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EF2C63AE-4C53-40F6-AE7E-5B13882E681D}"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AA9" i="52" s="1"/>
  <c r="X9" i="52"/>
  <c r="V9" i="52"/>
  <c r="T9" i="52"/>
  <c r="R9" i="52"/>
  <c r="S9" i="52" s="1"/>
  <c r="P9" i="52"/>
  <c r="N9" i="52"/>
  <c r="L9" i="52"/>
  <c r="J9" i="52"/>
  <c r="K9" i="52" s="1"/>
  <c r="H9" i="52"/>
  <c r="F9" i="52"/>
  <c r="D9" i="52"/>
  <c r="C9" i="52"/>
  <c r="B9" i="52"/>
  <c r="Z8" i="52"/>
  <c r="X8" i="52"/>
  <c r="V8" i="52"/>
  <c r="W8" i="52" s="1"/>
  <c r="T8" i="52"/>
  <c r="R8" i="52"/>
  <c r="P8" i="52"/>
  <c r="N8" i="52"/>
  <c r="O8" i="52" s="1"/>
  <c r="L8" i="52"/>
  <c r="J8" i="52"/>
  <c r="H8" i="52"/>
  <c r="F8" i="52"/>
  <c r="G8" i="52" s="1"/>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Z18" i="51" s="1"/>
  <c r="X8" i="51"/>
  <c r="V8" i="51"/>
  <c r="T8" i="51"/>
  <c r="R8" i="51"/>
  <c r="R18" i="51" s="1"/>
  <c r="P8" i="51"/>
  <c r="N8" i="51"/>
  <c r="L8" i="51"/>
  <c r="J8" i="51"/>
  <c r="J18" i="51" s="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I8" i="41" l="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<sst xmlns="http://schemas.openxmlformats.org/spreadsheetml/2006/main" count="9568" uniqueCount="1703">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</sst>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5" t="s">
        <v>439</v>
      </c>
      <c r="D3" s="136"/>
      <c r="E3" s="137"/>
      <c r="F3" s="48"/>
      <c r="G3" s="135" t="s">
        <v>440</v>
      </c>
      <c r="H3" s="136"/>
      <c r="I3" s="137"/>
      <c r="J3" s="48"/>
      <c r="K3" s="135" t="s">
        <v>441</v>
      </c>
      <c r="L3" s="136"/>
      <c r="M3" s="137"/>
      <c r="N3" s="48"/>
      <c r="O3" s="135" t="s">
        <v>442</v>
      </c>
      <c r="P3" s="136"/>
      <c r="Q3" s="137"/>
      <c r="R3" s="48"/>
      <c r="S3" s="135" t="s">
        <v>447</v>
      </c>
      <c r="T3" s="136"/>
      <c r="U3" s="137"/>
      <c r="V3" s="48"/>
      <c r="W3" s="135" t="s">
        <v>448</v>
      </c>
      <c r="X3" s="136"/>
      <c r="Y3" s="137"/>
      <c r="Z3" s="49"/>
    </row>
    <row r="4" spans="2:26" ht="15" thickBot="1" x14ac:dyDescent="0.35">
      <c r="B4" s="47"/>
      <c r="C4" s="138"/>
      <c r="D4" s="139"/>
      <c r="E4" s="140"/>
      <c r="F4" s="48"/>
      <c r="G4" s="138"/>
      <c r="H4" s="139"/>
      <c r="I4" s="140"/>
      <c r="J4" s="48"/>
      <c r="K4" s="138"/>
      <c r="L4" s="139"/>
      <c r="M4" s="140"/>
      <c r="N4" s="48"/>
      <c r="O4" s="138"/>
      <c r="P4" s="139"/>
      <c r="Q4" s="140"/>
      <c r="R4" s="48"/>
      <c r="S4" s="138"/>
      <c r="T4" s="139"/>
      <c r="U4" s="140"/>
      <c r="V4" s="48"/>
      <c r="W4" s="138"/>
      <c r="X4" s="139"/>
      <c r="Y4" s="140"/>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5" t="s">
        <v>443</v>
      </c>
      <c r="D7" s="136"/>
      <c r="E7" s="137"/>
      <c r="F7" s="48"/>
      <c r="G7" s="135" t="s">
        <v>444</v>
      </c>
      <c r="H7" s="136"/>
      <c r="I7" s="137"/>
      <c r="J7" s="48"/>
      <c r="K7" s="135" t="s">
        <v>445</v>
      </c>
      <c r="L7" s="136"/>
      <c r="M7" s="137"/>
      <c r="N7" s="48"/>
      <c r="O7" s="135" t="s">
        <v>446</v>
      </c>
      <c r="P7" s="136"/>
      <c r="Q7" s="137"/>
      <c r="R7" s="48"/>
      <c r="S7" s="135" t="s">
        <v>449</v>
      </c>
      <c r="T7" s="136"/>
      <c r="U7" s="137"/>
      <c r="V7" s="48"/>
      <c r="W7" s="135" t="s">
        <v>450</v>
      </c>
      <c r="X7" s="136"/>
      <c r="Y7" s="137"/>
      <c r="Z7" s="52"/>
    </row>
    <row r="8" spans="2:26" s="16" customFormat="1" ht="15" thickBot="1" x14ac:dyDescent="0.35">
      <c r="B8" s="50"/>
      <c r="C8" s="138"/>
      <c r="D8" s="139"/>
      <c r="E8" s="140"/>
      <c r="F8" s="48"/>
      <c r="G8" s="138"/>
      <c r="H8" s="139"/>
      <c r="I8" s="140"/>
      <c r="J8" s="48"/>
      <c r="K8" s="138"/>
      <c r="L8" s="139"/>
      <c r="M8" s="140"/>
      <c r="N8" s="48"/>
      <c r="O8" s="138"/>
      <c r="P8" s="139"/>
      <c r="Q8" s="140"/>
      <c r="R8" s="48"/>
      <c r="S8" s="138"/>
      <c r="T8" s="139"/>
      <c r="U8" s="140"/>
      <c r="V8" s="48"/>
      <c r="W8" s="138"/>
      <c r="X8" s="139"/>
      <c r="Y8" s="140"/>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5" t="s">
        <v>332</v>
      </c>
      <c r="D11" s="136"/>
      <c r="E11" s="137"/>
      <c r="F11" s="48"/>
      <c r="G11" s="135" t="s">
        <v>333</v>
      </c>
      <c r="H11" s="136"/>
      <c r="I11" s="137"/>
      <c r="K11" s="135" t="s">
        <v>453</v>
      </c>
      <c r="L11" s="136"/>
      <c r="M11" s="137"/>
      <c r="N11" s="51"/>
      <c r="O11" s="135" t="s">
        <v>454</v>
      </c>
      <c r="P11" s="136"/>
      <c r="Q11" s="137"/>
      <c r="R11" s="48"/>
      <c r="S11" s="135" t="s">
        <v>451</v>
      </c>
      <c r="T11" s="136"/>
      <c r="U11" s="137"/>
      <c r="V11" s="51"/>
      <c r="W11" s="135" t="s">
        <v>452</v>
      </c>
      <c r="X11" s="136"/>
      <c r="Y11" s="137"/>
      <c r="Z11" s="52"/>
    </row>
    <row r="12" spans="2:26" s="16" customFormat="1" ht="15" thickBot="1" x14ac:dyDescent="0.35">
      <c r="B12" s="50"/>
      <c r="C12" s="138"/>
      <c r="D12" s="139"/>
      <c r="E12" s="140"/>
      <c r="F12" s="48"/>
      <c r="G12" s="138"/>
      <c r="H12" s="139"/>
      <c r="I12" s="140"/>
      <c r="K12" s="138"/>
      <c r="L12" s="139"/>
      <c r="M12" s="140"/>
      <c r="N12" s="51"/>
      <c r="O12" s="138"/>
      <c r="P12" s="139"/>
      <c r="Q12" s="140"/>
      <c r="R12" s="48"/>
      <c r="S12" s="138"/>
      <c r="T12" s="139"/>
      <c r="U12" s="140"/>
      <c r="V12" s="51"/>
      <c r="W12" s="138"/>
      <c r="X12" s="139"/>
      <c r="Y12" s="140"/>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5" t="s">
        <v>334</v>
      </c>
      <c r="D15" s="136"/>
      <c r="E15" s="137"/>
      <c r="F15" s="51"/>
      <c r="G15" s="135" t="s">
        <v>335</v>
      </c>
      <c r="H15" s="136"/>
      <c r="I15" s="137"/>
      <c r="K15" s="122" t="s">
        <v>457</v>
      </c>
      <c r="L15" s="123"/>
      <c r="M15" s="124"/>
      <c r="N15" s="51"/>
      <c r="O15" s="122" t="s">
        <v>458</v>
      </c>
      <c r="P15" s="123"/>
      <c r="Q15" s="124"/>
      <c r="S15" s="122" t="s">
        <v>459</v>
      </c>
      <c r="T15" s="123"/>
      <c r="U15" s="124"/>
      <c r="V15" s="51"/>
      <c r="W15" s="122" t="s">
        <v>460</v>
      </c>
      <c r="X15" s="123"/>
      <c r="Y15" s="124"/>
      <c r="Z15" s="52"/>
    </row>
    <row r="16" spans="2:26" s="16" customFormat="1" ht="15" thickBot="1" x14ac:dyDescent="0.35">
      <c r="B16" s="50"/>
      <c r="C16" s="138"/>
      <c r="D16" s="139"/>
      <c r="E16" s="140"/>
      <c r="F16" s="51"/>
      <c r="G16" s="138"/>
      <c r="H16" s="139"/>
      <c r="I16" s="140"/>
      <c r="K16" s="125"/>
      <c r="L16" s="126"/>
      <c r="M16" s="127"/>
      <c r="N16" s="51"/>
      <c r="O16" s="125"/>
      <c r="P16" s="126"/>
      <c r="Q16" s="127"/>
      <c r="S16" s="125"/>
      <c r="T16" s="126"/>
      <c r="U16" s="127"/>
      <c r="V16" s="51"/>
      <c r="W16" s="125"/>
      <c r="X16" s="126"/>
      <c r="Y16" s="127"/>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22" t="s">
        <v>462</v>
      </c>
      <c r="D19" s="123"/>
      <c r="E19" s="124"/>
      <c r="F19" s="51"/>
      <c r="G19" s="122" t="s">
        <v>461</v>
      </c>
      <c r="H19" s="123"/>
      <c r="I19" s="124"/>
      <c r="K19" s="129" t="s">
        <v>455</v>
      </c>
      <c r="L19" s="130"/>
      <c r="M19" s="131"/>
      <c r="N19" s="51"/>
      <c r="O19" s="129" t="s">
        <v>456</v>
      </c>
      <c r="P19" s="130"/>
      <c r="Q19" s="131"/>
      <c r="S19" s="129" t="s">
        <v>336</v>
      </c>
      <c r="T19" s="130"/>
      <c r="U19" s="131"/>
      <c r="V19" s="51"/>
      <c r="W19" s="129" t="s">
        <v>337</v>
      </c>
      <c r="X19" s="130"/>
      <c r="Y19" s="131"/>
      <c r="Z19" s="52"/>
    </row>
    <row r="20" spans="2:26" s="16" customFormat="1" ht="15" thickBot="1" x14ac:dyDescent="0.35">
      <c r="B20" s="50"/>
      <c r="C20" s="125"/>
      <c r="D20" s="126"/>
      <c r="E20" s="127"/>
      <c r="F20" s="51"/>
      <c r="G20" s="125"/>
      <c r="H20" s="126"/>
      <c r="I20" s="127"/>
      <c r="K20" s="132"/>
      <c r="L20" s="133"/>
      <c r="M20" s="134"/>
      <c r="N20" s="51"/>
      <c r="O20" s="132"/>
      <c r="P20" s="133"/>
      <c r="Q20" s="134"/>
      <c r="S20" s="132"/>
      <c r="T20" s="133"/>
      <c r="U20" s="134"/>
      <c r="V20" s="51"/>
      <c r="W20" s="132"/>
      <c r="X20" s="133"/>
      <c r="Y20" s="134"/>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9" t="s">
        <v>1654</v>
      </c>
      <c r="D23" s="130"/>
      <c r="E23" s="131"/>
      <c r="F23" s="51"/>
      <c r="G23" s="129" t="s">
        <v>1655</v>
      </c>
      <c r="H23" s="130"/>
      <c r="I23" s="131"/>
      <c r="K23" s="129" t="s">
        <v>465</v>
      </c>
      <c r="L23" s="130"/>
      <c r="M23" s="131"/>
      <c r="N23" s="51"/>
      <c r="O23" s="129" t="s">
        <v>466</v>
      </c>
      <c r="P23" s="130"/>
      <c r="Q23" s="131"/>
      <c r="S23" s="129" t="s">
        <v>467</v>
      </c>
      <c r="T23" s="130"/>
      <c r="U23" s="131"/>
      <c r="V23" s="51"/>
      <c r="W23" s="129" t="s">
        <v>468</v>
      </c>
      <c r="X23" s="130"/>
      <c r="Y23" s="131"/>
      <c r="Z23" s="52"/>
    </row>
    <row r="24" spans="2:26" s="16" customFormat="1" ht="15" thickBot="1" x14ac:dyDescent="0.35">
      <c r="B24" s="50"/>
      <c r="C24" s="132"/>
      <c r="D24" s="133"/>
      <c r="E24" s="134"/>
      <c r="F24" s="51"/>
      <c r="G24" s="132"/>
      <c r="H24" s="133"/>
      <c r="I24" s="134"/>
      <c r="K24" s="132"/>
      <c r="L24" s="133"/>
      <c r="M24" s="134"/>
      <c r="N24" s="51"/>
      <c r="O24" s="132"/>
      <c r="P24" s="133"/>
      <c r="Q24" s="134"/>
      <c r="S24" s="132"/>
      <c r="T24" s="133"/>
      <c r="U24" s="134"/>
      <c r="V24" s="51"/>
      <c r="W24" s="132"/>
      <c r="X24" s="133"/>
      <c r="Y24" s="134"/>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9" t="s">
        <v>470</v>
      </c>
      <c r="D27" s="130"/>
      <c r="E27" s="131"/>
      <c r="F27" s="51"/>
      <c r="G27" s="129" t="s">
        <v>469</v>
      </c>
      <c r="H27" s="130"/>
      <c r="I27" s="131"/>
      <c r="K27" s="129" t="s">
        <v>471</v>
      </c>
      <c r="L27" s="130"/>
      <c r="M27" s="131"/>
      <c r="N27" s="51"/>
      <c r="O27" s="129" t="s">
        <v>472</v>
      </c>
      <c r="P27" s="130"/>
      <c r="Q27" s="131"/>
      <c r="S27" s="129" t="s">
        <v>473</v>
      </c>
      <c r="T27" s="130"/>
      <c r="U27" s="131"/>
      <c r="W27" s="129" t="s">
        <v>474</v>
      </c>
      <c r="X27" s="130"/>
      <c r="Y27" s="131"/>
      <c r="Z27" s="52"/>
    </row>
    <row r="28" spans="2:26" s="16" customFormat="1" ht="15" thickBot="1" x14ac:dyDescent="0.35">
      <c r="B28" s="50"/>
      <c r="C28" s="132"/>
      <c r="D28" s="133"/>
      <c r="E28" s="134"/>
      <c r="F28" s="51"/>
      <c r="G28" s="132"/>
      <c r="H28" s="133"/>
      <c r="I28" s="134"/>
      <c r="K28" s="132"/>
      <c r="L28" s="133"/>
      <c r="M28" s="134"/>
      <c r="N28" s="51"/>
      <c r="O28" s="132"/>
      <c r="P28" s="133"/>
      <c r="Q28" s="134"/>
      <c r="S28" s="132"/>
      <c r="T28" s="133"/>
      <c r="U28" s="134"/>
      <c r="W28" s="132"/>
      <c r="X28" s="133"/>
      <c r="Y28" s="134"/>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9" t="s">
        <v>475</v>
      </c>
      <c r="D31" s="130"/>
      <c r="E31" s="131"/>
      <c r="F31" s="51"/>
      <c r="G31" s="129" t="s">
        <v>476</v>
      </c>
      <c r="H31" s="130"/>
      <c r="I31" s="131"/>
      <c r="K31" s="129" t="s">
        <v>338</v>
      </c>
      <c r="L31" s="130"/>
      <c r="M31" s="131"/>
      <c r="O31" s="129" t="s">
        <v>339</v>
      </c>
      <c r="P31" s="130"/>
      <c r="Q31" s="131"/>
      <c r="S31" s="129" t="s">
        <v>477</v>
      </c>
      <c r="T31" s="130"/>
      <c r="U31" s="131"/>
      <c r="W31" s="129" t="s">
        <v>478</v>
      </c>
      <c r="X31" s="130"/>
      <c r="Y31" s="131"/>
      <c r="Z31" s="52"/>
    </row>
    <row r="32" spans="2:26" s="16" customFormat="1" ht="15" thickBot="1" x14ac:dyDescent="0.35">
      <c r="B32" s="50"/>
      <c r="C32" s="132"/>
      <c r="D32" s="133"/>
      <c r="E32" s="134"/>
      <c r="F32" s="51"/>
      <c r="G32" s="132"/>
      <c r="H32" s="133"/>
      <c r="I32" s="134"/>
      <c r="K32" s="132"/>
      <c r="L32" s="133"/>
      <c r="M32" s="134"/>
      <c r="O32" s="132"/>
      <c r="P32" s="133"/>
      <c r="Q32" s="134"/>
      <c r="S32" s="132"/>
      <c r="T32" s="133"/>
      <c r="U32" s="134"/>
      <c r="W32" s="132"/>
      <c r="X32" s="133"/>
      <c r="Y32" s="134"/>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9" t="s">
        <v>1694</v>
      </c>
      <c r="D35" s="130"/>
      <c r="E35" s="131"/>
      <c r="F35" s="51"/>
      <c r="G35" s="129" t="s">
        <v>1695</v>
      </c>
      <c r="H35" s="130"/>
      <c r="I35" s="131"/>
      <c r="K35" s="129" t="s">
        <v>1652</v>
      </c>
      <c r="L35" s="130"/>
      <c r="M35" s="131"/>
      <c r="N35" s="51"/>
      <c r="O35" s="129" t="s">
        <v>1653</v>
      </c>
      <c r="P35" s="130"/>
      <c r="Q35" s="131"/>
      <c r="S35" s="141" t="s">
        <v>463</v>
      </c>
      <c r="T35" s="142"/>
      <c r="U35" s="143"/>
      <c r="V35" s="51"/>
      <c r="W35" s="141" t="s">
        <v>464</v>
      </c>
      <c r="X35" s="142"/>
      <c r="Y35" s="143"/>
      <c r="Z35" s="52"/>
    </row>
    <row r="36" spans="2:26" s="16" customFormat="1" ht="15" thickBot="1" x14ac:dyDescent="0.35">
      <c r="B36" s="50"/>
      <c r="C36" s="132"/>
      <c r="D36" s="133"/>
      <c r="E36" s="134"/>
      <c r="F36" s="51"/>
      <c r="G36" s="132"/>
      <c r="H36" s="133"/>
      <c r="I36" s="134"/>
      <c r="K36" s="132"/>
      <c r="L36" s="133"/>
      <c r="M36" s="134"/>
      <c r="N36" s="51"/>
      <c r="O36" s="132"/>
      <c r="P36" s="133"/>
      <c r="Q36" s="134"/>
      <c r="S36" s="144"/>
      <c r="T36" s="145"/>
      <c r="U36" s="146"/>
      <c r="V36" s="51"/>
      <c r="W36" s="144"/>
      <c r="X36" s="145"/>
      <c r="Y36" s="146"/>
      <c r="Z36" s="52"/>
    </row>
    <row r="37" spans="2:26" s="16" customFormat="1" ht="12" customHeight="1" x14ac:dyDescent="0.3">
      <c r="B37" s="50"/>
      <c r="C37" s="51"/>
      <c r="D37" s="51"/>
      <c r="E37" s="51"/>
      <c r="F37" s="51"/>
      <c r="G37" s="51"/>
      <c r="H37" s="51"/>
      <c r="I37" s="51"/>
      <c r="Z37" s="52"/>
    </row>
    <row r="38" spans="2:26" x14ac:dyDescent="0.3">
      <c r="B38" s="47"/>
      <c r="C38" s="48"/>
      <c r="D38" s="48"/>
      <c r="E38" s="128"/>
      <c r="F38" s="128"/>
      <c r="G38" s="128"/>
      <c r="H38" s="128" t="s">
        <v>353</v>
      </c>
      <c r="I38" s="128"/>
      <c r="J38" s="128"/>
      <c r="K38" s="128" t="s">
        <v>352</v>
      </c>
      <c r="L38" s="128"/>
      <c r="M38" s="128"/>
      <c r="N38" s="128"/>
      <c r="O38" s="128" t="s">
        <v>354</v>
      </c>
      <c r="P38" s="128"/>
      <c r="Q38" s="128"/>
      <c r="R38" s="128"/>
      <c r="S38" s="128"/>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K38:N38"/>
    <mergeCell ref="O38:S38"/>
    <mergeCell ref="K35:M36"/>
    <mergeCell ref="O35:Q36"/>
    <mergeCell ref="S35:U36"/>
    <mergeCell ref="K31:M32"/>
    <mergeCell ref="O31:Q32"/>
    <mergeCell ref="S31:U32"/>
    <mergeCell ref="W35:Y36"/>
    <mergeCell ref="K27:M28"/>
    <mergeCell ref="O27:Q28"/>
    <mergeCell ref="S27:U28"/>
    <mergeCell ref="W27:Y28"/>
    <mergeCell ref="W31:Y32"/>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19:E20"/>
    <mergeCell ref="G19:I20"/>
    <mergeCell ref="E38:G38"/>
    <mergeCell ref="C27:E28"/>
    <mergeCell ref="G27:I28"/>
    <mergeCell ref="C35:E36"/>
    <mergeCell ref="G35:I36"/>
    <mergeCell ref="H38:J38"/>
    <mergeCell ref="C31:E32"/>
    <mergeCell ref="G31:I32"/>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44025</v>
      </c>
      <c r="C8" s="65">
        <f>VLOOKUP($A8,'Return Data'!$B$7:$R$1700,4,0)</f>
        <v>732.23</v>
      </c>
      <c r="D8" s="65">
        <f>VLOOKUP($A8,'Return Data'!$B$7:$R$1700,10,0)</f>
        <v>13.8895</v>
      </c>
      <c r="E8" s="66">
        <f t="shared" ref="E8:E40" si="0">RANK(D8,D$8:D$40,0)</f>
        <v>14</v>
      </c>
      <c r="F8" s="65">
        <f>VLOOKUP($A8,'Return Data'!$B$7:$R$1700,11,0)</f>
        <v>-12.530900000000001</v>
      </c>
      <c r="G8" s="66">
        <f t="shared" ref="G8:G40" si="1">RANK(F8,F$8:F$40,0)</f>
        <v>32</v>
      </c>
      <c r="H8" s="65">
        <f>VLOOKUP($A8,'Return Data'!$B$7:$R$1700,12,0)</f>
        <v>-6.6688000000000001</v>
      </c>
      <c r="I8" s="66">
        <f t="shared" ref="I8:I40" si="2">RANK(H8,H$8:H$40,0)</f>
        <v>32</v>
      </c>
      <c r="J8" s="65">
        <f>VLOOKUP($A8,'Return Data'!$B$7:$R$1700,13,0)</f>
        <v>-8.2970000000000006</v>
      </c>
      <c r="K8" s="66">
        <f t="shared" ref="K8:K28" si="3">RANK(J8,J$8:J$40,0)</f>
        <v>31</v>
      </c>
      <c r="L8" s="65">
        <f>VLOOKUP($A8,'Return Data'!$B$7:$R$1700,17,0)</f>
        <v>-3.4794999999999998</v>
      </c>
      <c r="M8" s="66">
        <f>RANK(L8,L$8:L$40,0)</f>
        <v>25</v>
      </c>
      <c r="N8" s="65">
        <f>VLOOKUP($A8,'Return Data'!$B$7:$R$1700,14,0)</f>
        <v>-1.0448</v>
      </c>
      <c r="O8" s="66">
        <f>RANK(N8,N$8:N$40,0)</f>
        <v>25</v>
      </c>
      <c r="P8" s="65">
        <f>VLOOKUP($A8,'Return Data'!$B$7:$R$1700,15,0)</f>
        <v>4.7483000000000004</v>
      </c>
      <c r="Q8" s="66">
        <f>RANK(P8,P$8:P$40,0)</f>
        <v>15</v>
      </c>
      <c r="R8" s="65">
        <f>VLOOKUP($A8,'Return Data'!$B$7:$R$1700,16,0)</f>
        <v>10.338699999999999</v>
      </c>
      <c r="S8" s="67">
        <f t="shared" ref="S8:S40" si="4">RANK(R8,R$8:R$40,0)</f>
        <v>11</v>
      </c>
    </row>
    <row r="9" spans="1:20" x14ac:dyDescent="0.3">
      <c r="A9" s="63" t="s">
        <v>483</v>
      </c>
      <c r="B9" s="64">
        <f>VLOOKUP($A9,'Return Data'!$B$7:$R$1700,3,0)</f>
        <v>44025</v>
      </c>
      <c r="C9" s="65">
        <f>VLOOKUP($A9,'Return Data'!$B$7:$R$1700,4,0)</f>
        <v>10.79</v>
      </c>
      <c r="D9" s="65">
        <f>VLOOKUP($A9,'Return Data'!$B$7:$R$1700,10,0)</f>
        <v>14.300800000000001</v>
      </c>
      <c r="E9" s="66">
        <f t="shared" si="0"/>
        <v>12</v>
      </c>
      <c r="F9" s="65">
        <f>VLOOKUP($A9,'Return Data'!$B$7:$R$1700,11,0)</f>
        <v>-7.2226999999999997</v>
      </c>
      <c r="G9" s="66">
        <f t="shared" si="1"/>
        <v>14</v>
      </c>
      <c r="H9" s="65">
        <f>VLOOKUP($A9,'Return Data'!$B$7:$R$1700,12,0)</f>
        <v>-1.5510999999999999</v>
      </c>
      <c r="I9" s="66">
        <f t="shared" si="2"/>
        <v>18</v>
      </c>
      <c r="J9" s="65">
        <f>VLOOKUP($A9,'Return Data'!$B$7:$R$1700,13,0)</f>
        <v>3.5508999999999999</v>
      </c>
      <c r="K9" s="66">
        <f t="shared" si="3"/>
        <v>6</v>
      </c>
      <c r="L9" s="65"/>
      <c r="M9" s="66"/>
      <c r="N9" s="65"/>
      <c r="O9" s="66"/>
      <c r="P9" s="65"/>
      <c r="Q9" s="66"/>
      <c r="R9" s="65">
        <f>VLOOKUP($A9,'Return Data'!$B$7:$R$1700,16,0)</f>
        <v>4.0209000000000001</v>
      </c>
      <c r="S9" s="67">
        <f t="shared" si="4"/>
        <v>29</v>
      </c>
    </row>
    <row r="10" spans="1:20" x14ac:dyDescent="0.3">
      <c r="A10" s="63" t="s">
        <v>486</v>
      </c>
      <c r="B10" s="64">
        <f>VLOOKUP($A10,'Return Data'!$B$7:$R$1700,3,0)</f>
        <v>44025</v>
      </c>
      <c r="C10" s="65">
        <f>VLOOKUP($A10,'Return Data'!$B$7:$R$1700,4,0)</f>
        <v>56.6</v>
      </c>
      <c r="D10" s="65">
        <f>VLOOKUP($A10,'Return Data'!$B$7:$R$1700,10,0)</f>
        <v>13.768800000000001</v>
      </c>
      <c r="E10" s="66">
        <f t="shared" si="0"/>
        <v>15</v>
      </c>
      <c r="F10" s="65">
        <f>VLOOKUP($A10,'Return Data'!$B$7:$R$1700,11,0)</f>
        <v>-7.2282999999999999</v>
      </c>
      <c r="G10" s="66">
        <f t="shared" si="1"/>
        <v>15</v>
      </c>
      <c r="H10" s="65">
        <f>VLOOKUP($A10,'Return Data'!$B$7:$R$1700,12,0)</f>
        <v>-1.3765000000000001</v>
      </c>
      <c r="I10" s="66">
        <f t="shared" si="2"/>
        <v>17</v>
      </c>
      <c r="J10" s="65">
        <f>VLOOKUP($A10,'Return Data'!$B$7:$R$1700,13,0)</f>
        <v>-3.6924000000000001</v>
      </c>
      <c r="K10" s="66">
        <f t="shared" si="3"/>
        <v>24</v>
      </c>
      <c r="L10" s="65">
        <f>VLOOKUP($A10,'Return Data'!$B$7:$R$1700,17,0)</f>
        <v>-2.1846000000000001</v>
      </c>
      <c r="M10" s="66">
        <f t="shared" ref="M10:M18" si="5">RANK(L10,L$8:L$40,0)</f>
        <v>21</v>
      </c>
      <c r="N10" s="65">
        <f>VLOOKUP($A10,'Return Data'!$B$7:$R$1700,14,0)</f>
        <v>0.31979999999999997</v>
      </c>
      <c r="O10" s="66">
        <f t="shared" ref="O10:O15" si="6">RANK(N10,N$8:N$40,0)</f>
        <v>21</v>
      </c>
      <c r="P10" s="65">
        <f>VLOOKUP($A10,'Return Data'!$B$7:$R$1700,15,0)</f>
        <v>4.8472</v>
      </c>
      <c r="Q10" s="66">
        <f>RANK(P10,P$8:P$40,0)</f>
        <v>14</v>
      </c>
      <c r="R10" s="65">
        <f>VLOOKUP($A10,'Return Data'!$B$7:$R$1700,16,0)</f>
        <v>8.6900999999999993</v>
      </c>
      <c r="S10" s="67">
        <f t="shared" si="4"/>
        <v>20</v>
      </c>
    </row>
    <row r="11" spans="1:20" x14ac:dyDescent="0.3">
      <c r="A11" s="63" t="s">
        <v>487</v>
      </c>
      <c r="B11" s="64">
        <f>VLOOKUP($A11,'Return Data'!$B$7:$R$1700,3,0)</f>
        <v>44025</v>
      </c>
      <c r="C11" s="65">
        <f>VLOOKUP($A11,'Return Data'!$B$7:$R$1700,4,0)</f>
        <v>13.1891</v>
      </c>
      <c r="D11" s="65">
        <f>VLOOKUP($A11,'Return Data'!$B$7:$R$1700,10,0)</f>
        <v>12.6234</v>
      </c>
      <c r="E11" s="66">
        <f t="shared" si="0"/>
        <v>22</v>
      </c>
      <c r="F11" s="65">
        <f>VLOOKUP($A11,'Return Data'!$B$7:$R$1700,11,0)</f>
        <v>-4.4260999999999999</v>
      </c>
      <c r="G11" s="66">
        <f t="shared" si="1"/>
        <v>8</v>
      </c>
      <c r="H11" s="65">
        <f>VLOOKUP($A11,'Return Data'!$B$7:$R$1700,12,0)</f>
        <v>3.3475000000000001</v>
      </c>
      <c r="I11" s="66">
        <f t="shared" si="2"/>
        <v>5</v>
      </c>
      <c r="J11" s="65">
        <f>VLOOKUP($A11,'Return Data'!$B$7:$R$1700,13,0)</f>
        <v>6.9355000000000002</v>
      </c>
      <c r="K11" s="66">
        <f t="shared" si="3"/>
        <v>3</v>
      </c>
      <c r="L11" s="65">
        <f>VLOOKUP($A11,'Return Data'!$B$7:$R$1700,17,0)</f>
        <v>7.7999000000000001</v>
      </c>
      <c r="M11" s="66">
        <f t="shared" si="5"/>
        <v>1</v>
      </c>
      <c r="N11" s="65">
        <f>VLOOKUP($A11,'Return Data'!$B$7:$R$1700,14,0)</f>
        <v>7.5838000000000001</v>
      </c>
      <c r="O11" s="66">
        <f t="shared" si="6"/>
        <v>1</v>
      </c>
      <c r="P11" s="65"/>
      <c r="Q11" s="66"/>
      <c r="R11" s="65">
        <f>VLOOKUP($A11,'Return Data'!$B$7:$R$1700,16,0)</f>
        <v>8.8378999999999994</v>
      </c>
      <c r="S11" s="67">
        <f t="shared" si="4"/>
        <v>18</v>
      </c>
    </row>
    <row r="12" spans="1:20" x14ac:dyDescent="0.3">
      <c r="A12" s="63" t="s">
        <v>489</v>
      </c>
      <c r="B12" s="64">
        <f>VLOOKUP($A12,'Return Data'!$B$7:$R$1700,3,0)</f>
        <v>44025</v>
      </c>
      <c r="C12" s="65">
        <f>VLOOKUP($A12,'Return Data'!$B$7:$R$1700,4,0)</f>
        <v>12.18</v>
      </c>
      <c r="D12" s="65">
        <f>VLOOKUP($A12,'Return Data'!$B$7:$R$1700,10,0)</f>
        <v>8.75</v>
      </c>
      <c r="E12" s="66">
        <f t="shared" si="0"/>
        <v>33</v>
      </c>
      <c r="F12" s="65">
        <f>VLOOKUP($A12,'Return Data'!$B$7:$R$1700,11,0)</f>
        <v>-3.41</v>
      </c>
      <c r="G12" s="66">
        <f t="shared" si="1"/>
        <v>5</v>
      </c>
      <c r="H12" s="65">
        <f>VLOOKUP($A12,'Return Data'!$B$7:$R$1700,12,0)</f>
        <v>2.5253000000000001</v>
      </c>
      <c r="I12" s="66">
        <f t="shared" si="2"/>
        <v>8</v>
      </c>
      <c r="J12" s="65">
        <f>VLOOKUP($A12,'Return Data'!$B$7:$R$1700,13,0)</f>
        <v>2.0956000000000001</v>
      </c>
      <c r="K12" s="66">
        <f t="shared" si="3"/>
        <v>8</v>
      </c>
      <c r="L12" s="65">
        <f>VLOOKUP($A12,'Return Data'!$B$7:$R$1700,17,0)</f>
        <v>-6.5171000000000001</v>
      </c>
      <c r="M12" s="66">
        <f t="shared" si="5"/>
        <v>26</v>
      </c>
      <c r="N12" s="65">
        <f>VLOOKUP($A12,'Return Data'!$B$7:$R$1700,14,0)</f>
        <v>-0.88629999999999998</v>
      </c>
      <c r="O12" s="66">
        <f t="shared" si="6"/>
        <v>24</v>
      </c>
      <c r="P12" s="65"/>
      <c r="Q12" s="66"/>
      <c r="R12" s="65">
        <f>VLOOKUP($A12,'Return Data'!$B$7:$R$1700,16,0)</f>
        <v>5.0751999999999997</v>
      </c>
      <c r="S12" s="67">
        <f t="shared" si="4"/>
        <v>27</v>
      </c>
    </row>
    <row r="13" spans="1:20" x14ac:dyDescent="0.3">
      <c r="A13" s="63" t="s">
        <v>491</v>
      </c>
      <c r="B13" s="64">
        <f>VLOOKUP($A13,'Return Data'!$B$7:$R$1700,3,0)</f>
        <v>44025</v>
      </c>
      <c r="C13" s="65">
        <f>VLOOKUP($A13,'Return Data'!$B$7:$R$1700,4,0)</f>
        <v>176.68</v>
      </c>
      <c r="D13" s="65">
        <f>VLOOKUP($A13,'Return Data'!$B$7:$R$1700,10,0)</f>
        <v>12.056800000000001</v>
      </c>
      <c r="E13" s="66">
        <f t="shared" si="0"/>
        <v>26</v>
      </c>
      <c r="F13" s="65">
        <f>VLOOKUP($A13,'Return Data'!$B$7:$R$1700,11,0)</f>
        <v>-2.2570999999999999</v>
      </c>
      <c r="G13" s="66">
        <f t="shared" si="1"/>
        <v>3</v>
      </c>
      <c r="H13" s="65">
        <f>VLOOKUP($A13,'Return Data'!$B$7:$R$1700,12,0)</f>
        <v>5.1228999999999996</v>
      </c>
      <c r="I13" s="66">
        <f t="shared" si="2"/>
        <v>3</v>
      </c>
      <c r="J13" s="65">
        <f>VLOOKUP($A13,'Return Data'!$B$7:$R$1700,13,0)</f>
        <v>5.5121000000000002</v>
      </c>
      <c r="K13" s="66">
        <f t="shared" si="3"/>
        <v>4</v>
      </c>
      <c r="L13" s="65">
        <f>VLOOKUP($A13,'Return Data'!$B$7:$R$1700,17,0)</f>
        <v>5.9897</v>
      </c>
      <c r="M13" s="66">
        <f t="shared" si="5"/>
        <v>2</v>
      </c>
      <c r="N13" s="65">
        <f>VLOOKUP($A13,'Return Data'!$B$7:$R$1700,14,0)</f>
        <v>7.0586000000000002</v>
      </c>
      <c r="O13" s="66">
        <f t="shared" si="6"/>
        <v>2</v>
      </c>
      <c r="P13" s="65">
        <f>VLOOKUP($A13,'Return Data'!$B$7:$R$1700,15,0)</f>
        <v>8.9707000000000008</v>
      </c>
      <c r="Q13" s="66">
        <f>RANK(P13,P$8:P$40,0)</f>
        <v>1</v>
      </c>
      <c r="R13" s="65">
        <f>VLOOKUP($A13,'Return Data'!$B$7:$R$1700,16,0)</f>
        <v>12.722099999999999</v>
      </c>
      <c r="S13" s="67">
        <f t="shared" si="4"/>
        <v>2</v>
      </c>
    </row>
    <row r="14" spans="1:20" x14ac:dyDescent="0.3">
      <c r="A14" s="63" t="s">
        <v>493</v>
      </c>
      <c r="B14" s="64">
        <f>VLOOKUP($A14,'Return Data'!$B$7:$R$1700,3,0)</f>
        <v>44025</v>
      </c>
      <c r="C14" s="65">
        <f>VLOOKUP($A14,'Return Data'!$B$7:$R$1700,4,0)</f>
        <v>166.39500000000001</v>
      </c>
      <c r="D14" s="65">
        <f>VLOOKUP($A14,'Return Data'!$B$7:$R$1700,10,0)</f>
        <v>13.3689</v>
      </c>
      <c r="E14" s="66">
        <f t="shared" si="0"/>
        <v>18</v>
      </c>
      <c r="F14" s="65">
        <f>VLOOKUP($A14,'Return Data'!$B$7:$R$1700,11,0)</f>
        <v>-5.7625999999999999</v>
      </c>
      <c r="G14" s="66">
        <f t="shared" si="1"/>
        <v>11</v>
      </c>
      <c r="H14" s="65">
        <f>VLOOKUP($A14,'Return Data'!$B$7:$R$1700,12,0)</f>
        <v>0.74409999999999998</v>
      </c>
      <c r="I14" s="66">
        <f t="shared" si="2"/>
        <v>12</v>
      </c>
      <c r="J14" s="65">
        <f>VLOOKUP($A14,'Return Data'!$B$7:$R$1700,13,0)</f>
        <v>3.9053</v>
      </c>
      <c r="K14" s="66">
        <f t="shared" si="3"/>
        <v>5</v>
      </c>
      <c r="L14" s="65">
        <f>VLOOKUP($A14,'Return Data'!$B$7:$R$1700,17,0)</f>
        <v>4.2455999999999996</v>
      </c>
      <c r="M14" s="66">
        <f t="shared" si="5"/>
        <v>7</v>
      </c>
      <c r="N14" s="65">
        <f>VLOOKUP($A14,'Return Data'!$B$7:$R$1700,14,0)</f>
        <v>4.7012</v>
      </c>
      <c r="O14" s="66">
        <f t="shared" si="6"/>
        <v>6</v>
      </c>
      <c r="P14" s="65">
        <f>VLOOKUP($A14,'Return Data'!$B$7:$R$1700,15,0)</f>
        <v>8.1097000000000001</v>
      </c>
      <c r="Q14" s="66">
        <f>RANK(P14,P$8:P$40,0)</f>
        <v>3</v>
      </c>
      <c r="R14" s="65">
        <f>VLOOKUP($A14,'Return Data'!$B$7:$R$1700,16,0)</f>
        <v>11.701599999999999</v>
      </c>
      <c r="S14" s="67">
        <f t="shared" si="4"/>
        <v>6</v>
      </c>
    </row>
    <row r="15" spans="1:20" x14ac:dyDescent="0.3">
      <c r="A15" s="63" t="s">
        <v>495</v>
      </c>
      <c r="B15" s="64">
        <f>VLOOKUP($A15,'Return Data'!$B$7:$R$1700,3,0)</f>
        <v>44025</v>
      </c>
      <c r="C15" s="65">
        <f>VLOOKUP($A15,'Return Data'!$B$7:$R$1700,4,0)</f>
        <v>26</v>
      </c>
      <c r="D15" s="65">
        <f>VLOOKUP($A15,'Return Data'!$B$7:$R$1700,10,0)</f>
        <v>12.0207</v>
      </c>
      <c r="E15" s="66">
        <f t="shared" si="0"/>
        <v>27</v>
      </c>
      <c r="F15" s="65">
        <f>VLOOKUP($A15,'Return Data'!$B$7:$R$1700,11,0)</f>
        <v>-8.8679000000000006</v>
      </c>
      <c r="G15" s="66">
        <f t="shared" si="1"/>
        <v>21</v>
      </c>
      <c r="H15" s="65">
        <f>VLOOKUP($A15,'Return Data'!$B$7:$R$1700,12,0)</f>
        <v>-2.0347</v>
      </c>
      <c r="I15" s="66">
        <f t="shared" si="2"/>
        <v>21</v>
      </c>
      <c r="J15" s="65">
        <f>VLOOKUP($A15,'Return Data'!$B$7:$R$1700,13,0)</f>
        <v>-1.3656999999999999</v>
      </c>
      <c r="K15" s="66">
        <f t="shared" si="3"/>
        <v>16</v>
      </c>
      <c r="L15" s="65">
        <f>VLOOKUP($A15,'Return Data'!$B$7:$R$1700,17,0)</f>
        <v>1.2921</v>
      </c>
      <c r="M15" s="66">
        <f t="shared" si="5"/>
        <v>13</v>
      </c>
      <c r="N15" s="65">
        <f>VLOOKUP($A15,'Return Data'!$B$7:$R$1700,14,0)</f>
        <v>3.5564</v>
      </c>
      <c r="O15" s="66">
        <f t="shared" si="6"/>
        <v>10</v>
      </c>
      <c r="P15" s="65">
        <f>VLOOKUP($A15,'Return Data'!$B$7:$R$1700,15,0)</f>
        <v>5.4024000000000001</v>
      </c>
      <c r="Q15" s="66">
        <f>RANK(P15,P$8:P$40,0)</f>
        <v>12</v>
      </c>
      <c r="R15" s="65">
        <f>VLOOKUP($A15,'Return Data'!$B$7:$R$1700,16,0)</f>
        <v>9.8051999999999992</v>
      </c>
      <c r="S15" s="67">
        <f t="shared" si="4"/>
        <v>13</v>
      </c>
    </row>
    <row r="16" spans="1:20" x14ac:dyDescent="0.3">
      <c r="A16" s="63" t="s">
        <v>497</v>
      </c>
      <c r="B16" s="64">
        <f>VLOOKUP($A16,'Return Data'!$B$7:$R$1700,3,0)</f>
        <v>44025</v>
      </c>
      <c r="C16" s="65">
        <f>VLOOKUP($A16,'Return Data'!$B$7:$R$1700,4,0)</f>
        <v>10.4259</v>
      </c>
      <c r="D16" s="65">
        <f>VLOOKUP($A16,'Return Data'!$B$7:$R$1700,10,0)</f>
        <v>13.6053</v>
      </c>
      <c r="E16" s="66">
        <f t="shared" si="0"/>
        <v>16</v>
      </c>
      <c r="F16" s="65">
        <f>VLOOKUP($A16,'Return Data'!$B$7:$R$1700,11,0)</f>
        <v>-9.5210000000000008</v>
      </c>
      <c r="G16" s="66">
        <f t="shared" si="1"/>
        <v>27</v>
      </c>
      <c r="H16" s="65">
        <f>VLOOKUP($A16,'Return Data'!$B$7:$R$1700,12,0)</f>
        <v>-2.6617000000000002</v>
      </c>
      <c r="I16" s="66">
        <f t="shared" si="2"/>
        <v>25</v>
      </c>
      <c r="J16" s="65">
        <f>VLOOKUP($A16,'Return Data'!$B$7:$R$1700,13,0)</f>
        <v>-2.1465000000000001</v>
      </c>
      <c r="K16" s="66">
        <f t="shared" si="3"/>
        <v>19</v>
      </c>
      <c r="L16" s="65">
        <f>VLOOKUP($A16,'Return Data'!$B$7:$R$1700,17,0)</f>
        <v>2.1804000000000001</v>
      </c>
      <c r="M16" s="66">
        <f t="shared" si="5"/>
        <v>10</v>
      </c>
      <c r="N16" s="65"/>
      <c r="O16" s="66"/>
      <c r="P16" s="65"/>
      <c r="Q16" s="66"/>
      <c r="R16" s="65">
        <f>VLOOKUP($A16,'Return Data'!$B$7:$R$1700,16,0)</f>
        <v>1.9091</v>
      </c>
      <c r="S16" s="67">
        <f t="shared" si="4"/>
        <v>33</v>
      </c>
    </row>
    <row r="17" spans="1:19" x14ac:dyDescent="0.3">
      <c r="A17" s="63" t="s">
        <v>500</v>
      </c>
      <c r="B17" s="64">
        <f>VLOOKUP($A17,'Return Data'!$B$7:$R$1700,3,0)</f>
        <v>44025</v>
      </c>
      <c r="C17" s="65">
        <f>VLOOKUP($A17,'Return Data'!$B$7:$R$1700,4,0)</f>
        <v>123.02370000000001</v>
      </c>
      <c r="D17" s="65">
        <f>VLOOKUP($A17,'Return Data'!$B$7:$R$1700,10,0)</f>
        <v>11.195499999999999</v>
      </c>
      <c r="E17" s="66">
        <f t="shared" si="0"/>
        <v>31</v>
      </c>
      <c r="F17" s="65">
        <f>VLOOKUP($A17,'Return Data'!$B$7:$R$1700,11,0)</f>
        <v>-9.4079999999999995</v>
      </c>
      <c r="G17" s="66">
        <f t="shared" si="1"/>
        <v>25</v>
      </c>
      <c r="H17" s="65">
        <f>VLOOKUP($A17,'Return Data'!$B$7:$R$1700,12,0)</f>
        <v>-3.9523000000000001</v>
      </c>
      <c r="I17" s="66">
        <f t="shared" si="2"/>
        <v>30</v>
      </c>
      <c r="J17" s="65">
        <f>VLOOKUP($A17,'Return Data'!$B$7:$R$1700,13,0)</f>
        <v>-4.7003000000000004</v>
      </c>
      <c r="K17" s="66">
        <f t="shared" si="3"/>
        <v>25</v>
      </c>
      <c r="L17" s="65">
        <f>VLOOKUP($A17,'Return Data'!$B$7:$R$1700,17,0)</f>
        <v>0.2248</v>
      </c>
      <c r="M17" s="66">
        <f t="shared" si="5"/>
        <v>15</v>
      </c>
      <c r="N17" s="65">
        <f>VLOOKUP($A17,'Return Data'!$B$7:$R$1700,14,0)</f>
        <v>2.2591999999999999</v>
      </c>
      <c r="O17" s="66">
        <f>RANK(N17,N$8:N$40,0)</f>
        <v>13</v>
      </c>
      <c r="P17" s="65">
        <f>VLOOKUP($A17,'Return Data'!$B$7:$R$1700,15,0)</f>
        <v>5.6524999999999999</v>
      </c>
      <c r="Q17" s="66">
        <f>RANK(P17,P$8:P$40,0)</f>
        <v>11</v>
      </c>
      <c r="R17" s="65">
        <f>VLOOKUP($A17,'Return Data'!$B$7:$R$1700,16,0)</f>
        <v>11.235799999999999</v>
      </c>
      <c r="S17" s="67">
        <f t="shared" si="4"/>
        <v>9</v>
      </c>
    </row>
    <row r="18" spans="1:19" x14ac:dyDescent="0.3">
      <c r="A18" s="63" t="s">
        <v>502</v>
      </c>
      <c r="B18" s="64">
        <f>VLOOKUP($A18,'Return Data'!$B$7:$R$1700,3,0)</f>
        <v>44025</v>
      </c>
      <c r="C18" s="65">
        <f>VLOOKUP($A18,'Return Data'!$B$7:$R$1700,4,0)</f>
        <v>52.859000000000002</v>
      </c>
      <c r="D18" s="65">
        <f>VLOOKUP($A18,'Return Data'!$B$7:$R$1700,10,0)</f>
        <v>15.629799999999999</v>
      </c>
      <c r="E18" s="66">
        <f t="shared" si="0"/>
        <v>6</v>
      </c>
      <c r="F18" s="65">
        <f>VLOOKUP($A18,'Return Data'!$B$7:$R$1700,11,0)</f>
        <v>-9.6488999999999994</v>
      </c>
      <c r="G18" s="66">
        <f t="shared" si="1"/>
        <v>28</v>
      </c>
      <c r="H18" s="65">
        <f>VLOOKUP($A18,'Return Data'!$B$7:$R$1700,12,0)</f>
        <v>-3.5068000000000001</v>
      </c>
      <c r="I18" s="66">
        <f t="shared" si="2"/>
        <v>28</v>
      </c>
      <c r="J18" s="65">
        <f>VLOOKUP($A18,'Return Data'!$B$7:$R$1700,13,0)</f>
        <v>-6.6639999999999997</v>
      </c>
      <c r="K18" s="66">
        <f t="shared" si="3"/>
        <v>29</v>
      </c>
      <c r="L18" s="65">
        <f>VLOOKUP($A18,'Return Data'!$B$7:$R$1700,17,0)</f>
        <v>0.2732</v>
      </c>
      <c r="M18" s="66">
        <f t="shared" si="5"/>
        <v>14</v>
      </c>
      <c r="N18" s="65">
        <f>VLOOKUP($A18,'Return Data'!$B$7:$R$1700,14,0)</f>
        <v>1.3911</v>
      </c>
      <c r="O18" s="66">
        <f>RANK(N18,N$8:N$40,0)</f>
        <v>17</v>
      </c>
      <c r="P18" s="65">
        <f>VLOOKUP($A18,'Return Data'!$B$7:$R$1700,15,0)</f>
        <v>6.9198000000000004</v>
      </c>
      <c r="Q18" s="66">
        <f>RANK(P18,P$8:P$40,0)</f>
        <v>8</v>
      </c>
      <c r="R18" s="65">
        <f>VLOOKUP($A18,'Return Data'!$B$7:$R$1700,16,0)</f>
        <v>12.301500000000001</v>
      </c>
      <c r="S18" s="67">
        <f t="shared" si="4"/>
        <v>4</v>
      </c>
    </row>
    <row r="19" spans="1:19" x14ac:dyDescent="0.3">
      <c r="A19" s="63" t="s">
        <v>503</v>
      </c>
      <c r="B19" s="64">
        <f>VLOOKUP($A19,'Return Data'!$B$7:$R$1700,3,0)</f>
        <v>44025</v>
      </c>
      <c r="C19" s="65">
        <f>VLOOKUP($A19,'Return Data'!$B$7:$R$1700,4,0)</f>
        <v>11.107900000000001</v>
      </c>
      <c r="D19" s="65">
        <f>VLOOKUP($A19,'Return Data'!$B$7:$R$1700,10,0)</f>
        <v>13.2662</v>
      </c>
      <c r="E19" s="66">
        <f t="shared" si="0"/>
        <v>19</v>
      </c>
      <c r="F19" s="65">
        <f>VLOOKUP($A19,'Return Data'!$B$7:$R$1700,11,0)</f>
        <v>-5.98</v>
      </c>
      <c r="G19" s="66">
        <f t="shared" si="1"/>
        <v>12</v>
      </c>
      <c r="H19" s="65">
        <f>VLOOKUP($A19,'Return Data'!$B$7:$R$1700,12,0)</f>
        <v>2.2799</v>
      </c>
      <c r="I19" s="66">
        <f t="shared" si="2"/>
        <v>9</v>
      </c>
      <c r="J19" s="65">
        <f>VLOOKUP($A19,'Return Data'!$B$7:$R$1700,13,0)</f>
        <v>2.0562</v>
      </c>
      <c r="K19" s="66">
        <f t="shared" si="3"/>
        <v>9</v>
      </c>
      <c r="L19" s="65"/>
      <c r="M19" s="66"/>
      <c r="N19" s="65"/>
      <c r="O19" s="66"/>
      <c r="P19" s="65"/>
      <c r="Q19" s="66"/>
      <c r="R19" s="65">
        <f>VLOOKUP($A19,'Return Data'!$B$7:$R$1700,16,0)</f>
        <v>6.2766000000000002</v>
      </c>
      <c r="S19" s="67">
        <f t="shared" si="4"/>
        <v>26</v>
      </c>
    </row>
    <row r="20" spans="1:19" x14ac:dyDescent="0.3">
      <c r="A20" s="63" t="s">
        <v>506</v>
      </c>
      <c r="B20" s="64">
        <f>VLOOKUP($A20,'Return Data'!$B$7:$R$1700,3,0)</f>
        <v>44025</v>
      </c>
      <c r="C20" s="65">
        <f>VLOOKUP($A20,'Return Data'!$B$7:$R$1700,4,0)</f>
        <v>135.72999999999999</v>
      </c>
      <c r="D20" s="65">
        <f>VLOOKUP($A20,'Return Data'!$B$7:$R$1700,10,0)</f>
        <v>11.647600000000001</v>
      </c>
      <c r="E20" s="66">
        <f t="shared" si="0"/>
        <v>29</v>
      </c>
      <c r="F20" s="65">
        <f>VLOOKUP($A20,'Return Data'!$B$7:$R$1700,11,0)</f>
        <v>-11.049200000000001</v>
      </c>
      <c r="G20" s="66">
        <f t="shared" si="1"/>
        <v>31</v>
      </c>
      <c r="H20" s="65">
        <f>VLOOKUP($A20,'Return Data'!$B$7:$R$1700,12,0)</f>
        <v>-2.6816</v>
      </c>
      <c r="I20" s="66">
        <f t="shared" si="2"/>
        <v>26</v>
      </c>
      <c r="J20" s="65">
        <f>VLOOKUP($A20,'Return Data'!$B$7:$R$1700,13,0)</f>
        <v>-6.2054999999999998</v>
      </c>
      <c r="K20" s="66">
        <f t="shared" si="3"/>
        <v>27</v>
      </c>
      <c r="L20" s="65">
        <f>VLOOKUP($A20,'Return Data'!$B$7:$R$1700,17,0)</f>
        <v>1.4663999999999999</v>
      </c>
      <c r="M20" s="66">
        <f>RANK(L20,L$8:L$40,0)</f>
        <v>11</v>
      </c>
      <c r="N20" s="65">
        <f>VLOOKUP($A20,'Return Data'!$B$7:$R$1700,14,0)</f>
        <v>2.3327</v>
      </c>
      <c r="O20" s="66">
        <f>RANK(N20,N$8:N$40,0)</f>
        <v>12</v>
      </c>
      <c r="P20" s="65">
        <f>VLOOKUP($A20,'Return Data'!$B$7:$R$1700,15,0)</f>
        <v>7.3859000000000004</v>
      </c>
      <c r="Q20" s="66">
        <f>RANK(P20,P$8:P$40,0)</f>
        <v>7</v>
      </c>
      <c r="R20" s="65">
        <f>VLOOKUP($A20,'Return Data'!$B$7:$R$1700,16,0)</f>
        <v>12.4236</v>
      </c>
      <c r="S20" s="67">
        <f t="shared" si="4"/>
        <v>3</v>
      </c>
    </row>
    <row r="21" spans="1:19" x14ac:dyDescent="0.3">
      <c r="A21" s="63" t="s">
        <v>508</v>
      </c>
      <c r="B21" s="64">
        <f>VLOOKUP($A21,'Return Data'!$B$7:$R$1700,3,0)</f>
        <v>44025</v>
      </c>
      <c r="C21" s="65">
        <f>VLOOKUP($A21,'Return Data'!$B$7:$R$1700,4,0)</f>
        <v>11.9335</v>
      </c>
      <c r="D21" s="65">
        <f>VLOOKUP($A21,'Return Data'!$B$7:$R$1700,10,0)</f>
        <v>13.4762</v>
      </c>
      <c r="E21" s="66">
        <f t="shared" si="0"/>
        <v>17</v>
      </c>
      <c r="F21" s="65">
        <f>VLOOKUP($A21,'Return Data'!$B$7:$R$1700,11,0)</f>
        <v>-2.2660999999999998</v>
      </c>
      <c r="G21" s="66">
        <f t="shared" si="1"/>
        <v>4</v>
      </c>
      <c r="H21" s="65">
        <f>VLOOKUP($A21,'Return Data'!$B$7:$R$1700,12,0)</f>
        <v>1.8599000000000001</v>
      </c>
      <c r="I21" s="66">
        <f t="shared" si="2"/>
        <v>10</v>
      </c>
      <c r="J21" s="65">
        <f>VLOOKUP($A21,'Return Data'!$B$7:$R$1700,13,0)</f>
        <v>2.4325999999999999</v>
      </c>
      <c r="K21" s="66">
        <f t="shared" si="3"/>
        <v>7</v>
      </c>
      <c r="L21" s="65">
        <f>VLOOKUP($A21,'Return Data'!$B$7:$R$1700,17,0)</f>
        <v>-2.2513000000000001</v>
      </c>
      <c r="M21" s="66">
        <f>RANK(L21,L$8:L$40,0)</f>
        <v>22</v>
      </c>
      <c r="N21" s="65">
        <f>VLOOKUP($A21,'Return Data'!$B$7:$R$1700,14,0)</f>
        <v>1.0896999999999999</v>
      </c>
      <c r="O21" s="66">
        <f>RANK(N21,N$8:N$40,0)</f>
        <v>20</v>
      </c>
      <c r="P21" s="65"/>
      <c r="Q21" s="66"/>
      <c r="R21" s="65">
        <f>VLOOKUP($A21,'Return Data'!$B$7:$R$1700,16,0)</f>
        <v>4.8657000000000004</v>
      </c>
      <c r="S21" s="67">
        <f t="shared" si="4"/>
        <v>28</v>
      </c>
    </row>
    <row r="22" spans="1:19" x14ac:dyDescent="0.3">
      <c r="A22" s="63" t="s">
        <v>509</v>
      </c>
      <c r="B22" s="64">
        <f>VLOOKUP($A22,'Return Data'!$B$7:$R$1700,3,0)</f>
        <v>44025</v>
      </c>
      <c r="C22" s="65">
        <f>VLOOKUP($A22,'Return Data'!$B$7:$R$1700,4,0)</f>
        <v>11.14</v>
      </c>
      <c r="D22" s="65">
        <f>VLOOKUP($A22,'Return Data'!$B$7:$R$1700,10,0)</f>
        <v>12.4117</v>
      </c>
      <c r="E22" s="66">
        <f t="shared" si="0"/>
        <v>23</v>
      </c>
      <c r="F22" s="65">
        <f>VLOOKUP($A22,'Return Data'!$B$7:$R$1700,11,0)</f>
        <v>-10.9512</v>
      </c>
      <c r="G22" s="66">
        <f t="shared" si="1"/>
        <v>30</v>
      </c>
      <c r="H22" s="65">
        <f>VLOOKUP($A22,'Return Data'!$B$7:$R$1700,12,0)</f>
        <v>-4.6233000000000004</v>
      </c>
      <c r="I22" s="66">
        <f t="shared" si="2"/>
        <v>31</v>
      </c>
      <c r="J22" s="65">
        <f>VLOOKUP($A22,'Return Data'!$B$7:$R$1700,13,0)</f>
        <v>-6.8562000000000003</v>
      </c>
      <c r="K22" s="66">
        <f t="shared" si="3"/>
        <v>30</v>
      </c>
      <c r="L22" s="65">
        <f>VLOOKUP($A22,'Return Data'!$B$7:$R$1700,17,0)</f>
        <v>-2.8818999999999999</v>
      </c>
      <c r="M22" s="66">
        <f>RANK(L22,L$8:L$40,0)</f>
        <v>24</v>
      </c>
      <c r="N22" s="65">
        <f>VLOOKUP($A22,'Return Data'!$B$7:$R$1700,14,0)</f>
        <v>-0.47970000000000002</v>
      </c>
      <c r="O22" s="66">
        <f>RANK(N22,N$8:N$40,0)</f>
        <v>22</v>
      </c>
      <c r="P22" s="65"/>
      <c r="Q22" s="66"/>
      <c r="R22" s="65">
        <f>VLOOKUP($A22,'Return Data'!$B$7:$R$1700,16,0)</f>
        <v>3.0992999999999999</v>
      </c>
      <c r="S22" s="67">
        <f t="shared" si="4"/>
        <v>30</v>
      </c>
    </row>
    <row r="23" spans="1:19" x14ac:dyDescent="0.3">
      <c r="A23" s="63" t="s">
        <v>511</v>
      </c>
      <c r="B23" s="64">
        <f>VLOOKUP($A23,'Return Data'!$B$7:$R$1700,3,0)</f>
        <v>44025</v>
      </c>
      <c r="C23" s="65">
        <f>VLOOKUP($A23,'Return Data'!$B$7:$R$1700,4,0)</f>
        <v>10.339499999999999</v>
      </c>
      <c r="D23" s="65">
        <f>VLOOKUP($A23,'Return Data'!$B$7:$R$1700,10,0)</f>
        <v>12.217499999999999</v>
      </c>
      <c r="E23" s="66">
        <f t="shared" si="0"/>
        <v>24</v>
      </c>
      <c r="F23" s="65">
        <f>VLOOKUP($A23,'Return Data'!$B$7:$R$1700,11,0)</f>
        <v>-9.2102000000000004</v>
      </c>
      <c r="G23" s="66">
        <f t="shared" si="1"/>
        <v>24</v>
      </c>
      <c r="H23" s="65">
        <f>VLOOKUP($A23,'Return Data'!$B$7:$R$1700,12,0)</f>
        <v>-3.7227999999999999</v>
      </c>
      <c r="I23" s="66">
        <f t="shared" si="2"/>
        <v>29</v>
      </c>
      <c r="J23" s="65">
        <f>VLOOKUP($A23,'Return Data'!$B$7:$R$1700,13,0)</f>
        <v>-3.2362000000000002</v>
      </c>
      <c r="K23" s="66">
        <f t="shared" si="3"/>
        <v>23</v>
      </c>
      <c r="L23" s="65"/>
      <c r="M23" s="66"/>
      <c r="N23" s="65"/>
      <c r="O23" s="66"/>
      <c r="P23" s="65"/>
      <c r="Q23" s="66"/>
      <c r="R23" s="65">
        <f>VLOOKUP($A23,'Return Data'!$B$7:$R$1700,16,0)</f>
        <v>2.1307</v>
      </c>
      <c r="S23" s="67">
        <f t="shared" si="4"/>
        <v>32</v>
      </c>
    </row>
    <row r="24" spans="1:19" x14ac:dyDescent="0.3">
      <c r="A24" s="63" t="s">
        <v>513</v>
      </c>
      <c r="B24" s="64">
        <f>VLOOKUP($A24,'Return Data'!$B$7:$R$1700,3,0)</f>
        <v>44025</v>
      </c>
      <c r="C24" s="65">
        <f>VLOOKUP($A24,'Return Data'!$B$7:$R$1700,4,0)</f>
        <v>10.5128</v>
      </c>
      <c r="D24" s="65">
        <f>VLOOKUP($A24,'Return Data'!$B$7:$R$1700,10,0)</f>
        <v>11.912100000000001</v>
      </c>
      <c r="E24" s="66">
        <f t="shared" si="0"/>
        <v>28</v>
      </c>
      <c r="F24" s="65">
        <f>VLOOKUP($A24,'Return Data'!$B$7:$R$1700,11,0)</f>
        <v>-7.9970999999999997</v>
      </c>
      <c r="G24" s="66">
        <f t="shared" si="1"/>
        <v>19</v>
      </c>
      <c r="H24" s="65">
        <f>VLOOKUP($A24,'Return Data'!$B$7:$R$1700,12,0)</f>
        <v>-2.1364000000000001</v>
      </c>
      <c r="I24" s="66">
        <f t="shared" si="2"/>
        <v>22</v>
      </c>
      <c r="J24" s="65">
        <f>VLOOKUP($A24,'Return Data'!$B$7:$R$1700,13,0)</f>
        <v>-0.38279999999999997</v>
      </c>
      <c r="K24" s="66">
        <f t="shared" si="3"/>
        <v>14</v>
      </c>
      <c r="L24" s="65"/>
      <c r="M24" s="66"/>
      <c r="N24" s="65"/>
      <c r="O24" s="66"/>
      <c r="P24" s="65"/>
      <c r="Q24" s="66"/>
      <c r="R24" s="65">
        <f>VLOOKUP($A24,'Return Data'!$B$7:$R$1700,16,0)</f>
        <v>2.4803000000000002</v>
      </c>
      <c r="S24" s="67">
        <f t="shared" si="4"/>
        <v>31</v>
      </c>
    </row>
    <row r="25" spans="1:19" x14ac:dyDescent="0.3">
      <c r="A25" s="63" t="s">
        <v>516</v>
      </c>
      <c r="B25" s="64">
        <f>VLOOKUP($A25,'Return Data'!$B$7:$R$1700,3,0)</f>
        <v>44025</v>
      </c>
      <c r="C25" s="65">
        <f>VLOOKUP($A25,'Return Data'!$B$7:$R$1700,4,0)</f>
        <v>48.045000000000002</v>
      </c>
      <c r="D25" s="65">
        <f>VLOOKUP($A25,'Return Data'!$B$7:$R$1700,10,0)</f>
        <v>33.054400000000001</v>
      </c>
      <c r="E25" s="66">
        <f t="shared" si="0"/>
        <v>1</v>
      </c>
      <c r="F25" s="65">
        <f>VLOOKUP($A25,'Return Data'!$B$7:$R$1700,11,0)</f>
        <v>6.7053000000000003</v>
      </c>
      <c r="G25" s="66">
        <f t="shared" si="1"/>
        <v>1</v>
      </c>
      <c r="H25" s="65">
        <f>VLOOKUP($A25,'Return Data'!$B$7:$R$1700,12,0)</f>
        <v>13.247400000000001</v>
      </c>
      <c r="I25" s="66">
        <f t="shared" si="2"/>
        <v>1</v>
      </c>
      <c r="J25" s="65">
        <f>VLOOKUP($A25,'Return Data'!$B$7:$R$1700,13,0)</f>
        <v>10.1225</v>
      </c>
      <c r="K25" s="66">
        <f t="shared" si="3"/>
        <v>1</v>
      </c>
      <c r="L25" s="65">
        <f>VLOOKUP($A25,'Return Data'!$B$7:$R$1700,17,0)</f>
        <v>0.18920000000000001</v>
      </c>
      <c r="M25" s="66">
        <f>RANK(L25,L$8:L$40,0)</f>
        <v>16</v>
      </c>
      <c r="N25" s="65">
        <f>VLOOKUP($A25,'Return Data'!$B$7:$R$1700,14,0)</f>
        <v>1.6361000000000001</v>
      </c>
      <c r="O25" s="66">
        <f>RANK(N25,N$8:N$40,0)</f>
        <v>15</v>
      </c>
      <c r="P25" s="65">
        <f>VLOOKUP($A25,'Return Data'!$B$7:$R$1700,15,0)</f>
        <v>3.9710999999999999</v>
      </c>
      <c r="Q25" s="66">
        <f>RANK(P25,P$8:P$40,0)</f>
        <v>19</v>
      </c>
      <c r="R25" s="65">
        <f>VLOOKUP($A25,'Return Data'!$B$7:$R$1700,16,0)</f>
        <v>9.0561000000000007</v>
      </c>
      <c r="S25" s="67">
        <f t="shared" si="4"/>
        <v>16</v>
      </c>
    </row>
    <row r="26" spans="1:19" x14ac:dyDescent="0.3">
      <c r="A26" s="63" t="s">
        <v>518</v>
      </c>
      <c r="B26" s="64">
        <f>VLOOKUP($A26,'Return Data'!$B$7:$R$1700,3,0)</f>
        <v>44025</v>
      </c>
      <c r="C26" s="65">
        <f>VLOOKUP($A26,'Return Data'!$B$7:$R$1700,4,0)</f>
        <v>46.6421678277365</v>
      </c>
      <c r="D26" s="65">
        <f>VLOOKUP($A26,'Return Data'!$B$7:$R$1700,10,0)</f>
        <v>16.433900000000001</v>
      </c>
      <c r="E26" s="66">
        <f t="shared" si="0"/>
        <v>3</v>
      </c>
      <c r="F26" s="65">
        <f>VLOOKUP($A26,'Return Data'!$B$7:$R$1700,11,0)</f>
        <v>-10.008699999999999</v>
      </c>
      <c r="G26" s="66">
        <f t="shared" si="1"/>
        <v>29</v>
      </c>
      <c r="H26" s="65">
        <f>VLOOKUP($A26,'Return Data'!$B$7:$R$1700,12,0)</f>
        <v>-1.5656000000000001</v>
      </c>
      <c r="I26" s="66">
        <f t="shared" si="2"/>
        <v>20</v>
      </c>
      <c r="J26" s="65">
        <f>VLOOKUP($A26,'Return Data'!$B$7:$R$1700,13,0)</f>
        <v>-2.2469000000000001</v>
      </c>
      <c r="K26" s="66">
        <f t="shared" si="3"/>
        <v>20</v>
      </c>
      <c r="L26" s="65">
        <f>VLOOKUP($A26,'Return Data'!$B$7:$R$1700,17,0)</f>
        <v>1.4229000000000001</v>
      </c>
      <c r="M26" s="66">
        <f>RANK(L26,L$8:L$40,0)</f>
        <v>12</v>
      </c>
      <c r="N26" s="65">
        <f>VLOOKUP($A26,'Return Data'!$B$7:$R$1700,14,0)</f>
        <v>1.8399000000000001</v>
      </c>
      <c r="O26" s="66">
        <f>RANK(N26,N$8:N$40,0)</f>
        <v>14</v>
      </c>
      <c r="P26" s="65">
        <f>VLOOKUP($A26,'Return Data'!$B$7:$R$1700,15,0)</f>
        <v>6.6966000000000001</v>
      </c>
      <c r="Q26" s="66">
        <f>RANK(P26,P$8:P$40,0)</f>
        <v>9</v>
      </c>
      <c r="R26" s="65">
        <f>VLOOKUP($A26,'Return Data'!$B$7:$R$1700,16,0)</f>
        <v>9.5867000000000004</v>
      </c>
      <c r="S26" s="67">
        <f t="shared" si="4"/>
        <v>14</v>
      </c>
    </row>
    <row r="27" spans="1:19" x14ac:dyDescent="0.3">
      <c r="A27" s="63" t="s">
        <v>519</v>
      </c>
      <c r="B27" s="64">
        <f>VLOOKUP($A27,'Return Data'!$B$7:$R$1700,3,0)</f>
        <v>44025</v>
      </c>
      <c r="C27" s="65">
        <f>VLOOKUP($A27,'Return Data'!$B$7:$R$1700,4,0)</f>
        <v>27.292000000000002</v>
      </c>
      <c r="D27" s="65">
        <f>VLOOKUP($A27,'Return Data'!$B$7:$R$1700,10,0)</f>
        <v>14.336</v>
      </c>
      <c r="E27" s="66">
        <f t="shared" si="0"/>
        <v>10</v>
      </c>
      <c r="F27" s="65">
        <f>VLOOKUP($A27,'Return Data'!$B$7:$R$1700,11,0)</f>
        <v>-7.6569000000000003</v>
      </c>
      <c r="G27" s="66">
        <f t="shared" si="1"/>
        <v>17</v>
      </c>
      <c r="H27" s="65">
        <f>VLOOKUP($A27,'Return Data'!$B$7:$R$1700,12,0)</f>
        <v>-0.51400000000000001</v>
      </c>
      <c r="I27" s="66">
        <f t="shared" si="2"/>
        <v>14</v>
      </c>
      <c r="J27" s="65">
        <f>VLOOKUP($A27,'Return Data'!$B$7:$R$1700,13,0)</f>
        <v>-2.7612000000000001</v>
      </c>
      <c r="K27" s="66">
        <f t="shared" si="3"/>
        <v>21</v>
      </c>
      <c r="L27" s="65">
        <f>VLOOKUP($A27,'Return Data'!$B$7:$R$1700,17,0)</f>
        <v>-0.82930000000000004</v>
      </c>
      <c r="M27" s="66">
        <f>RANK(L27,L$8:L$40,0)</f>
        <v>20</v>
      </c>
      <c r="N27" s="65">
        <f>VLOOKUP($A27,'Return Data'!$B$7:$R$1700,14,0)</f>
        <v>1.2585999999999999</v>
      </c>
      <c r="O27" s="66">
        <f>RANK(N27,N$8:N$40,0)</f>
        <v>19</v>
      </c>
      <c r="P27" s="65">
        <f>VLOOKUP($A27,'Return Data'!$B$7:$R$1700,15,0)</f>
        <v>6.4499000000000004</v>
      </c>
      <c r="Q27" s="66">
        <f>RANK(P27,P$8:P$40,0)</f>
        <v>10</v>
      </c>
      <c r="R27" s="65">
        <f>VLOOKUP($A27,'Return Data'!$B$7:$R$1700,16,0)</f>
        <v>12.1069</v>
      </c>
      <c r="S27" s="67">
        <f t="shared" si="4"/>
        <v>5</v>
      </c>
    </row>
    <row r="28" spans="1:19" x14ac:dyDescent="0.3">
      <c r="A28" s="63" t="s">
        <v>522</v>
      </c>
      <c r="B28" s="64">
        <f>VLOOKUP($A28,'Return Data'!$B$7:$R$1700,3,0)</f>
        <v>44025</v>
      </c>
      <c r="C28" s="65">
        <f>VLOOKUP($A28,'Return Data'!$B$7:$R$1700,4,0)</f>
        <v>107.816</v>
      </c>
      <c r="D28" s="65">
        <f>VLOOKUP($A28,'Return Data'!$B$7:$R$1700,10,0)</f>
        <v>11.121499999999999</v>
      </c>
      <c r="E28" s="66">
        <f t="shared" si="0"/>
        <v>32</v>
      </c>
      <c r="F28" s="65">
        <f>VLOOKUP($A28,'Return Data'!$B$7:$R$1700,11,0)</f>
        <v>-8.9783000000000008</v>
      </c>
      <c r="G28" s="66">
        <f t="shared" si="1"/>
        <v>22</v>
      </c>
      <c r="H28" s="65">
        <f>VLOOKUP($A28,'Return Data'!$B$7:$R$1700,12,0)</f>
        <v>-2.1764000000000001</v>
      </c>
      <c r="I28" s="66">
        <f t="shared" si="2"/>
        <v>23</v>
      </c>
      <c r="J28" s="65">
        <f>VLOOKUP($A28,'Return Data'!$B$7:$R$1700,13,0)</f>
        <v>-1.4999</v>
      </c>
      <c r="K28" s="66">
        <f t="shared" si="3"/>
        <v>17</v>
      </c>
      <c r="L28" s="65">
        <f>VLOOKUP($A28,'Return Data'!$B$7:$R$1700,17,0)</f>
        <v>4.9730999999999996</v>
      </c>
      <c r="M28" s="66">
        <f>RANK(L28,L$8:L$40,0)</f>
        <v>5</v>
      </c>
      <c r="N28" s="65">
        <f>VLOOKUP($A28,'Return Data'!$B$7:$R$1700,14,0)</f>
        <v>3.7124999999999999</v>
      </c>
      <c r="O28" s="66">
        <f>RANK(N28,N$8:N$40,0)</f>
        <v>9</v>
      </c>
      <c r="P28" s="65">
        <f>VLOOKUP($A28,'Return Data'!$B$7:$R$1700,15,0)</f>
        <v>4.5759999999999996</v>
      </c>
      <c r="Q28" s="66">
        <f>RANK(P28,P$8:P$40,0)</f>
        <v>17</v>
      </c>
      <c r="R28" s="65">
        <f>VLOOKUP($A28,'Return Data'!$B$7:$R$1700,16,0)</f>
        <v>8.1173999999999999</v>
      </c>
      <c r="S28" s="67">
        <f t="shared" si="4"/>
        <v>22</v>
      </c>
    </row>
    <row r="29" spans="1:19" x14ac:dyDescent="0.3">
      <c r="A29" s="63" t="s">
        <v>523</v>
      </c>
      <c r="B29" s="64">
        <f>VLOOKUP($A29,'Return Data'!$B$7:$R$1700,3,0)</f>
        <v>44025</v>
      </c>
      <c r="C29" s="65">
        <f>VLOOKUP($A29,'Return Data'!$B$7:$R$1700,4,0)</f>
        <v>10.7576</v>
      </c>
      <c r="D29" s="65">
        <f>VLOOKUP($A29,'Return Data'!$B$7:$R$1700,10,0)</f>
        <v>14.317299999999999</v>
      </c>
      <c r="E29" s="66">
        <f t="shared" si="0"/>
        <v>11</v>
      </c>
      <c r="F29" s="65">
        <f>VLOOKUP($A29,'Return Data'!$B$7:$R$1700,11,0)</f>
        <v>-3.8736000000000002</v>
      </c>
      <c r="G29" s="66">
        <f t="shared" si="1"/>
        <v>7</v>
      </c>
      <c r="H29" s="65">
        <f>VLOOKUP($A29,'Return Data'!$B$7:$R$1700,12,0)</f>
        <v>3.3828</v>
      </c>
      <c r="I29" s="66">
        <f t="shared" si="2"/>
        <v>4</v>
      </c>
      <c r="J29" s="65"/>
      <c r="K29" s="66"/>
      <c r="L29" s="65"/>
      <c r="M29" s="66"/>
      <c r="N29" s="65"/>
      <c r="O29" s="66"/>
      <c r="P29" s="65"/>
      <c r="Q29" s="66"/>
      <c r="R29" s="65">
        <f>VLOOKUP($A29,'Return Data'!$B$7:$R$1700,16,0)</f>
        <v>7.5759999999999996</v>
      </c>
      <c r="S29" s="67">
        <f t="shared" si="4"/>
        <v>25</v>
      </c>
    </row>
    <row r="30" spans="1:19" x14ac:dyDescent="0.3">
      <c r="A30" s="63" t="s">
        <v>526</v>
      </c>
      <c r="B30" s="64">
        <f>VLOOKUP($A30,'Return Data'!$B$7:$R$1700,3,0)</f>
        <v>44025</v>
      </c>
      <c r="C30" s="65">
        <f>VLOOKUP($A30,'Return Data'!$B$7:$R$1700,4,0)</f>
        <v>16.096</v>
      </c>
      <c r="D30" s="65">
        <f>VLOOKUP($A30,'Return Data'!$B$7:$R$1700,10,0)</f>
        <v>15.9404</v>
      </c>
      <c r="E30" s="66">
        <f t="shared" si="0"/>
        <v>4</v>
      </c>
      <c r="F30" s="65">
        <f>VLOOKUP($A30,'Return Data'!$B$7:$R$1700,11,0)</f>
        <v>-6.0251999999999999</v>
      </c>
      <c r="G30" s="66">
        <f t="shared" si="1"/>
        <v>13</v>
      </c>
      <c r="H30" s="65">
        <f>VLOOKUP($A30,'Return Data'!$B$7:$R$1700,12,0)</f>
        <v>3.1993</v>
      </c>
      <c r="I30" s="66">
        <f t="shared" si="2"/>
        <v>6</v>
      </c>
      <c r="J30" s="65">
        <f>VLOOKUP($A30,'Return Data'!$B$7:$R$1700,13,0)</f>
        <v>0.66290000000000004</v>
      </c>
      <c r="K30" s="66">
        <f t="shared" ref="K30:K40" si="7">RANK(J30,J$8:J$40,0)</f>
        <v>10</v>
      </c>
      <c r="L30" s="65">
        <f>VLOOKUP($A30,'Return Data'!$B$7:$R$1700,17,0)</f>
        <v>5.6144999999999996</v>
      </c>
      <c r="M30" s="66">
        <f>RANK(L30,L$8:L$40,0)</f>
        <v>3</v>
      </c>
      <c r="N30" s="65">
        <f>VLOOKUP($A30,'Return Data'!$B$7:$R$1700,14,0)</f>
        <v>6.4781000000000004</v>
      </c>
      <c r="O30" s="66">
        <f>RANK(N30,N$8:N$40,0)</f>
        <v>3</v>
      </c>
      <c r="P30" s="65"/>
      <c r="Q30" s="66"/>
      <c r="R30" s="65">
        <f>VLOOKUP($A30,'Return Data'!$B$7:$R$1700,16,0)</f>
        <v>10.0685</v>
      </c>
      <c r="S30" s="67">
        <f t="shared" si="4"/>
        <v>12</v>
      </c>
    </row>
    <row r="31" spans="1:19" x14ac:dyDescent="0.3">
      <c r="A31" s="63" t="s">
        <v>528</v>
      </c>
      <c r="B31" s="64">
        <f>VLOOKUP($A31,'Return Data'!$B$7:$R$1700,3,0)</f>
        <v>44025</v>
      </c>
      <c r="C31" s="65">
        <f>VLOOKUP($A31,'Return Data'!$B$7:$R$1700,4,0)</f>
        <v>11.4894</v>
      </c>
      <c r="D31" s="65">
        <f>VLOOKUP($A31,'Return Data'!$B$7:$R$1700,10,0)</f>
        <v>12.0611</v>
      </c>
      <c r="E31" s="66">
        <f t="shared" si="0"/>
        <v>25</v>
      </c>
      <c r="F31" s="65">
        <f>VLOOKUP($A31,'Return Data'!$B$7:$R$1700,11,0)</f>
        <v>-3.4861</v>
      </c>
      <c r="G31" s="66">
        <f t="shared" si="1"/>
        <v>6</v>
      </c>
      <c r="H31" s="65">
        <f>VLOOKUP($A31,'Return Data'!$B$7:$R$1700,12,0)</f>
        <v>3.1013000000000002</v>
      </c>
      <c r="I31" s="66">
        <f t="shared" si="2"/>
        <v>7</v>
      </c>
      <c r="J31" s="65">
        <f>VLOOKUP($A31,'Return Data'!$B$7:$R$1700,13,0)</f>
        <v>8.0876999999999999</v>
      </c>
      <c r="K31" s="66">
        <f t="shared" si="7"/>
        <v>2</v>
      </c>
      <c r="L31" s="65"/>
      <c r="M31" s="66"/>
      <c r="N31" s="65"/>
      <c r="O31" s="66"/>
      <c r="P31" s="65"/>
      <c r="Q31" s="66"/>
      <c r="R31" s="65">
        <f>VLOOKUP($A31,'Return Data'!$B$7:$R$1700,16,0)</f>
        <v>7.8815</v>
      </c>
      <c r="S31" s="67">
        <f t="shared" si="4"/>
        <v>24</v>
      </c>
    </row>
    <row r="32" spans="1:19" x14ac:dyDescent="0.3">
      <c r="A32" s="63" t="s">
        <v>531</v>
      </c>
      <c r="B32" s="64">
        <f>VLOOKUP($A32,'Return Data'!$B$7:$R$1700,3,0)</f>
        <v>44025</v>
      </c>
      <c r="C32" s="65">
        <f>VLOOKUP($A32,'Return Data'!$B$7:$R$1700,4,0)</f>
        <v>46.120699999999999</v>
      </c>
      <c r="D32" s="65">
        <f>VLOOKUP($A32,'Return Data'!$B$7:$R$1700,10,0)</f>
        <v>15.8515</v>
      </c>
      <c r="E32" s="66">
        <f t="shared" si="0"/>
        <v>5</v>
      </c>
      <c r="F32" s="65">
        <f>VLOOKUP($A32,'Return Data'!$B$7:$R$1700,11,0)</f>
        <v>-22.782499999999999</v>
      </c>
      <c r="G32" s="66">
        <f t="shared" si="1"/>
        <v>33</v>
      </c>
      <c r="H32" s="65">
        <f>VLOOKUP($A32,'Return Data'!$B$7:$R$1700,12,0)</f>
        <v>-16.965599999999998</v>
      </c>
      <c r="I32" s="66">
        <f t="shared" si="2"/>
        <v>33</v>
      </c>
      <c r="J32" s="65">
        <f>VLOOKUP($A32,'Return Data'!$B$7:$R$1700,13,0)</f>
        <v>-20.228999999999999</v>
      </c>
      <c r="K32" s="66">
        <f t="shared" si="7"/>
        <v>32</v>
      </c>
      <c r="L32" s="65">
        <f>VLOOKUP($A32,'Return Data'!$B$7:$R$1700,17,0)</f>
        <v>-10.5299</v>
      </c>
      <c r="M32" s="66">
        <f t="shared" ref="M32:M40" si="8">RANK(L32,L$8:L$40,0)</f>
        <v>27</v>
      </c>
      <c r="N32" s="65">
        <f>VLOOKUP($A32,'Return Data'!$B$7:$R$1700,14,0)</f>
        <v>-5.3056000000000001</v>
      </c>
      <c r="O32" s="66">
        <f t="shared" ref="O32:O40" si="9">RANK(N32,N$8:N$40,0)</f>
        <v>26</v>
      </c>
      <c r="P32" s="65">
        <f>VLOOKUP($A32,'Return Data'!$B$7:$R$1700,15,0)</f>
        <v>2.2702</v>
      </c>
      <c r="Q32" s="66">
        <f t="shared" ref="Q32:Q40" si="10">RANK(P32,P$8:P$40,0)</f>
        <v>21</v>
      </c>
      <c r="R32" s="65">
        <f>VLOOKUP($A32,'Return Data'!$B$7:$R$1700,16,0)</f>
        <v>8.0225000000000009</v>
      </c>
      <c r="S32" s="67">
        <f t="shared" si="4"/>
        <v>23</v>
      </c>
    </row>
    <row r="33" spans="1:19" x14ac:dyDescent="0.3">
      <c r="A33" s="63" t="s">
        <v>537</v>
      </c>
      <c r="B33" s="64">
        <f>VLOOKUP($A33,'Return Data'!$B$7:$R$1700,3,0)</f>
        <v>44025</v>
      </c>
      <c r="C33" s="65">
        <f>VLOOKUP($A33,'Return Data'!$B$7:$R$1700,4,0)</f>
        <v>71.319999999999993</v>
      </c>
      <c r="D33" s="65">
        <f>VLOOKUP($A33,'Return Data'!$B$7:$R$1700,10,0)</f>
        <v>14.976599999999999</v>
      </c>
      <c r="E33" s="66">
        <f t="shared" si="0"/>
        <v>9</v>
      </c>
      <c r="F33" s="65">
        <f>VLOOKUP($A33,'Return Data'!$B$7:$R$1700,11,0)</f>
        <v>-9.4464000000000006</v>
      </c>
      <c r="G33" s="66">
        <f t="shared" si="1"/>
        <v>26</v>
      </c>
      <c r="H33" s="65">
        <f>VLOOKUP($A33,'Return Data'!$B$7:$R$1700,12,0)</f>
        <v>-2.7675999999999998</v>
      </c>
      <c r="I33" s="66">
        <f t="shared" si="2"/>
        <v>27</v>
      </c>
      <c r="J33" s="65">
        <f>VLOOKUP($A33,'Return Data'!$B$7:$R$1700,13,0)</f>
        <v>-2.847</v>
      </c>
      <c r="K33" s="66">
        <f t="shared" si="7"/>
        <v>22</v>
      </c>
      <c r="L33" s="65">
        <f>VLOOKUP($A33,'Return Data'!$B$7:$R$1700,17,0)</f>
        <v>-0.76819999999999999</v>
      </c>
      <c r="M33" s="66">
        <f t="shared" si="8"/>
        <v>19</v>
      </c>
      <c r="N33" s="65">
        <f>VLOOKUP($A33,'Return Data'!$B$7:$R$1700,14,0)</f>
        <v>1.5008999999999999</v>
      </c>
      <c r="O33" s="66">
        <f t="shared" si="9"/>
        <v>16</v>
      </c>
      <c r="P33" s="65">
        <f>VLOOKUP($A33,'Return Data'!$B$7:$R$1700,15,0)</f>
        <v>3.5200999999999998</v>
      </c>
      <c r="Q33" s="66">
        <f t="shared" si="10"/>
        <v>20</v>
      </c>
      <c r="R33" s="65">
        <f>VLOOKUP($A33,'Return Data'!$B$7:$R$1700,16,0)</f>
        <v>9.1518999999999995</v>
      </c>
      <c r="S33" s="67">
        <f t="shared" si="4"/>
        <v>15</v>
      </c>
    </row>
    <row r="34" spans="1:19" x14ac:dyDescent="0.3">
      <c r="A34" s="63" t="s">
        <v>539</v>
      </c>
      <c r="B34" s="64">
        <f>VLOOKUP($A34,'Return Data'!$B$7:$R$1700,3,0)</f>
        <v>44025</v>
      </c>
      <c r="C34" s="65">
        <f>VLOOKUP($A34,'Return Data'!$B$7:$R$1700,4,0)</f>
        <v>78.87</v>
      </c>
      <c r="D34" s="65">
        <f>VLOOKUP($A34,'Return Data'!$B$7:$R$1700,10,0)</f>
        <v>14.2547</v>
      </c>
      <c r="E34" s="66">
        <f t="shared" si="0"/>
        <v>13</v>
      </c>
      <c r="F34" s="65">
        <f>VLOOKUP($A34,'Return Data'!$B$7:$R$1700,11,0)</f>
        <v>-5.7367999999999997</v>
      </c>
      <c r="G34" s="66">
        <f t="shared" si="1"/>
        <v>10</v>
      </c>
      <c r="H34" s="65">
        <f>VLOOKUP($A34,'Return Data'!$B$7:$R$1700,12,0)</f>
        <v>0.93420000000000003</v>
      </c>
      <c r="I34" s="66">
        <f t="shared" si="2"/>
        <v>11</v>
      </c>
      <c r="J34" s="65">
        <f>VLOOKUP($A34,'Return Data'!$B$7:$R$1700,13,0)</f>
        <v>-2.0857000000000001</v>
      </c>
      <c r="K34" s="66">
        <f t="shared" si="7"/>
        <v>18</v>
      </c>
      <c r="L34" s="65">
        <f>VLOOKUP($A34,'Return Data'!$B$7:$R$1700,17,0)</f>
        <v>-0.1075</v>
      </c>
      <c r="M34" s="66">
        <f t="shared" si="8"/>
        <v>18</v>
      </c>
      <c r="N34" s="65">
        <f>VLOOKUP($A34,'Return Data'!$B$7:$R$1700,14,0)</f>
        <v>3.2921999999999998</v>
      </c>
      <c r="O34" s="66">
        <f t="shared" si="9"/>
        <v>11</v>
      </c>
      <c r="P34" s="65">
        <f>VLOOKUP($A34,'Return Data'!$B$7:$R$1700,15,0)</f>
        <v>8.516</v>
      </c>
      <c r="Q34" s="66">
        <f t="shared" si="10"/>
        <v>2</v>
      </c>
      <c r="R34" s="65">
        <f>VLOOKUP($A34,'Return Data'!$B$7:$R$1700,16,0)</f>
        <v>11.6294</v>
      </c>
      <c r="S34" s="67">
        <f t="shared" si="4"/>
        <v>7</v>
      </c>
    </row>
    <row r="35" spans="1:19" x14ac:dyDescent="0.3">
      <c r="A35" s="63" t="s">
        <v>541</v>
      </c>
      <c r="B35" s="64">
        <f>VLOOKUP($A35,'Return Data'!$B$7:$R$1700,3,0)</f>
        <v>44025</v>
      </c>
      <c r="C35" s="65">
        <f>VLOOKUP($A35,'Return Data'!$B$7:$R$1700,4,0)</f>
        <v>143.36699999999999</v>
      </c>
      <c r="D35" s="65">
        <f>VLOOKUP($A35,'Return Data'!$B$7:$R$1700,10,0)</f>
        <v>18.495100000000001</v>
      </c>
      <c r="E35" s="66">
        <f t="shared" si="0"/>
        <v>2</v>
      </c>
      <c r="F35" s="65">
        <f>VLOOKUP($A35,'Return Data'!$B$7:$R$1700,11,0)</f>
        <v>-1.6963999999999999</v>
      </c>
      <c r="G35" s="66">
        <f t="shared" si="1"/>
        <v>2</v>
      </c>
      <c r="H35" s="65">
        <f>VLOOKUP($A35,'Return Data'!$B$7:$R$1700,12,0)</f>
        <v>5.7149000000000001</v>
      </c>
      <c r="I35" s="66">
        <f t="shared" si="2"/>
        <v>2</v>
      </c>
      <c r="J35" s="65">
        <f>VLOOKUP($A35,'Return Data'!$B$7:$R$1700,13,0)</f>
        <v>0.40749999999999997</v>
      </c>
      <c r="K35" s="66">
        <f t="shared" si="7"/>
        <v>12</v>
      </c>
      <c r="L35" s="65">
        <f>VLOOKUP($A35,'Return Data'!$B$7:$R$1700,17,0)</f>
        <v>4.9924999999999997</v>
      </c>
      <c r="M35" s="66">
        <f t="shared" si="8"/>
        <v>4</v>
      </c>
      <c r="N35" s="65">
        <f>VLOOKUP($A35,'Return Data'!$B$7:$R$1700,14,0)</f>
        <v>4.4953000000000003</v>
      </c>
      <c r="O35" s="66">
        <f t="shared" si="9"/>
        <v>7</v>
      </c>
      <c r="P35" s="65">
        <f>VLOOKUP($A35,'Return Data'!$B$7:$R$1700,15,0)</f>
        <v>7.4664999999999999</v>
      </c>
      <c r="Q35" s="66">
        <f t="shared" si="10"/>
        <v>6</v>
      </c>
      <c r="R35" s="65">
        <f>VLOOKUP($A35,'Return Data'!$B$7:$R$1700,16,0)</f>
        <v>11.440899999999999</v>
      </c>
      <c r="S35" s="67">
        <f t="shared" si="4"/>
        <v>8</v>
      </c>
    </row>
    <row r="36" spans="1:19" x14ac:dyDescent="0.3">
      <c r="A36" s="63" t="s">
        <v>542</v>
      </c>
      <c r="B36" s="64">
        <f>VLOOKUP($A36,'Return Data'!$B$7:$R$1700,3,0)</f>
        <v>44025</v>
      </c>
      <c r="C36" s="65">
        <f>VLOOKUP($A36,'Return Data'!$B$7:$R$1700,4,0)</f>
        <v>64.6385122903271</v>
      </c>
      <c r="D36" s="65">
        <f>VLOOKUP($A36,'Return Data'!$B$7:$R$1700,10,0)</f>
        <v>11.4657</v>
      </c>
      <c r="E36" s="66">
        <f t="shared" si="0"/>
        <v>30</v>
      </c>
      <c r="F36" s="65">
        <f>VLOOKUP($A36,'Return Data'!$B$7:$R$1700,11,0)</f>
        <v>-7.6234000000000002</v>
      </c>
      <c r="G36" s="66">
        <f t="shared" si="1"/>
        <v>16</v>
      </c>
      <c r="H36" s="65">
        <f>VLOOKUP($A36,'Return Data'!$B$7:$R$1700,12,0)</f>
        <v>-1.2938000000000001</v>
      </c>
      <c r="I36" s="66">
        <f t="shared" si="2"/>
        <v>16</v>
      </c>
      <c r="J36" s="65">
        <f>VLOOKUP($A36,'Return Data'!$B$7:$R$1700,13,0)</f>
        <v>-6.4799999999999996E-2</v>
      </c>
      <c r="K36" s="66">
        <f t="shared" si="7"/>
        <v>13</v>
      </c>
      <c r="L36" s="65">
        <f>VLOOKUP($A36,'Return Data'!$B$7:$R$1700,17,0)</f>
        <v>4.2716000000000003</v>
      </c>
      <c r="M36" s="66">
        <f t="shared" si="8"/>
        <v>6</v>
      </c>
      <c r="N36" s="65">
        <f>VLOOKUP($A36,'Return Data'!$B$7:$R$1700,14,0)</f>
        <v>5.6424000000000003</v>
      </c>
      <c r="O36" s="66">
        <f t="shared" si="9"/>
        <v>4</v>
      </c>
      <c r="P36" s="65">
        <f>VLOOKUP($A36,'Return Data'!$B$7:$R$1700,15,0)</f>
        <v>8.0244</v>
      </c>
      <c r="Q36" s="66">
        <f t="shared" si="10"/>
        <v>4</v>
      </c>
      <c r="R36" s="65">
        <f>VLOOKUP($A36,'Return Data'!$B$7:$R$1700,16,0)</f>
        <v>13.186999999999999</v>
      </c>
      <c r="S36" s="67">
        <f t="shared" si="4"/>
        <v>1</v>
      </c>
    </row>
    <row r="37" spans="1:19" x14ac:dyDescent="0.3">
      <c r="A37" s="63" t="s">
        <v>544</v>
      </c>
      <c r="B37" s="64">
        <f>VLOOKUP($A37,'Return Data'!$B$7:$R$1700,3,0)</f>
        <v>44025</v>
      </c>
      <c r="C37" s="65">
        <f>VLOOKUP($A37,'Return Data'!$B$7:$R$1700,4,0)</f>
        <v>17.5901</v>
      </c>
      <c r="D37" s="65">
        <f>VLOOKUP($A37,'Return Data'!$B$7:$R$1700,10,0)</f>
        <v>13.144399999999999</v>
      </c>
      <c r="E37" s="66">
        <f t="shared" si="0"/>
        <v>20</v>
      </c>
      <c r="F37" s="65">
        <f>VLOOKUP($A37,'Return Data'!$B$7:$R$1700,11,0)</f>
        <v>-5.5235000000000003</v>
      </c>
      <c r="G37" s="66">
        <f t="shared" si="1"/>
        <v>9</v>
      </c>
      <c r="H37" s="65">
        <f>VLOOKUP($A37,'Return Data'!$B$7:$R$1700,12,0)</f>
        <v>-1.6500000000000001E-2</v>
      </c>
      <c r="I37" s="66">
        <f t="shared" si="2"/>
        <v>13</v>
      </c>
      <c r="J37" s="65">
        <f>VLOOKUP($A37,'Return Data'!$B$7:$R$1700,13,0)</f>
        <v>0.623</v>
      </c>
      <c r="K37" s="66">
        <f t="shared" si="7"/>
        <v>11</v>
      </c>
      <c r="L37" s="65">
        <f>VLOOKUP($A37,'Return Data'!$B$7:$R$1700,17,0)</f>
        <v>2.4032</v>
      </c>
      <c r="M37" s="66">
        <f t="shared" si="8"/>
        <v>9</v>
      </c>
      <c r="N37" s="65">
        <f>VLOOKUP($A37,'Return Data'!$B$7:$R$1700,14,0)</f>
        <v>3.9624999999999999</v>
      </c>
      <c r="O37" s="66">
        <f t="shared" si="9"/>
        <v>8</v>
      </c>
      <c r="P37" s="65">
        <f>VLOOKUP($A37,'Return Data'!$B$7:$R$1700,15,0)</f>
        <v>5.3791000000000002</v>
      </c>
      <c r="Q37" s="66">
        <f t="shared" si="10"/>
        <v>13</v>
      </c>
      <c r="R37" s="65">
        <f>VLOOKUP($A37,'Return Data'!$B$7:$R$1700,16,0)</f>
        <v>8.9352999999999998</v>
      </c>
      <c r="S37" s="67">
        <f t="shared" si="4"/>
        <v>17</v>
      </c>
    </row>
    <row r="38" spans="1:19" x14ac:dyDescent="0.3">
      <c r="A38" s="63" t="s">
        <v>547</v>
      </c>
      <c r="B38" s="64">
        <f>VLOOKUP($A38,'Return Data'!$B$7:$R$1700,3,0)</f>
        <v>44025</v>
      </c>
      <c r="C38" s="65">
        <f>VLOOKUP($A38,'Return Data'!$B$7:$R$1700,4,0)</f>
        <v>95.113500000000002</v>
      </c>
      <c r="D38" s="65">
        <f>VLOOKUP($A38,'Return Data'!$B$7:$R$1700,10,0)</f>
        <v>12.6435</v>
      </c>
      <c r="E38" s="66">
        <f t="shared" si="0"/>
        <v>21</v>
      </c>
      <c r="F38" s="65">
        <f>VLOOKUP($A38,'Return Data'!$B$7:$R$1700,11,0)</f>
        <v>-7.7355</v>
      </c>
      <c r="G38" s="66">
        <f t="shared" si="1"/>
        <v>18</v>
      </c>
      <c r="H38" s="65">
        <f>VLOOKUP($A38,'Return Data'!$B$7:$R$1700,12,0)</f>
        <v>-1.0511999999999999</v>
      </c>
      <c r="I38" s="66">
        <f t="shared" si="2"/>
        <v>15</v>
      </c>
      <c r="J38" s="65">
        <f>VLOOKUP($A38,'Return Data'!$B$7:$R$1700,13,0)</f>
        <v>-0.78859999999999997</v>
      </c>
      <c r="K38" s="66">
        <f t="shared" si="7"/>
        <v>15</v>
      </c>
      <c r="L38" s="65">
        <f>VLOOKUP($A38,'Return Data'!$B$7:$R$1700,17,0)</f>
        <v>2.4883000000000002</v>
      </c>
      <c r="M38" s="66">
        <f t="shared" si="8"/>
        <v>8</v>
      </c>
      <c r="N38" s="65">
        <f>VLOOKUP($A38,'Return Data'!$B$7:$R$1700,14,0)</f>
        <v>5.0895999999999999</v>
      </c>
      <c r="O38" s="66">
        <f t="shared" si="9"/>
        <v>5</v>
      </c>
      <c r="P38" s="65">
        <f>VLOOKUP($A38,'Return Data'!$B$7:$R$1700,15,0)</f>
        <v>7.7230999999999996</v>
      </c>
      <c r="Q38" s="66">
        <f t="shared" si="10"/>
        <v>5</v>
      </c>
      <c r="R38" s="65">
        <f>VLOOKUP($A38,'Return Data'!$B$7:$R$1700,16,0)</f>
        <v>8.8314000000000004</v>
      </c>
      <c r="S38" s="67">
        <f t="shared" si="4"/>
        <v>19</v>
      </c>
    </row>
    <row r="39" spans="1:19" x14ac:dyDescent="0.3">
      <c r="A39" s="63" t="s">
        <v>548</v>
      </c>
      <c r="B39" s="64">
        <f>VLOOKUP($A39,'Return Data'!$B$7:$R$1700,3,0)</f>
        <v>44025</v>
      </c>
      <c r="C39" s="65">
        <f>VLOOKUP($A39,'Return Data'!$B$7:$R$1700,4,0)</f>
        <v>215.77199999999999</v>
      </c>
      <c r="D39" s="65">
        <f>VLOOKUP($A39,'Return Data'!$B$7:$R$1700,10,0)</f>
        <v>15.607100000000001</v>
      </c>
      <c r="E39" s="66">
        <f t="shared" si="0"/>
        <v>7</v>
      </c>
      <c r="F39" s="65">
        <f>VLOOKUP($A39,'Return Data'!$B$7:$R$1700,11,0)</f>
        <v>-8.6364999999999998</v>
      </c>
      <c r="G39" s="66">
        <f t="shared" si="1"/>
        <v>20</v>
      </c>
      <c r="H39" s="65">
        <f>VLOOKUP($A39,'Return Data'!$B$7:$R$1700,12,0)</f>
        <v>-2.3582999999999998</v>
      </c>
      <c r="I39" s="66">
        <f t="shared" si="2"/>
        <v>24</v>
      </c>
      <c r="J39" s="65">
        <f>VLOOKUP($A39,'Return Data'!$B$7:$R$1700,13,0)</f>
        <v>-5.0350999999999999</v>
      </c>
      <c r="K39" s="66">
        <f t="shared" si="7"/>
        <v>26</v>
      </c>
      <c r="L39" s="65">
        <f>VLOOKUP($A39,'Return Data'!$B$7:$R$1700,17,0)</f>
        <v>0.1862</v>
      </c>
      <c r="M39" s="66">
        <f t="shared" si="8"/>
        <v>17</v>
      </c>
      <c r="N39" s="65">
        <f>VLOOKUP($A39,'Return Data'!$B$7:$R$1700,14,0)</f>
        <v>1.2638</v>
      </c>
      <c r="O39" s="66">
        <f t="shared" si="9"/>
        <v>18</v>
      </c>
      <c r="P39" s="65">
        <f>VLOOKUP($A39,'Return Data'!$B$7:$R$1700,15,0)</f>
        <v>4.4246999999999996</v>
      </c>
      <c r="Q39" s="66">
        <f t="shared" si="10"/>
        <v>18</v>
      </c>
      <c r="R39" s="65">
        <f>VLOOKUP($A39,'Return Data'!$B$7:$R$1700,16,0)</f>
        <v>10.863899999999999</v>
      </c>
      <c r="S39" s="67">
        <f t="shared" si="4"/>
        <v>10</v>
      </c>
    </row>
    <row r="40" spans="1:19" x14ac:dyDescent="0.3">
      <c r="A40" s="63" t="s">
        <v>550</v>
      </c>
      <c r="B40" s="64">
        <f>VLOOKUP($A40,'Return Data'!$B$7:$R$1700,3,0)</f>
        <v>44025</v>
      </c>
      <c r="C40" s="65">
        <f>VLOOKUP($A40,'Return Data'!$B$7:$R$1700,4,0)</f>
        <v>161.73320000000001</v>
      </c>
      <c r="D40" s="65">
        <f>VLOOKUP($A40,'Return Data'!$B$7:$R$1700,10,0)</f>
        <v>15.494300000000001</v>
      </c>
      <c r="E40" s="66">
        <f t="shared" si="0"/>
        <v>8</v>
      </c>
      <c r="F40" s="65">
        <f>VLOOKUP($A40,'Return Data'!$B$7:$R$1700,11,0)</f>
        <v>-9.1470000000000002</v>
      </c>
      <c r="G40" s="66">
        <f t="shared" si="1"/>
        <v>23</v>
      </c>
      <c r="H40" s="65">
        <f>VLOOKUP($A40,'Return Data'!$B$7:$R$1700,12,0)</f>
        <v>-1.5522</v>
      </c>
      <c r="I40" s="66">
        <f t="shared" si="2"/>
        <v>19</v>
      </c>
      <c r="J40" s="65">
        <f>VLOOKUP($A40,'Return Data'!$B$7:$R$1700,13,0)</f>
        <v>-6.4717000000000002</v>
      </c>
      <c r="K40" s="66">
        <f t="shared" si="7"/>
        <v>28</v>
      </c>
      <c r="L40" s="65">
        <f>VLOOKUP($A40,'Return Data'!$B$7:$R$1700,17,0)</f>
        <v>-2.6181000000000001</v>
      </c>
      <c r="M40" s="66">
        <f t="shared" si="8"/>
        <v>23</v>
      </c>
      <c r="N40" s="65">
        <f>VLOOKUP($A40,'Return Data'!$B$7:$R$1700,14,0)</f>
        <v>-0.63839999999999997</v>
      </c>
      <c r="O40" s="66">
        <f t="shared" si="9"/>
        <v>23</v>
      </c>
      <c r="P40" s="65">
        <f>VLOOKUP($A40,'Return Data'!$B$7:$R$1700,15,0)</f>
        <v>4.6562999999999999</v>
      </c>
      <c r="Q40" s="66">
        <f t="shared" si="10"/>
        <v>16</v>
      </c>
      <c r="R40" s="65">
        <f>VLOOKUP($A40,'Return Data'!$B$7:$R$1700,16,0)</f>
        <v>8.3870000000000005</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14.10116060606061</v>
      </c>
      <c r="E42" s="74"/>
      <c r="F42" s="75">
        <f>AVERAGE(F8:F40)</f>
        <v>-7.2542060606060614</v>
      </c>
      <c r="G42" s="74"/>
      <c r="H42" s="75">
        <f>AVERAGE(H8:H40)</f>
        <v>-0.5975060606060606</v>
      </c>
      <c r="I42" s="74"/>
      <c r="J42" s="75">
        <f>AVERAGE(J8:J40)</f>
        <v>-1.287021875</v>
      </c>
      <c r="K42" s="74"/>
      <c r="L42" s="75">
        <f>AVERAGE(L8:L40)</f>
        <v>0.66097037037037021</v>
      </c>
      <c r="M42" s="74"/>
      <c r="N42" s="75">
        <f>AVERAGE(N8:N40)</f>
        <v>2.3888307692307693</v>
      </c>
      <c r="O42" s="74"/>
      <c r="P42" s="75">
        <f>AVERAGE(P8:P40)</f>
        <v>5.9862142857142855</v>
      </c>
      <c r="Q42" s="74"/>
      <c r="R42" s="75">
        <f>AVERAGE(R8:R40)</f>
        <v>8.5683848484848486</v>
      </c>
      <c r="S42" s="76"/>
    </row>
    <row r="43" spans="1:19" x14ac:dyDescent="0.3">
      <c r="A43" s="73" t="s">
        <v>28</v>
      </c>
      <c r="B43" s="74"/>
      <c r="C43" s="74"/>
      <c r="D43" s="75">
        <f>MIN(D8:D40)</f>
        <v>8.75</v>
      </c>
      <c r="E43" s="74"/>
      <c r="F43" s="75">
        <f>MIN(F8:F40)</f>
        <v>-22.782499999999999</v>
      </c>
      <c r="G43" s="74"/>
      <c r="H43" s="75">
        <f>MIN(H8:H40)</f>
        <v>-16.965599999999998</v>
      </c>
      <c r="I43" s="74"/>
      <c r="J43" s="75">
        <f>MIN(J8:J40)</f>
        <v>-20.228999999999999</v>
      </c>
      <c r="K43" s="74"/>
      <c r="L43" s="75">
        <f>MIN(L8:L40)</f>
        <v>-10.5299</v>
      </c>
      <c r="M43" s="74"/>
      <c r="N43" s="75">
        <f>MIN(N8:N40)</f>
        <v>-5.3056000000000001</v>
      </c>
      <c r="O43" s="74"/>
      <c r="P43" s="75">
        <f>MIN(P8:P40)</f>
        <v>2.2702</v>
      </c>
      <c r="Q43" s="74"/>
      <c r="R43" s="75">
        <f>MIN(R8:R40)</f>
        <v>1.9091</v>
      </c>
      <c r="S43" s="76"/>
    </row>
    <row r="44" spans="1:19" ht="15" thickBot="1" x14ac:dyDescent="0.35">
      <c r="A44" s="77" t="s">
        <v>29</v>
      </c>
      <c r="B44" s="78"/>
      <c r="C44" s="78"/>
      <c r="D44" s="79">
        <f>MAX(D8:D40)</f>
        <v>33.054400000000001</v>
      </c>
      <c r="E44" s="78"/>
      <c r="F44" s="79">
        <f>MAX(F8:F40)</f>
        <v>6.7053000000000003</v>
      </c>
      <c r="G44" s="78"/>
      <c r="H44" s="79">
        <f>MAX(H8:H40)</f>
        <v>13.247400000000001</v>
      </c>
      <c r="I44" s="78"/>
      <c r="J44" s="79">
        <f>MAX(J8:J40)</f>
        <v>10.1225</v>
      </c>
      <c r="K44" s="78"/>
      <c r="L44" s="79">
        <f>MAX(L8:L40)</f>
        <v>7.7999000000000001</v>
      </c>
      <c r="M44" s="78"/>
      <c r="N44" s="79">
        <f>MAX(N8:N40)</f>
        <v>7.5838000000000001</v>
      </c>
      <c r="O44" s="78"/>
      <c r="P44" s="79">
        <f>MAX(P8:P40)</f>
        <v>8.9707000000000008</v>
      </c>
      <c r="Q44" s="78"/>
      <c r="R44" s="79">
        <f>MAX(R8:R40)</f>
        <v>13.186999999999999</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44025</v>
      </c>
      <c r="C8" s="65">
        <f>VLOOKUP($A8,'Return Data'!$B$7:$R$1700,4,0)</f>
        <v>679.92</v>
      </c>
      <c r="D8" s="65">
        <f>VLOOKUP($A8,'Return Data'!$B$7:$R$1700,10,0)</f>
        <v>13.6553</v>
      </c>
      <c r="E8" s="66">
        <f t="shared" ref="E8:E40" si="0">RANK(D8,D$8:D$40,0)</f>
        <v>14</v>
      </c>
      <c r="F8" s="65">
        <f>VLOOKUP($A8,'Return Data'!$B$7:$R$1700,11,0)</f>
        <v>-12.865399999999999</v>
      </c>
      <c r="G8" s="66">
        <f t="shared" ref="G8:G40" si="1">RANK(F8,F$8:F$40,0)</f>
        <v>32</v>
      </c>
      <c r="H8" s="65">
        <f>VLOOKUP($A8,'Return Data'!$B$7:$R$1700,12,0)</f>
        <v>-7.2313000000000001</v>
      </c>
      <c r="I8" s="66">
        <f t="shared" ref="I8:I40" si="2">RANK(H8,H$8:H$40,0)</f>
        <v>32</v>
      </c>
      <c r="J8" s="65">
        <f>VLOOKUP($A8,'Return Data'!$B$7:$R$1700,13,0)</f>
        <v>-8.9824000000000002</v>
      </c>
      <c r="K8" s="66">
        <f t="shared" ref="K8:K28" si="3">RANK(J8,J$8:J$40,0)</f>
        <v>31</v>
      </c>
      <c r="L8" s="65">
        <f>VLOOKUP($A8,'Return Data'!$B$7:$R$1700,17,0)</f>
        <v>-4.2644000000000002</v>
      </c>
      <c r="M8" s="66">
        <f>RANK(L8,L$8:L$40,0)</f>
        <v>25</v>
      </c>
      <c r="N8" s="65">
        <f>VLOOKUP($A8,'Return Data'!$B$7:$R$1700,14,0)</f>
        <v>-2.0026000000000002</v>
      </c>
      <c r="O8" s="66">
        <f>RANK(N8,N$8:N$40,0)</f>
        <v>24</v>
      </c>
      <c r="P8" s="65">
        <f>VLOOKUP($A8,'Return Data'!$B$7:$R$1700,15,0)</f>
        <v>3.637</v>
      </c>
      <c r="Q8" s="66">
        <f>RANK(P8,P$8:P$40,0)</f>
        <v>14</v>
      </c>
      <c r="R8" s="65">
        <f>VLOOKUP($A8,'Return Data'!$B$7:$R$1700,16,0)</f>
        <v>18.041599999999999</v>
      </c>
      <c r="S8" s="67">
        <f t="shared" ref="S8:S40" si="4">RANK(R8,R$8:R$40,0)</f>
        <v>1</v>
      </c>
    </row>
    <row r="9" spans="1:20" x14ac:dyDescent="0.3">
      <c r="A9" s="63" t="s">
        <v>484</v>
      </c>
      <c r="B9" s="64">
        <f>VLOOKUP($A9,'Return Data'!$B$7:$R$1700,3,0)</f>
        <v>44025</v>
      </c>
      <c r="C9" s="65">
        <f>VLOOKUP($A9,'Return Data'!$B$7:$R$1700,4,0)</f>
        <v>10.47</v>
      </c>
      <c r="D9" s="65">
        <f>VLOOKUP($A9,'Return Data'!$B$7:$R$1700,10,0)</f>
        <v>13.8043</v>
      </c>
      <c r="E9" s="66">
        <f t="shared" si="0"/>
        <v>13</v>
      </c>
      <c r="F9" s="65">
        <f>VLOOKUP($A9,'Return Data'!$B$7:$R$1700,11,0)</f>
        <v>-7.8345000000000002</v>
      </c>
      <c r="G9" s="66">
        <f t="shared" si="1"/>
        <v>15</v>
      </c>
      <c r="H9" s="65">
        <f>VLOOKUP($A9,'Return Data'!$B$7:$R$1700,12,0)</f>
        <v>-2.6046999999999998</v>
      </c>
      <c r="I9" s="66">
        <f t="shared" si="2"/>
        <v>20</v>
      </c>
      <c r="J9" s="65">
        <f>VLOOKUP($A9,'Return Data'!$B$7:$R$1700,13,0)</f>
        <v>2.1463000000000001</v>
      </c>
      <c r="K9" s="66">
        <f t="shared" si="3"/>
        <v>6</v>
      </c>
      <c r="L9" s="65"/>
      <c r="M9" s="66"/>
      <c r="N9" s="65"/>
      <c r="O9" s="66"/>
      <c r="P9" s="65"/>
      <c r="Q9" s="66"/>
      <c r="R9" s="65">
        <f>VLOOKUP($A9,'Return Data'!$B$7:$R$1700,16,0)</f>
        <v>2.4098000000000002</v>
      </c>
      <c r="S9" s="67">
        <f t="shared" si="4"/>
        <v>29</v>
      </c>
    </row>
    <row r="10" spans="1:20" x14ac:dyDescent="0.3">
      <c r="A10" s="63" t="s">
        <v>485</v>
      </c>
      <c r="B10" s="64">
        <f>VLOOKUP($A10,'Return Data'!$B$7:$R$1700,3,0)</f>
        <v>44025</v>
      </c>
      <c r="C10" s="65">
        <f>VLOOKUP($A10,'Return Data'!$B$7:$R$1700,4,0)</f>
        <v>52.12</v>
      </c>
      <c r="D10" s="65">
        <f>VLOOKUP($A10,'Return Data'!$B$7:$R$1700,10,0)</f>
        <v>13.6007</v>
      </c>
      <c r="E10" s="66">
        <f t="shared" si="0"/>
        <v>15</v>
      </c>
      <c r="F10" s="65">
        <f>VLOOKUP($A10,'Return Data'!$B$7:$R$1700,11,0)</f>
        <v>-7.5067000000000004</v>
      </c>
      <c r="G10" s="66">
        <f t="shared" si="1"/>
        <v>14</v>
      </c>
      <c r="H10" s="65">
        <f>VLOOKUP($A10,'Return Data'!$B$7:$R$1700,12,0)</f>
        <v>-1.8641000000000001</v>
      </c>
      <c r="I10" s="66">
        <f t="shared" si="2"/>
        <v>17</v>
      </c>
      <c r="J10" s="65">
        <f>VLOOKUP($A10,'Return Data'!$B$7:$R$1700,13,0)</f>
        <v>-4.3494000000000002</v>
      </c>
      <c r="K10" s="66">
        <f t="shared" si="3"/>
        <v>22</v>
      </c>
      <c r="L10" s="65">
        <f>VLOOKUP($A10,'Return Data'!$B$7:$R$1700,17,0)</f>
        <v>-3.0451000000000001</v>
      </c>
      <c r="M10" s="66">
        <f t="shared" ref="M10:M18" si="5">RANK(L10,L$8:L$40,0)</f>
        <v>21</v>
      </c>
      <c r="N10" s="65">
        <f>VLOOKUP($A10,'Return Data'!$B$7:$R$1700,14,0)</f>
        <v>-0.78</v>
      </c>
      <c r="O10" s="66">
        <f t="shared" ref="O10:O15" si="6">RANK(N10,N$8:N$40,0)</f>
        <v>20</v>
      </c>
      <c r="P10" s="65">
        <f>VLOOKUP($A10,'Return Data'!$B$7:$R$1700,15,0)</f>
        <v>3.6349999999999998</v>
      </c>
      <c r="Q10" s="66">
        <f>RANK(P10,P$8:P$40,0)</f>
        <v>15</v>
      </c>
      <c r="R10" s="65">
        <f>VLOOKUP($A10,'Return Data'!$B$7:$R$1700,16,0)</f>
        <v>10.2963</v>
      </c>
      <c r="S10" s="67">
        <f t="shared" si="4"/>
        <v>16</v>
      </c>
    </row>
    <row r="11" spans="1:20" x14ac:dyDescent="0.3">
      <c r="A11" s="63" t="s">
        <v>488</v>
      </c>
      <c r="B11" s="64">
        <f>VLOOKUP($A11,'Return Data'!$B$7:$R$1700,3,0)</f>
        <v>44025</v>
      </c>
      <c r="C11" s="65">
        <f>VLOOKUP($A11,'Return Data'!$B$7:$R$1700,4,0)</f>
        <v>12.536</v>
      </c>
      <c r="D11" s="65">
        <f>VLOOKUP($A11,'Return Data'!$B$7:$R$1700,10,0)</f>
        <v>12.120799999999999</v>
      </c>
      <c r="E11" s="66">
        <f t="shared" si="0"/>
        <v>22</v>
      </c>
      <c r="F11" s="65">
        <f>VLOOKUP($A11,'Return Data'!$B$7:$R$1700,11,0)</f>
        <v>-5.2047999999999996</v>
      </c>
      <c r="G11" s="66">
        <f t="shared" si="1"/>
        <v>8</v>
      </c>
      <c r="H11" s="65">
        <f>VLOOKUP($A11,'Return Data'!$B$7:$R$1700,12,0)</f>
        <v>2.0880000000000001</v>
      </c>
      <c r="I11" s="66">
        <f t="shared" si="2"/>
        <v>4</v>
      </c>
      <c r="J11" s="65">
        <f>VLOOKUP($A11,'Return Data'!$B$7:$R$1700,13,0)</f>
        <v>5.2278000000000002</v>
      </c>
      <c r="K11" s="66">
        <f t="shared" si="3"/>
        <v>3</v>
      </c>
      <c r="L11" s="65">
        <f>VLOOKUP($A11,'Return Data'!$B$7:$R$1700,17,0)</f>
        <v>6.1775000000000002</v>
      </c>
      <c r="M11" s="66">
        <f t="shared" si="5"/>
        <v>1</v>
      </c>
      <c r="N11" s="65">
        <f>VLOOKUP($A11,'Return Data'!$B$7:$R$1700,14,0)</f>
        <v>5.9242999999999997</v>
      </c>
      <c r="O11" s="66">
        <f t="shared" si="6"/>
        <v>1</v>
      </c>
      <c r="P11" s="65"/>
      <c r="Q11" s="66"/>
      <c r="R11" s="65">
        <f>VLOOKUP($A11,'Return Data'!$B$7:$R$1700,16,0)</f>
        <v>7.1597999999999997</v>
      </c>
      <c r="S11" s="67">
        <f t="shared" si="4"/>
        <v>23</v>
      </c>
    </row>
    <row r="12" spans="1:20" x14ac:dyDescent="0.3">
      <c r="A12" s="63" t="s">
        <v>490</v>
      </c>
      <c r="B12" s="64">
        <f>VLOOKUP($A12,'Return Data'!$B$7:$R$1700,3,0)</f>
        <v>44025</v>
      </c>
      <c r="C12" s="65">
        <f>VLOOKUP($A12,'Return Data'!$B$7:$R$1700,4,0)</f>
        <v>11.76</v>
      </c>
      <c r="D12" s="65">
        <f>VLOOKUP($A12,'Return Data'!$B$7:$R$1700,10,0)</f>
        <v>8.4870999999999999</v>
      </c>
      <c r="E12" s="66">
        <f t="shared" si="0"/>
        <v>33</v>
      </c>
      <c r="F12" s="65">
        <f>VLOOKUP($A12,'Return Data'!$B$7:$R$1700,11,0)</f>
        <v>-3.843</v>
      </c>
      <c r="G12" s="66">
        <f t="shared" si="1"/>
        <v>5</v>
      </c>
      <c r="H12" s="65">
        <f>VLOOKUP($A12,'Return Data'!$B$7:$R$1700,12,0)</f>
        <v>1.8182</v>
      </c>
      <c r="I12" s="66">
        <f t="shared" si="2"/>
        <v>7</v>
      </c>
      <c r="J12" s="65">
        <f>VLOOKUP($A12,'Return Data'!$B$7:$R$1700,13,0)</f>
        <v>1.2048000000000001</v>
      </c>
      <c r="K12" s="66">
        <f t="shared" si="3"/>
        <v>8</v>
      </c>
      <c r="L12" s="65">
        <f>VLOOKUP($A12,'Return Data'!$B$7:$R$1700,17,0)</f>
        <v>-7.4081999999999999</v>
      </c>
      <c r="M12" s="66">
        <f t="shared" si="5"/>
        <v>26</v>
      </c>
      <c r="N12" s="65">
        <f>VLOOKUP($A12,'Return Data'!$B$7:$R$1700,14,0)</f>
        <v>-1.7229000000000001</v>
      </c>
      <c r="O12" s="66">
        <f t="shared" si="6"/>
        <v>23</v>
      </c>
      <c r="P12" s="65"/>
      <c r="Q12" s="66"/>
      <c r="R12" s="65">
        <f>VLOOKUP($A12,'Return Data'!$B$7:$R$1700,16,0)</f>
        <v>4.1536</v>
      </c>
      <c r="S12" s="67">
        <f t="shared" si="4"/>
        <v>27</v>
      </c>
    </row>
    <row r="13" spans="1:20" x14ac:dyDescent="0.3">
      <c r="A13" s="63" t="s">
        <v>492</v>
      </c>
      <c r="B13" s="64">
        <f>VLOOKUP($A13,'Return Data'!$B$7:$R$1700,3,0)</f>
        <v>44025</v>
      </c>
      <c r="C13" s="65">
        <f>VLOOKUP($A13,'Return Data'!$B$7:$R$1700,4,0)</f>
        <v>165.6</v>
      </c>
      <c r="D13" s="65">
        <f>VLOOKUP($A13,'Return Data'!$B$7:$R$1700,10,0)</f>
        <v>11.710699999999999</v>
      </c>
      <c r="E13" s="66">
        <f t="shared" si="0"/>
        <v>24</v>
      </c>
      <c r="F13" s="65">
        <f>VLOOKUP($A13,'Return Data'!$B$7:$R$1700,11,0)</f>
        <v>-2.8111999999999999</v>
      </c>
      <c r="G13" s="66">
        <f t="shared" si="1"/>
        <v>4</v>
      </c>
      <c r="H13" s="65">
        <f>VLOOKUP($A13,'Return Data'!$B$7:$R$1700,12,0)</f>
        <v>4.2034000000000002</v>
      </c>
      <c r="I13" s="66">
        <f t="shared" si="2"/>
        <v>3</v>
      </c>
      <c r="J13" s="65">
        <f>VLOOKUP($A13,'Return Data'!$B$7:$R$1700,13,0)</f>
        <v>4.2690000000000001</v>
      </c>
      <c r="K13" s="66">
        <f t="shared" si="3"/>
        <v>4</v>
      </c>
      <c r="L13" s="65">
        <f>VLOOKUP($A13,'Return Data'!$B$7:$R$1700,17,0)</f>
        <v>4.7648000000000001</v>
      </c>
      <c r="M13" s="66">
        <f t="shared" si="5"/>
        <v>2</v>
      </c>
      <c r="N13" s="65">
        <f>VLOOKUP($A13,'Return Data'!$B$7:$R$1700,14,0)</f>
        <v>5.7419000000000002</v>
      </c>
      <c r="O13" s="66">
        <f t="shared" si="6"/>
        <v>2</v>
      </c>
      <c r="P13" s="65">
        <f>VLOOKUP($A13,'Return Data'!$B$7:$R$1700,15,0)</f>
        <v>7.7012</v>
      </c>
      <c r="Q13" s="66">
        <f>RANK(P13,P$8:P$40,0)</f>
        <v>1</v>
      </c>
      <c r="R13" s="65">
        <f>VLOOKUP($A13,'Return Data'!$B$7:$R$1700,16,0)</f>
        <v>10.7616</v>
      </c>
      <c r="S13" s="67">
        <f t="shared" si="4"/>
        <v>14</v>
      </c>
    </row>
    <row r="14" spans="1:20" x14ac:dyDescent="0.3">
      <c r="A14" s="63" t="s">
        <v>494</v>
      </c>
      <c r="B14" s="64">
        <f>VLOOKUP($A14,'Return Data'!$B$7:$R$1700,3,0)</f>
        <v>44025</v>
      </c>
      <c r="C14" s="65">
        <f>VLOOKUP($A14,'Return Data'!$B$7:$R$1700,4,0)</f>
        <v>155.851</v>
      </c>
      <c r="D14" s="65">
        <f>VLOOKUP($A14,'Return Data'!$B$7:$R$1700,10,0)</f>
        <v>13.090400000000001</v>
      </c>
      <c r="E14" s="66">
        <f t="shared" si="0"/>
        <v>18</v>
      </c>
      <c r="F14" s="65">
        <f>VLOOKUP($A14,'Return Data'!$B$7:$R$1700,11,0)</f>
        <v>-6.2054</v>
      </c>
      <c r="G14" s="66">
        <f t="shared" si="1"/>
        <v>9</v>
      </c>
      <c r="H14" s="65">
        <f>VLOOKUP($A14,'Return Data'!$B$7:$R$1700,12,0)</f>
        <v>2.2499999999999999E-2</v>
      </c>
      <c r="I14" s="66">
        <f t="shared" si="2"/>
        <v>11</v>
      </c>
      <c r="J14" s="65">
        <f>VLOOKUP($A14,'Return Data'!$B$7:$R$1700,13,0)</f>
        <v>2.9005000000000001</v>
      </c>
      <c r="K14" s="66">
        <f t="shared" si="3"/>
        <v>5</v>
      </c>
      <c r="L14" s="65">
        <f>VLOOKUP($A14,'Return Data'!$B$7:$R$1700,17,0)</f>
        <v>3.2141000000000002</v>
      </c>
      <c r="M14" s="66">
        <f t="shared" si="5"/>
        <v>7</v>
      </c>
      <c r="N14" s="65">
        <f>VLOOKUP($A14,'Return Data'!$B$7:$R$1700,14,0)</f>
        <v>3.6145999999999998</v>
      </c>
      <c r="O14" s="66">
        <f t="shared" si="6"/>
        <v>6</v>
      </c>
      <c r="P14" s="65">
        <f>VLOOKUP($A14,'Return Data'!$B$7:$R$1700,15,0)</f>
        <v>7.0187999999999997</v>
      </c>
      <c r="Q14" s="66">
        <f>RANK(P14,P$8:P$40,0)</f>
        <v>3</v>
      </c>
      <c r="R14" s="65">
        <f>VLOOKUP($A14,'Return Data'!$B$7:$R$1700,16,0)</f>
        <v>13.869</v>
      </c>
      <c r="S14" s="67">
        <f t="shared" si="4"/>
        <v>5</v>
      </c>
    </row>
    <row r="15" spans="1:20" x14ac:dyDescent="0.3">
      <c r="A15" s="63" t="s">
        <v>496</v>
      </c>
      <c r="B15" s="64">
        <f>VLOOKUP($A15,'Return Data'!$B$7:$R$1700,3,0)</f>
        <v>44025</v>
      </c>
      <c r="C15" s="65">
        <f>VLOOKUP($A15,'Return Data'!$B$7:$R$1700,4,0)</f>
        <v>24.7</v>
      </c>
      <c r="D15" s="65">
        <f>VLOOKUP($A15,'Return Data'!$B$7:$R$1700,10,0)</f>
        <v>11.5124</v>
      </c>
      <c r="E15" s="66">
        <f t="shared" si="0"/>
        <v>27</v>
      </c>
      <c r="F15" s="65">
        <f>VLOOKUP($A15,'Return Data'!$B$7:$R$1700,11,0)</f>
        <v>-9.5237999999999996</v>
      </c>
      <c r="G15" s="66">
        <f t="shared" si="1"/>
        <v>23</v>
      </c>
      <c r="H15" s="65">
        <f>VLOOKUP($A15,'Return Data'!$B$7:$R$1700,12,0)</f>
        <v>-3.1373000000000002</v>
      </c>
      <c r="I15" s="66">
        <f t="shared" si="2"/>
        <v>24</v>
      </c>
      <c r="J15" s="65">
        <f>VLOOKUP($A15,'Return Data'!$B$7:$R$1700,13,0)</f>
        <v>-2.8323999999999998</v>
      </c>
      <c r="K15" s="66">
        <f t="shared" si="3"/>
        <v>17</v>
      </c>
      <c r="L15" s="65">
        <f>VLOOKUP($A15,'Return Data'!$B$7:$R$1700,17,0)</f>
        <v>-8.0799999999999997E-2</v>
      </c>
      <c r="M15" s="66">
        <f t="shared" si="5"/>
        <v>13</v>
      </c>
      <c r="N15" s="65">
        <f>VLOOKUP($A15,'Return Data'!$B$7:$R$1700,14,0)</f>
        <v>2.3736000000000002</v>
      </c>
      <c r="O15" s="66">
        <f t="shared" si="6"/>
        <v>10</v>
      </c>
      <c r="P15" s="65">
        <f>VLOOKUP($A15,'Return Data'!$B$7:$R$1700,15,0)</f>
        <v>4.4744999999999999</v>
      </c>
      <c r="Q15" s="66">
        <f>RANK(P15,P$8:P$40,0)</f>
        <v>10</v>
      </c>
      <c r="R15" s="65">
        <f>VLOOKUP($A15,'Return Data'!$B$7:$R$1700,16,0)</f>
        <v>8.6257000000000001</v>
      </c>
      <c r="S15" s="67">
        <f t="shared" si="4"/>
        <v>19</v>
      </c>
    </row>
    <row r="16" spans="1:20" x14ac:dyDescent="0.3">
      <c r="A16" s="63" t="s">
        <v>498</v>
      </c>
      <c r="B16" s="64">
        <f>VLOOKUP($A16,'Return Data'!$B$7:$R$1700,3,0)</f>
        <v>44025</v>
      </c>
      <c r="C16" s="65">
        <f>VLOOKUP($A16,'Return Data'!$B$7:$R$1700,4,0)</f>
        <v>10.048500000000001</v>
      </c>
      <c r="D16" s="65">
        <f>VLOOKUP($A16,'Return Data'!$B$7:$R$1700,10,0)</f>
        <v>13.1129</v>
      </c>
      <c r="E16" s="66">
        <f t="shared" si="0"/>
        <v>17</v>
      </c>
      <c r="F16" s="65">
        <f>VLOOKUP($A16,'Return Data'!$B$7:$R$1700,11,0)</f>
        <v>-10.228300000000001</v>
      </c>
      <c r="G16" s="66">
        <f t="shared" si="1"/>
        <v>28</v>
      </c>
      <c r="H16" s="65">
        <f>VLOOKUP($A16,'Return Data'!$B$7:$R$1700,12,0)</f>
        <v>-3.8254999999999999</v>
      </c>
      <c r="I16" s="66">
        <f t="shared" si="2"/>
        <v>26</v>
      </c>
      <c r="J16" s="65">
        <f>VLOOKUP($A16,'Return Data'!$B$7:$R$1700,13,0)</f>
        <v>-3.7730000000000001</v>
      </c>
      <c r="K16" s="66">
        <f t="shared" si="3"/>
        <v>20</v>
      </c>
      <c r="L16" s="65">
        <f>VLOOKUP($A16,'Return Data'!$B$7:$R$1700,17,0)</f>
        <v>0.43559999999999999</v>
      </c>
      <c r="M16" s="66">
        <f t="shared" si="5"/>
        <v>11</v>
      </c>
      <c r="N16" s="65"/>
      <c r="O16" s="66"/>
      <c r="P16" s="65"/>
      <c r="Q16" s="66"/>
      <c r="R16" s="65">
        <f>VLOOKUP($A16,'Return Data'!$B$7:$R$1700,16,0)</f>
        <v>0.21959999999999999</v>
      </c>
      <c r="S16" s="67">
        <f t="shared" si="4"/>
        <v>32</v>
      </c>
    </row>
    <row r="17" spans="1:19" x14ac:dyDescent="0.3">
      <c r="A17" s="63" t="s">
        <v>499</v>
      </c>
      <c r="B17" s="64">
        <f>VLOOKUP($A17,'Return Data'!$B$7:$R$1700,3,0)</f>
        <v>44025</v>
      </c>
      <c r="C17" s="65">
        <f>VLOOKUP($A17,'Return Data'!$B$7:$R$1700,4,0)</f>
        <v>113.38679999999999</v>
      </c>
      <c r="D17" s="65">
        <f>VLOOKUP($A17,'Return Data'!$B$7:$R$1700,10,0)</f>
        <v>10.917400000000001</v>
      </c>
      <c r="E17" s="66">
        <f t="shared" si="0"/>
        <v>31</v>
      </c>
      <c r="F17" s="65">
        <f>VLOOKUP($A17,'Return Data'!$B$7:$R$1700,11,0)</f>
        <v>-9.8546999999999993</v>
      </c>
      <c r="G17" s="66">
        <f t="shared" si="1"/>
        <v>24</v>
      </c>
      <c r="H17" s="65">
        <f>VLOOKUP($A17,'Return Data'!$B$7:$R$1700,12,0)</f>
        <v>-4.6871</v>
      </c>
      <c r="I17" s="66">
        <f t="shared" si="2"/>
        <v>29</v>
      </c>
      <c r="J17" s="65">
        <f>VLOOKUP($A17,'Return Data'!$B$7:$R$1700,13,0)</f>
        <v>-5.6772</v>
      </c>
      <c r="K17" s="66">
        <f t="shared" si="3"/>
        <v>25</v>
      </c>
      <c r="L17" s="65">
        <f>VLOOKUP($A17,'Return Data'!$B$7:$R$1700,17,0)</f>
        <v>-0.84740000000000004</v>
      </c>
      <c r="M17" s="66">
        <f t="shared" si="5"/>
        <v>15</v>
      </c>
      <c r="N17" s="65">
        <f>VLOOKUP($A17,'Return Data'!$B$7:$R$1700,14,0)</f>
        <v>1.0786</v>
      </c>
      <c r="O17" s="66">
        <f>RANK(N17,N$8:N$40,0)</f>
        <v>13</v>
      </c>
      <c r="P17" s="65">
        <f>VLOOKUP($A17,'Return Data'!$B$7:$R$1700,15,0)</f>
        <v>4.2895000000000003</v>
      </c>
      <c r="Q17" s="66">
        <f>RANK(P17,P$8:P$40,0)</f>
        <v>12</v>
      </c>
      <c r="R17" s="65">
        <f>VLOOKUP($A17,'Return Data'!$B$7:$R$1700,16,0)</f>
        <v>12.5068</v>
      </c>
      <c r="S17" s="67">
        <f t="shared" si="4"/>
        <v>7</v>
      </c>
    </row>
    <row r="18" spans="1:19" x14ac:dyDescent="0.3">
      <c r="A18" s="63" t="s">
        <v>501</v>
      </c>
      <c r="B18" s="64">
        <f>VLOOKUP($A18,'Return Data'!$B$7:$R$1700,3,0)</f>
        <v>44025</v>
      </c>
      <c r="C18" s="65">
        <f>VLOOKUP($A18,'Return Data'!$B$7:$R$1700,4,0)</f>
        <v>50.35</v>
      </c>
      <c r="D18" s="65">
        <f>VLOOKUP($A18,'Return Data'!$B$7:$R$1700,10,0)</f>
        <v>15.4472</v>
      </c>
      <c r="E18" s="66">
        <f t="shared" si="0"/>
        <v>6</v>
      </c>
      <c r="F18" s="65">
        <f>VLOOKUP($A18,'Return Data'!$B$7:$R$1700,11,0)</f>
        <v>-9.9332999999999991</v>
      </c>
      <c r="G18" s="66">
        <f t="shared" si="1"/>
        <v>25</v>
      </c>
      <c r="H18" s="65">
        <f>VLOOKUP($A18,'Return Data'!$B$7:$R$1700,12,0)</f>
        <v>-3.9727000000000001</v>
      </c>
      <c r="I18" s="66">
        <f t="shared" si="2"/>
        <v>28</v>
      </c>
      <c r="J18" s="65">
        <f>VLOOKUP($A18,'Return Data'!$B$7:$R$1700,13,0)</f>
        <v>-7.2454000000000001</v>
      </c>
      <c r="K18" s="66">
        <f t="shared" si="3"/>
        <v>29</v>
      </c>
      <c r="L18" s="65">
        <f>VLOOKUP($A18,'Return Data'!$B$7:$R$1700,17,0)</f>
        <v>-0.47949999999999998</v>
      </c>
      <c r="M18" s="66">
        <f t="shared" si="5"/>
        <v>14</v>
      </c>
      <c r="N18" s="65">
        <f>VLOOKUP($A18,'Return Data'!$B$7:$R$1700,14,0)</f>
        <v>-1.4716</v>
      </c>
      <c r="O18" s="66">
        <f>RANK(N18,N$8:N$40,0)</f>
        <v>22</v>
      </c>
      <c r="P18" s="65">
        <f>VLOOKUP($A18,'Return Data'!$B$7:$R$1700,15,0)</f>
        <v>2.6238000000000001</v>
      </c>
      <c r="Q18" s="66">
        <f>RANK(P18,P$8:P$40,0)</f>
        <v>19</v>
      </c>
      <c r="R18" s="65">
        <f>VLOOKUP($A18,'Return Data'!$B$7:$R$1700,16,0)</f>
        <v>11.158799999999999</v>
      </c>
      <c r="S18" s="67">
        <f t="shared" si="4"/>
        <v>12</v>
      </c>
    </row>
    <row r="19" spans="1:19" x14ac:dyDescent="0.3">
      <c r="A19" s="63" t="s">
        <v>504</v>
      </c>
      <c r="B19" s="64">
        <f>VLOOKUP($A19,'Return Data'!$B$7:$R$1700,3,0)</f>
        <v>44025</v>
      </c>
      <c r="C19" s="65">
        <f>VLOOKUP($A19,'Return Data'!$B$7:$R$1700,4,0)</f>
        <v>10.8454</v>
      </c>
      <c r="D19" s="65">
        <f>VLOOKUP($A19,'Return Data'!$B$7:$R$1700,10,0)</f>
        <v>12.857699999999999</v>
      </c>
      <c r="E19" s="66">
        <f t="shared" si="0"/>
        <v>19</v>
      </c>
      <c r="F19" s="65">
        <f>VLOOKUP($A19,'Return Data'!$B$7:$R$1700,11,0)</f>
        <v>-6.6620999999999997</v>
      </c>
      <c r="G19" s="66">
        <f t="shared" si="1"/>
        <v>12</v>
      </c>
      <c r="H19" s="65">
        <f>VLOOKUP($A19,'Return Data'!$B$7:$R$1700,12,0)</f>
        <v>1.1659999999999999</v>
      </c>
      <c r="I19" s="66">
        <f t="shared" si="2"/>
        <v>10</v>
      </c>
      <c r="J19" s="65">
        <f>VLOOKUP($A19,'Return Data'!$B$7:$R$1700,13,0)</f>
        <v>0.5796</v>
      </c>
      <c r="K19" s="66">
        <f t="shared" si="3"/>
        <v>9</v>
      </c>
      <c r="L19" s="65"/>
      <c r="M19" s="66"/>
      <c r="N19" s="65"/>
      <c r="O19" s="66"/>
      <c r="P19" s="65"/>
      <c r="Q19" s="66"/>
      <c r="R19" s="65">
        <f>VLOOKUP($A19,'Return Data'!$B$7:$R$1700,16,0)</f>
        <v>4.8141999999999996</v>
      </c>
      <c r="S19" s="67">
        <f t="shared" si="4"/>
        <v>26</v>
      </c>
    </row>
    <row r="20" spans="1:19" x14ac:dyDescent="0.3">
      <c r="A20" s="63" t="s">
        <v>505</v>
      </c>
      <c r="B20" s="64">
        <f>VLOOKUP($A20,'Return Data'!$B$7:$R$1700,3,0)</f>
        <v>44025</v>
      </c>
      <c r="C20" s="65">
        <f>VLOOKUP($A20,'Return Data'!$B$7:$R$1700,4,0)</f>
        <v>125.79</v>
      </c>
      <c r="D20" s="65">
        <f>VLOOKUP($A20,'Return Data'!$B$7:$R$1700,10,0)</f>
        <v>11.5061</v>
      </c>
      <c r="E20" s="66">
        <f t="shared" si="0"/>
        <v>28</v>
      </c>
      <c r="F20" s="65">
        <f>VLOOKUP($A20,'Return Data'!$B$7:$R$1700,11,0)</f>
        <v>-11.271800000000001</v>
      </c>
      <c r="G20" s="66">
        <f t="shared" si="1"/>
        <v>30</v>
      </c>
      <c r="H20" s="65">
        <f>VLOOKUP($A20,'Return Data'!$B$7:$R$1700,12,0)</f>
        <v>-3.052</v>
      </c>
      <c r="I20" s="66">
        <f t="shared" si="2"/>
        <v>22</v>
      </c>
      <c r="J20" s="65">
        <f>VLOOKUP($A20,'Return Data'!$B$7:$R$1700,13,0)</f>
        <v>-6.6840000000000002</v>
      </c>
      <c r="K20" s="66">
        <f t="shared" si="3"/>
        <v>27</v>
      </c>
      <c r="L20" s="65">
        <f>VLOOKUP($A20,'Return Data'!$B$7:$R$1700,17,0)</f>
        <v>0.76280000000000003</v>
      </c>
      <c r="M20" s="66">
        <f>RANK(L20,L$8:L$40,0)</f>
        <v>10</v>
      </c>
      <c r="N20" s="65">
        <f>VLOOKUP($A20,'Return Data'!$B$7:$R$1700,14,0)</f>
        <v>1.3851</v>
      </c>
      <c r="O20" s="66">
        <f>RANK(N20,N$8:N$40,0)</f>
        <v>12</v>
      </c>
      <c r="P20" s="65">
        <f>VLOOKUP($A20,'Return Data'!$B$7:$R$1700,15,0)</f>
        <v>6.2171000000000003</v>
      </c>
      <c r="Q20" s="66">
        <f>RANK(P20,P$8:P$40,0)</f>
        <v>7</v>
      </c>
      <c r="R20" s="65">
        <f>VLOOKUP($A20,'Return Data'!$B$7:$R$1700,16,0)</f>
        <v>13.007</v>
      </c>
      <c r="S20" s="67">
        <f t="shared" si="4"/>
        <v>6</v>
      </c>
    </row>
    <row r="21" spans="1:19" x14ac:dyDescent="0.3">
      <c r="A21" s="63" t="s">
        <v>507</v>
      </c>
      <c r="B21" s="64">
        <f>VLOOKUP($A21,'Return Data'!$B$7:$R$1700,3,0)</f>
        <v>44025</v>
      </c>
      <c r="C21" s="65">
        <f>VLOOKUP($A21,'Return Data'!$B$7:$R$1700,4,0)</f>
        <v>11.2385</v>
      </c>
      <c r="D21" s="65">
        <f>VLOOKUP($A21,'Return Data'!$B$7:$R$1700,10,0)</f>
        <v>13.2936</v>
      </c>
      <c r="E21" s="66">
        <f t="shared" si="0"/>
        <v>16</v>
      </c>
      <c r="F21" s="65">
        <f>VLOOKUP($A21,'Return Data'!$B$7:$R$1700,11,0)</f>
        <v>-2.6362999999999999</v>
      </c>
      <c r="G21" s="66">
        <f t="shared" si="1"/>
        <v>3</v>
      </c>
      <c r="H21" s="65">
        <f>VLOOKUP($A21,'Return Data'!$B$7:$R$1700,12,0)</f>
        <v>1.2385999999999999</v>
      </c>
      <c r="I21" s="66">
        <f t="shared" si="2"/>
        <v>9</v>
      </c>
      <c r="J21" s="65">
        <f>VLOOKUP($A21,'Return Data'!$B$7:$R$1700,13,0)</f>
        <v>1.5001</v>
      </c>
      <c r="K21" s="66">
        <f t="shared" si="3"/>
        <v>7</v>
      </c>
      <c r="L21" s="65">
        <f>VLOOKUP($A21,'Return Data'!$B$7:$R$1700,17,0)</f>
        <v>-3.5272000000000001</v>
      </c>
      <c r="M21" s="66">
        <f>RANK(L21,L$8:L$40,0)</f>
        <v>23</v>
      </c>
      <c r="N21" s="65">
        <f>VLOOKUP($A21,'Return Data'!$B$7:$R$1700,14,0)</f>
        <v>-0.499</v>
      </c>
      <c r="O21" s="66">
        <f>RANK(N21,N$8:N$40,0)</f>
        <v>19</v>
      </c>
      <c r="P21" s="65"/>
      <c r="Q21" s="66"/>
      <c r="R21" s="65">
        <f>VLOOKUP($A21,'Return Data'!$B$7:$R$1700,16,0)</f>
        <v>3.1880000000000002</v>
      </c>
      <c r="S21" s="67">
        <f t="shared" si="4"/>
        <v>28</v>
      </c>
    </row>
    <row r="22" spans="1:19" x14ac:dyDescent="0.3">
      <c r="A22" s="63" t="s">
        <v>510</v>
      </c>
      <c r="B22" s="64">
        <f>VLOOKUP($A22,'Return Data'!$B$7:$R$1700,3,0)</f>
        <v>44025</v>
      </c>
      <c r="C22" s="65">
        <f>VLOOKUP($A22,'Return Data'!$B$7:$R$1700,4,0)</f>
        <v>10.52</v>
      </c>
      <c r="D22" s="65">
        <f>VLOOKUP($A22,'Return Data'!$B$7:$R$1700,10,0)</f>
        <v>12.0341</v>
      </c>
      <c r="E22" s="66">
        <f t="shared" si="0"/>
        <v>23</v>
      </c>
      <c r="F22" s="65">
        <f>VLOOKUP($A22,'Return Data'!$B$7:$R$1700,11,0)</f>
        <v>-11.5223</v>
      </c>
      <c r="G22" s="66">
        <f t="shared" si="1"/>
        <v>31</v>
      </c>
      <c r="H22" s="65">
        <f>VLOOKUP($A22,'Return Data'!$B$7:$R$1700,12,0)</f>
        <v>-5.6501999999999999</v>
      </c>
      <c r="I22" s="66">
        <f t="shared" si="2"/>
        <v>31</v>
      </c>
      <c r="J22" s="65">
        <f>VLOOKUP($A22,'Return Data'!$B$7:$R$1700,13,0)</f>
        <v>-8.0419999999999998</v>
      </c>
      <c r="K22" s="66">
        <f t="shared" si="3"/>
        <v>30</v>
      </c>
      <c r="L22" s="65">
        <f>VLOOKUP($A22,'Return Data'!$B$7:$R$1700,17,0)</f>
        <v>-4.2100999999999997</v>
      </c>
      <c r="M22" s="66">
        <f>RANK(L22,L$8:L$40,0)</f>
        <v>24</v>
      </c>
      <c r="N22" s="65">
        <f>VLOOKUP($A22,'Return Data'!$B$7:$R$1700,14,0)</f>
        <v>-2.0425</v>
      </c>
      <c r="O22" s="66">
        <f>RANK(N22,N$8:N$40,0)</f>
        <v>25</v>
      </c>
      <c r="P22" s="65"/>
      <c r="Q22" s="66"/>
      <c r="R22" s="65">
        <f>VLOOKUP($A22,'Return Data'!$B$7:$R$1700,16,0)</f>
        <v>1.4435</v>
      </c>
      <c r="S22" s="67">
        <f t="shared" si="4"/>
        <v>30</v>
      </c>
    </row>
    <row r="23" spans="1:19" x14ac:dyDescent="0.3">
      <c r="A23" s="63" t="s">
        <v>512</v>
      </c>
      <c r="B23" s="64">
        <f>VLOOKUP($A23,'Return Data'!$B$7:$R$1700,3,0)</f>
        <v>44025</v>
      </c>
      <c r="C23" s="65">
        <f>VLOOKUP($A23,'Return Data'!$B$7:$R$1700,4,0)</f>
        <v>10.008699999999999</v>
      </c>
      <c r="D23" s="65">
        <f>VLOOKUP($A23,'Return Data'!$B$7:$R$1700,10,0)</f>
        <v>11.6656</v>
      </c>
      <c r="E23" s="66">
        <f t="shared" si="0"/>
        <v>25</v>
      </c>
      <c r="F23" s="65">
        <f>VLOOKUP($A23,'Return Data'!$B$7:$R$1700,11,0)</f>
        <v>-10.1214</v>
      </c>
      <c r="G23" s="66">
        <f t="shared" si="1"/>
        <v>26</v>
      </c>
      <c r="H23" s="65">
        <f>VLOOKUP($A23,'Return Data'!$B$7:$R$1700,12,0)</f>
        <v>-5.1963999999999997</v>
      </c>
      <c r="I23" s="66">
        <f t="shared" si="2"/>
        <v>30</v>
      </c>
      <c r="J23" s="65">
        <f>VLOOKUP($A23,'Return Data'!$B$7:$R$1700,13,0)</f>
        <v>-5.2099000000000002</v>
      </c>
      <c r="K23" s="66">
        <f t="shared" si="3"/>
        <v>24</v>
      </c>
      <c r="L23" s="65"/>
      <c r="M23" s="66"/>
      <c r="N23" s="65"/>
      <c r="O23" s="66"/>
      <c r="P23" s="65"/>
      <c r="Q23" s="66"/>
      <c r="R23" s="65">
        <f>VLOOKUP($A23,'Return Data'!$B$7:$R$1700,16,0)</f>
        <v>5.4899999999999997E-2</v>
      </c>
      <c r="S23" s="67">
        <f t="shared" si="4"/>
        <v>33</v>
      </c>
    </row>
    <row r="24" spans="1:19" x14ac:dyDescent="0.3">
      <c r="A24" s="63" t="s">
        <v>514</v>
      </c>
      <c r="B24" s="64">
        <f>VLOOKUP($A24,'Return Data'!$B$7:$R$1700,3,0)</f>
        <v>44025</v>
      </c>
      <c r="C24" s="65">
        <f>VLOOKUP($A24,'Return Data'!$B$7:$R$1700,4,0)</f>
        <v>10.204599999999999</v>
      </c>
      <c r="D24" s="65">
        <f>VLOOKUP($A24,'Return Data'!$B$7:$R$1700,10,0)</f>
        <v>11.505000000000001</v>
      </c>
      <c r="E24" s="66">
        <f t="shared" si="0"/>
        <v>29</v>
      </c>
      <c r="F24" s="65">
        <f>VLOOKUP($A24,'Return Data'!$B$7:$R$1700,11,0)</f>
        <v>-8.6461000000000006</v>
      </c>
      <c r="G24" s="66">
        <f t="shared" si="1"/>
        <v>19</v>
      </c>
      <c r="H24" s="65">
        <f>VLOOKUP($A24,'Return Data'!$B$7:$R$1700,12,0)</f>
        <v>-3.1638000000000002</v>
      </c>
      <c r="I24" s="66">
        <f t="shared" si="2"/>
        <v>25</v>
      </c>
      <c r="J24" s="65">
        <f>VLOOKUP($A24,'Return Data'!$B$7:$R$1700,13,0)</f>
        <v>-1.7513000000000001</v>
      </c>
      <c r="K24" s="66">
        <f t="shared" si="3"/>
        <v>15</v>
      </c>
      <c r="L24" s="65"/>
      <c r="M24" s="66"/>
      <c r="N24" s="65"/>
      <c r="O24" s="66"/>
      <c r="P24" s="65"/>
      <c r="Q24" s="66"/>
      <c r="R24" s="65">
        <f>VLOOKUP($A24,'Return Data'!$B$7:$R$1700,16,0)</f>
        <v>0.99719999999999998</v>
      </c>
      <c r="S24" s="67">
        <f t="shared" si="4"/>
        <v>31</v>
      </c>
    </row>
    <row r="25" spans="1:19" x14ac:dyDescent="0.3">
      <c r="A25" s="63" t="s">
        <v>515</v>
      </c>
      <c r="B25" s="64">
        <f>VLOOKUP($A25,'Return Data'!$B$7:$R$1700,3,0)</f>
        <v>44025</v>
      </c>
      <c r="C25" s="65">
        <f>VLOOKUP($A25,'Return Data'!$B$7:$R$1700,4,0)</f>
        <v>132.950138504145</v>
      </c>
      <c r="D25" s="65">
        <f>VLOOKUP($A25,'Return Data'!$B$7:$R$1700,10,0)</f>
        <v>32.796500000000002</v>
      </c>
      <c r="E25" s="66">
        <f t="shared" si="0"/>
        <v>1</v>
      </c>
      <c r="F25" s="65">
        <f>VLOOKUP($A25,'Return Data'!$B$7:$R$1700,11,0)</f>
        <v>6.2919999999999998</v>
      </c>
      <c r="G25" s="66">
        <f t="shared" si="1"/>
        <v>1</v>
      </c>
      <c r="H25" s="65">
        <f>VLOOKUP($A25,'Return Data'!$B$7:$R$1700,12,0)</f>
        <v>12.569699999999999</v>
      </c>
      <c r="I25" s="66">
        <f t="shared" si="2"/>
        <v>1</v>
      </c>
      <c r="J25" s="65">
        <f>VLOOKUP($A25,'Return Data'!$B$7:$R$1700,13,0)</f>
        <v>9.1913999999999998</v>
      </c>
      <c r="K25" s="66">
        <f t="shared" si="3"/>
        <v>1</v>
      </c>
      <c r="L25" s="65">
        <f>VLOOKUP($A25,'Return Data'!$B$7:$R$1700,17,0)</f>
        <v>-0.92910000000000004</v>
      </c>
      <c r="M25" s="66">
        <f>RANK(L25,L$8:L$40,0)</f>
        <v>16</v>
      </c>
      <c r="N25" s="65">
        <f>VLOOKUP($A25,'Return Data'!$B$7:$R$1700,14,0)</f>
        <v>0.84330000000000005</v>
      </c>
      <c r="O25" s="66">
        <f>RANK(N25,N$8:N$40,0)</f>
        <v>14</v>
      </c>
      <c r="P25" s="65">
        <f>VLOOKUP($A25,'Return Data'!$B$7:$R$1700,15,0)</f>
        <v>3.1059000000000001</v>
      </c>
      <c r="Q25" s="66">
        <f>RANK(P25,P$8:P$40,0)</f>
        <v>18</v>
      </c>
      <c r="R25" s="65">
        <f>VLOOKUP($A25,'Return Data'!$B$7:$R$1700,16,0)</f>
        <v>10.7675</v>
      </c>
      <c r="S25" s="67">
        <f t="shared" si="4"/>
        <v>13</v>
      </c>
    </row>
    <row r="26" spans="1:19" x14ac:dyDescent="0.3">
      <c r="A26" s="63" t="s">
        <v>517</v>
      </c>
      <c r="B26" s="64">
        <f>VLOOKUP($A26,'Return Data'!$B$7:$R$1700,3,0)</f>
        <v>44025</v>
      </c>
      <c r="C26" s="65">
        <f>VLOOKUP($A26,'Return Data'!$B$7:$R$1700,4,0)</f>
        <v>95.420950489674496</v>
      </c>
      <c r="D26" s="65">
        <f>VLOOKUP($A26,'Return Data'!$B$7:$R$1700,10,0)</f>
        <v>16.074300000000001</v>
      </c>
      <c r="E26" s="66">
        <f t="shared" si="0"/>
        <v>3</v>
      </c>
      <c r="F26" s="65">
        <f>VLOOKUP($A26,'Return Data'!$B$7:$R$1700,11,0)</f>
        <v>-10.594799999999999</v>
      </c>
      <c r="G26" s="66">
        <f t="shared" si="1"/>
        <v>29</v>
      </c>
      <c r="H26" s="65">
        <f>VLOOKUP($A26,'Return Data'!$B$7:$R$1700,12,0)</f>
        <v>-2.5125000000000002</v>
      </c>
      <c r="I26" s="66">
        <f t="shared" si="2"/>
        <v>19</v>
      </c>
      <c r="J26" s="65">
        <f>VLOOKUP($A26,'Return Data'!$B$7:$R$1700,13,0)</f>
        <v>-3.4792999999999998</v>
      </c>
      <c r="K26" s="66">
        <f t="shared" si="3"/>
        <v>19</v>
      </c>
      <c r="L26" s="65">
        <f>VLOOKUP($A26,'Return Data'!$B$7:$R$1700,17,0)</f>
        <v>8.8900000000000007E-2</v>
      </c>
      <c r="M26" s="66">
        <f>RANK(L26,L$8:L$40,0)</f>
        <v>12</v>
      </c>
      <c r="N26" s="65">
        <f>VLOOKUP($A26,'Return Data'!$B$7:$R$1700,14,0)</f>
        <v>0.4622</v>
      </c>
      <c r="O26" s="66">
        <f>RANK(N26,N$8:N$40,0)</f>
        <v>15</v>
      </c>
      <c r="P26" s="65">
        <f>VLOOKUP($A26,'Return Data'!$B$7:$R$1700,15,0)</f>
        <v>5.0480999999999998</v>
      </c>
      <c r="Q26" s="66">
        <f>RANK(P26,P$8:P$40,0)</f>
        <v>9</v>
      </c>
      <c r="R26" s="65">
        <f>VLOOKUP($A26,'Return Data'!$B$7:$R$1700,16,0)</f>
        <v>11.544499999999999</v>
      </c>
      <c r="S26" s="67">
        <f t="shared" si="4"/>
        <v>9</v>
      </c>
    </row>
    <row r="27" spans="1:19" x14ac:dyDescent="0.3">
      <c r="A27" s="63" t="s">
        <v>520</v>
      </c>
      <c r="B27" s="64">
        <f>VLOOKUP($A27,'Return Data'!$B$7:$R$1700,3,0)</f>
        <v>44025</v>
      </c>
      <c r="C27" s="65">
        <f>VLOOKUP($A27,'Return Data'!$B$7:$R$1700,4,0)</f>
        <v>25.292999999999999</v>
      </c>
      <c r="D27" s="65">
        <f>VLOOKUP($A27,'Return Data'!$B$7:$R$1700,10,0)</f>
        <v>14.0557</v>
      </c>
      <c r="E27" s="66">
        <f t="shared" si="0"/>
        <v>10</v>
      </c>
      <c r="F27" s="65">
        <f>VLOOKUP($A27,'Return Data'!$B$7:$R$1700,11,0)</f>
        <v>-8.1757000000000009</v>
      </c>
      <c r="G27" s="66">
        <f t="shared" si="1"/>
        <v>17</v>
      </c>
      <c r="H27" s="65">
        <f>VLOOKUP($A27,'Return Data'!$B$7:$R$1700,12,0)</f>
        <v>-1.3494999999999999</v>
      </c>
      <c r="I27" s="66">
        <f t="shared" si="2"/>
        <v>14</v>
      </c>
      <c r="J27" s="65">
        <f>VLOOKUP($A27,'Return Data'!$B$7:$R$1700,13,0)</f>
        <v>-3.7995999999999999</v>
      </c>
      <c r="K27" s="66">
        <f t="shared" si="3"/>
        <v>21</v>
      </c>
      <c r="L27" s="65">
        <f>VLOOKUP($A27,'Return Data'!$B$7:$R$1700,17,0)</f>
        <v>-1.8466</v>
      </c>
      <c r="M27" s="66">
        <f>RANK(L27,L$8:L$40,0)</f>
        <v>19</v>
      </c>
      <c r="N27" s="65">
        <f>VLOOKUP($A27,'Return Data'!$B$7:$R$1700,14,0)</f>
        <v>0.20230000000000001</v>
      </c>
      <c r="O27" s="66">
        <f>RANK(N27,N$8:N$40,0)</f>
        <v>16</v>
      </c>
      <c r="P27" s="65">
        <f>VLOOKUP($A27,'Return Data'!$B$7:$R$1700,15,0)</f>
        <v>5.3285999999999998</v>
      </c>
      <c r="Q27" s="66">
        <f>RANK(P27,P$8:P$40,0)</f>
        <v>8</v>
      </c>
      <c r="R27" s="65">
        <f>VLOOKUP($A27,'Return Data'!$B$7:$R$1700,16,0)</f>
        <v>10.334300000000001</v>
      </c>
      <c r="S27" s="67">
        <f t="shared" si="4"/>
        <v>15</v>
      </c>
    </row>
    <row r="28" spans="1:19" x14ac:dyDescent="0.3">
      <c r="A28" s="63" t="s">
        <v>521</v>
      </c>
      <c r="B28" s="64">
        <f>VLOOKUP($A28,'Return Data'!$B$7:$R$1700,3,0)</f>
        <v>44025</v>
      </c>
      <c r="C28" s="65">
        <f>VLOOKUP($A28,'Return Data'!$B$7:$R$1700,4,0)</f>
        <v>100.4495</v>
      </c>
      <c r="D28" s="65">
        <f>VLOOKUP($A28,'Return Data'!$B$7:$R$1700,10,0)</f>
        <v>10.796900000000001</v>
      </c>
      <c r="E28" s="66">
        <f t="shared" si="0"/>
        <v>32</v>
      </c>
      <c r="F28" s="65">
        <f>VLOOKUP($A28,'Return Data'!$B$7:$R$1700,11,0)</f>
        <v>-9.5099</v>
      </c>
      <c r="G28" s="66">
        <f t="shared" si="1"/>
        <v>22</v>
      </c>
      <c r="H28" s="65">
        <f>VLOOKUP($A28,'Return Data'!$B$7:$R$1700,12,0)</f>
        <v>-2.9902000000000002</v>
      </c>
      <c r="I28" s="66">
        <f t="shared" si="2"/>
        <v>21</v>
      </c>
      <c r="J28" s="65">
        <f>VLOOKUP($A28,'Return Data'!$B$7:$R$1700,13,0)</f>
        <v>-2.5386000000000002</v>
      </c>
      <c r="K28" s="66">
        <f t="shared" si="3"/>
        <v>16</v>
      </c>
      <c r="L28" s="65">
        <f>VLOOKUP($A28,'Return Data'!$B$7:$R$1700,17,0)</f>
        <v>3.9085999999999999</v>
      </c>
      <c r="M28" s="66">
        <f>RANK(L28,L$8:L$40,0)</f>
        <v>4</v>
      </c>
      <c r="N28" s="65">
        <f>VLOOKUP($A28,'Return Data'!$B$7:$R$1700,14,0)</f>
        <v>2.4184999999999999</v>
      </c>
      <c r="O28" s="66">
        <f>RANK(N28,N$8:N$40,0)</f>
        <v>9</v>
      </c>
      <c r="P28" s="65">
        <f>VLOOKUP($A28,'Return Data'!$B$7:$R$1700,15,0)</f>
        <v>3.4283999999999999</v>
      </c>
      <c r="Q28" s="66">
        <f>RANK(P28,P$8:P$40,0)</f>
        <v>16</v>
      </c>
      <c r="R28" s="65">
        <f>VLOOKUP($A28,'Return Data'!$B$7:$R$1700,16,0)</f>
        <v>8.1199999999999992</v>
      </c>
      <c r="S28" s="67">
        <f t="shared" si="4"/>
        <v>21</v>
      </c>
    </row>
    <row r="29" spans="1:19" x14ac:dyDescent="0.3">
      <c r="A29" s="63" t="s">
        <v>524</v>
      </c>
      <c r="B29" s="64">
        <f>VLOOKUP($A29,'Return Data'!$B$7:$R$1700,3,0)</f>
        <v>44025</v>
      </c>
      <c r="C29" s="65">
        <f>VLOOKUP($A29,'Return Data'!$B$7:$R$1700,4,0)</f>
        <v>10.5632</v>
      </c>
      <c r="D29" s="65">
        <f>VLOOKUP($A29,'Return Data'!$B$7:$R$1700,10,0)</f>
        <v>13.806699999999999</v>
      </c>
      <c r="E29" s="66">
        <f t="shared" si="0"/>
        <v>12</v>
      </c>
      <c r="F29" s="65">
        <f>VLOOKUP($A29,'Return Data'!$B$7:$R$1700,11,0)</f>
        <v>-4.7545000000000002</v>
      </c>
      <c r="G29" s="66">
        <f t="shared" si="1"/>
        <v>7</v>
      </c>
      <c r="H29" s="65">
        <f>VLOOKUP($A29,'Return Data'!$B$7:$R$1700,12,0)</f>
        <v>1.9417</v>
      </c>
      <c r="I29" s="66">
        <f t="shared" si="2"/>
        <v>6</v>
      </c>
      <c r="J29" s="65"/>
      <c r="K29" s="66"/>
      <c r="L29" s="65"/>
      <c r="M29" s="66"/>
      <c r="N29" s="65"/>
      <c r="O29" s="66"/>
      <c r="P29" s="65"/>
      <c r="Q29" s="66"/>
      <c r="R29" s="65">
        <f>VLOOKUP($A29,'Return Data'!$B$7:$R$1700,16,0)</f>
        <v>5.6319999999999997</v>
      </c>
      <c r="S29" s="67">
        <f t="shared" si="4"/>
        <v>25</v>
      </c>
    </row>
    <row r="30" spans="1:19" x14ac:dyDescent="0.3">
      <c r="A30" s="63" t="s">
        <v>527</v>
      </c>
      <c r="B30" s="64">
        <f>VLOOKUP($A30,'Return Data'!$B$7:$R$1700,3,0)</f>
        <v>44025</v>
      </c>
      <c r="C30" s="65">
        <f>VLOOKUP($A30,'Return Data'!$B$7:$R$1700,4,0)</f>
        <v>14.788</v>
      </c>
      <c r="D30" s="65">
        <f>VLOOKUP($A30,'Return Data'!$B$7:$R$1700,10,0)</f>
        <v>15.495200000000001</v>
      </c>
      <c r="E30" s="66">
        <f t="shared" si="0"/>
        <v>5</v>
      </c>
      <c r="F30" s="65">
        <f>VLOOKUP($A30,'Return Data'!$B$7:$R$1700,11,0)</f>
        <v>-6.7003000000000004</v>
      </c>
      <c r="G30" s="66">
        <f t="shared" si="1"/>
        <v>13</v>
      </c>
      <c r="H30" s="65">
        <f>VLOOKUP($A30,'Return Data'!$B$7:$R$1700,12,0)</f>
        <v>2.0284</v>
      </c>
      <c r="I30" s="66">
        <f t="shared" si="2"/>
        <v>5</v>
      </c>
      <c r="J30" s="65">
        <f>VLOOKUP($A30,'Return Data'!$B$7:$R$1700,13,0)</f>
        <v>-0.89800000000000002</v>
      </c>
      <c r="K30" s="66">
        <f t="shared" ref="K30:K40" si="7">RANK(J30,J$8:J$40,0)</f>
        <v>12</v>
      </c>
      <c r="L30" s="65">
        <f>VLOOKUP($A30,'Return Data'!$B$7:$R$1700,17,0)</f>
        <v>3.9615</v>
      </c>
      <c r="M30" s="66">
        <f>RANK(L30,L$8:L$40,0)</f>
        <v>3</v>
      </c>
      <c r="N30" s="65">
        <f>VLOOKUP($A30,'Return Data'!$B$7:$R$1700,14,0)</f>
        <v>4.8083</v>
      </c>
      <c r="O30" s="66">
        <f>RANK(N30,N$8:N$40,0)</f>
        <v>3</v>
      </c>
      <c r="P30" s="65"/>
      <c r="Q30" s="66"/>
      <c r="R30" s="65">
        <f>VLOOKUP($A30,'Return Data'!$B$7:$R$1700,16,0)</f>
        <v>8.2042999999999999</v>
      </c>
      <c r="S30" s="67">
        <f t="shared" si="4"/>
        <v>20</v>
      </c>
    </row>
    <row r="31" spans="1:19" x14ac:dyDescent="0.3">
      <c r="A31" s="63" t="s">
        <v>529</v>
      </c>
      <c r="B31" s="64">
        <f>VLOOKUP($A31,'Return Data'!$B$7:$R$1700,3,0)</f>
        <v>44025</v>
      </c>
      <c r="C31" s="65">
        <f>VLOOKUP($A31,'Return Data'!$B$7:$R$1700,4,0)</f>
        <v>11.162000000000001</v>
      </c>
      <c r="D31" s="65">
        <f>VLOOKUP($A31,'Return Data'!$B$7:$R$1700,10,0)</f>
        <v>11.5542</v>
      </c>
      <c r="E31" s="66">
        <f t="shared" si="0"/>
        <v>26</v>
      </c>
      <c r="F31" s="65">
        <f>VLOOKUP($A31,'Return Data'!$B$7:$R$1700,11,0)</f>
        <v>-4.3178000000000001</v>
      </c>
      <c r="G31" s="66">
        <f t="shared" si="1"/>
        <v>6</v>
      </c>
      <c r="H31" s="65">
        <f>VLOOKUP($A31,'Return Data'!$B$7:$R$1700,12,0)</f>
        <v>1.7818000000000001</v>
      </c>
      <c r="I31" s="66">
        <f t="shared" si="2"/>
        <v>8</v>
      </c>
      <c r="J31" s="65">
        <f>VLOOKUP($A31,'Return Data'!$B$7:$R$1700,13,0)</f>
        <v>6.3544</v>
      </c>
      <c r="K31" s="66">
        <f t="shared" si="7"/>
        <v>2</v>
      </c>
      <c r="L31" s="65"/>
      <c r="M31" s="66"/>
      <c r="N31" s="65"/>
      <c r="O31" s="66"/>
      <c r="P31" s="65"/>
      <c r="Q31" s="66"/>
      <c r="R31" s="65">
        <f>VLOOKUP($A31,'Return Data'!$B$7:$R$1700,16,0)</f>
        <v>6.1906999999999996</v>
      </c>
      <c r="S31" s="67">
        <f t="shared" si="4"/>
        <v>24</v>
      </c>
    </row>
    <row r="32" spans="1:19" x14ac:dyDescent="0.3">
      <c r="A32" s="63" t="s">
        <v>530</v>
      </c>
      <c r="B32" s="64">
        <f>VLOOKUP($A32,'Return Data'!$B$7:$R$1700,3,0)</f>
        <v>44025</v>
      </c>
      <c r="C32" s="65">
        <f>VLOOKUP($A32,'Return Data'!$B$7:$R$1700,4,0)</f>
        <v>42.573099999999997</v>
      </c>
      <c r="D32" s="65">
        <f>VLOOKUP($A32,'Return Data'!$B$7:$R$1700,10,0)</f>
        <v>15.6296</v>
      </c>
      <c r="E32" s="66">
        <f t="shared" si="0"/>
        <v>4</v>
      </c>
      <c r="F32" s="65">
        <f>VLOOKUP($A32,'Return Data'!$B$7:$R$1700,11,0)</f>
        <v>-23.0883</v>
      </c>
      <c r="G32" s="66">
        <f t="shared" si="1"/>
        <v>33</v>
      </c>
      <c r="H32" s="65">
        <f>VLOOKUP($A32,'Return Data'!$B$7:$R$1700,12,0)</f>
        <v>-17.456099999999999</v>
      </c>
      <c r="I32" s="66">
        <f t="shared" si="2"/>
        <v>33</v>
      </c>
      <c r="J32" s="65">
        <f>VLOOKUP($A32,'Return Data'!$B$7:$R$1700,13,0)</f>
        <v>-20.840199999999999</v>
      </c>
      <c r="K32" s="66">
        <f t="shared" si="7"/>
        <v>32</v>
      </c>
      <c r="L32" s="65">
        <f>VLOOKUP($A32,'Return Data'!$B$7:$R$1700,17,0)</f>
        <v>-11.295400000000001</v>
      </c>
      <c r="M32" s="66">
        <f t="shared" ref="M32:M40" si="8">RANK(L32,L$8:L$40,0)</f>
        <v>27</v>
      </c>
      <c r="N32" s="65">
        <f>VLOOKUP($A32,'Return Data'!$B$7:$R$1700,14,0)</f>
        <v>-6.3212000000000002</v>
      </c>
      <c r="O32" s="66">
        <f t="shared" ref="O32:O40" si="9">RANK(N32,N$8:N$40,0)</f>
        <v>26</v>
      </c>
      <c r="P32" s="65">
        <f>VLOOKUP($A32,'Return Data'!$B$7:$R$1700,15,0)</f>
        <v>1.06</v>
      </c>
      <c r="Q32" s="66">
        <f t="shared" ref="Q32:Q40" si="10">RANK(P32,P$8:P$40,0)</f>
        <v>21</v>
      </c>
      <c r="R32" s="65">
        <f>VLOOKUP($A32,'Return Data'!$B$7:$R$1700,16,0)</f>
        <v>10.0679</v>
      </c>
      <c r="S32" s="67">
        <f t="shared" si="4"/>
        <v>18</v>
      </c>
    </row>
    <row r="33" spans="1:19" x14ac:dyDescent="0.3">
      <c r="A33" s="63" t="s">
        <v>536</v>
      </c>
      <c r="B33" s="64">
        <f>VLOOKUP($A33,'Return Data'!$B$7:$R$1700,3,0)</f>
        <v>44025</v>
      </c>
      <c r="C33" s="65">
        <f>VLOOKUP($A33,'Return Data'!$B$7:$R$1700,4,0)</f>
        <v>64.790000000000006</v>
      </c>
      <c r="D33" s="65">
        <f>VLOOKUP($A33,'Return Data'!$B$7:$R$1700,10,0)</f>
        <v>14.510400000000001</v>
      </c>
      <c r="E33" s="66">
        <f t="shared" si="0"/>
        <v>9</v>
      </c>
      <c r="F33" s="65">
        <f>VLOOKUP($A33,'Return Data'!$B$7:$R$1700,11,0)</f>
        <v>-10.163600000000001</v>
      </c>
      <c r="G33" s="66">
        <f t="shared" si="1"/>
        <v>27</v>
      </c>
      <c r="H33" s="65">
        <f>VLOOKUP($A33,'Return Data'!$B$7:$R$1700,12,0)</f>
        <v>-3.9293999999999998</v>
      </c>
      <c r="I33" s="66">
        <f t="shared" si="2"/>
        <v>27</v>
      </c>
      <c r="J33" s="65">
        <f>VLOOKUP($A33,'Return Data'!$B$7:$R$1700,13,0)</f>
        <v>-4.3971999999999998</v>
      </c>
      <c r="K33" s="66">
        <f t="shared" si="7"/>
        <v>23</v>
      </c>
      <c r="L33" s="65">
        <f>VLOOKUP($A33,'Return Data'!$B$7:$R$1700,17,0)</f>
        <v>-2.2418999999999998</v>
      </c>
      <c r="M33" s="66">
        <f t="shared" si="8"/>
        <v>20</v>
      </c>
      <c r="N33" s="65">
        <f>VLOOKUP($A33,'Return Data'!$B$7:$R$1700,14,0)</f>
        <v>5.1000000000000004E-3</v>
      </c>
      <c r="O33" s="66">
        <f t="shared" si="9"/>
        <v>17</v>
      </c>
      <c r="P33" s="65">
        <f>VLOOKUP($A33,'Return Data'!$B$7:$R$1700,15,0)</f>
        <v>2.0402999999999998</v>
      </c>
      <c r="Q33" s="66">
        <f t="shared" si="10"/>
        <v>20</v>
      </c>
      <c r="R33" s="65">
        <f>VLOOKUP($A33,'Return Data'!$B$7:$R$1700,16,0)</f>
        <v>12.032</v>
      </c>
      <c r="S33" s="67">
        <f t="shared" si="4"/>
        <v>8</v>
      </c>
    </row>
    <row r="34" spans="1:19" x14ac:dyDescent="0.3">
      <c r="A34" s="63" t="s">
        <v>538</v>
      </c>
      <c r="B34" s="64">
        <f>VLOOKUP($A34,'Return Data'!$B$7:$R$1700,3,0)</f>
        <v>44025</v>
      </c>
      <c r="C34" s="65">
        <f>VLOOKUP($A34,'Return Data'!$B$7:$R$1700,4,0)</f>
        <v>73.040000000000006</v>
      </c>
      <c r="D34" s="65">
        <f>VLOOKUP($A34,'Return Data'!$B$7:$R$1700,10,0)</f>
        <v>13.9114</v>
      </c>
      <c r="E34" s="66">
        <f t="shared" si="0"/>
        <v>11</v>
      </c>
      <c r="F34" s="65">
        <f>VLOOKUP($A34,'Return Data'!$B$7:$R$1700,11,0)</f>
        <v>-6.3228999999999997</v>
      </c>
      <c r="G34" s="66">
        <f t="shared" si="1"/>
        <v>11</v>
      </c>
      <c r="H34" s="65">
        <f>VLOOKUP($A34,'Return Data'!$B$7:$R$1700,12,0)</f>
        <v>-1.37E-2</v>
      </c>
      <c r="I34" s="66">
        <f t="shared" si="2"/>
        <v>12</v>
      </c>
      <c r="J34" s="65">
        <f>VLOOKUP($A34,'Return Data'!$B$7:$R$1700,13,0)</f>
        <v>-3.3094999999999999</v>
      </c>
      <c r="K34" s="66">
        <f t="shared" si="7"/>
        <v>18</v>
      </c>
      <c r="L34" s="65">
        <f>VLOOKUP($A34,'Return Data'!$B$7:$R$1700,17,0)</f>
        <v>-1.2871999999999999</v>
      </c>
      <c r="M34" s="66">
        <f t="shared" si="8"/>
        <v>18</v>
      </c>
      <c r="N34" s="65">
        <f>VLOOKUP($A34,'Return Data'!$B$7:$R$1700,14,0)</f>
        <v>2.0066999999999999</v>
      </c>
      <c r="O34" s="66">
        <f t="shared" si="9"/>
        <v>11</v>
      </c>
      <c r="P34" s="65">
        <f>VLOOKUP($A34,'Return Data'!$B$7:$R$1700,15,0)</f>
        <v>7.3052999999999999</v>
      </c>
      <c r="Q34" s="66">
        <f t="shared" si="10"/>
        <v>2</v>
      </c>
      <c r="R34" s="65">
        <f>VLOOKUP($A34,'Return Data'!$B$7:$R$1700,16,0)</f>
        <v>10.1806</v>
      </c>
      <c r="S34" s="67">
        <f t="shared" si="4"/>
        <v>17</v>
      </c>
    </row>
    <row r="35" spans="1:19" x14ac:dyDescent="0.3">
      <c r="A35" s="63" t="s">
        <v>540</v>
      </c>
      <c r="B35" s="64">
        <f>VLOOKUP($A35,'Return Data'!$B$7:$R$1700,3,0)</f>
        <v>44025</v>
      </c>
      <c r="C35" s="65">
        <f>VLOOKUP($A35,'Return Data'!$B$7:$R$1700,4,0)</f>
        <v>138.8115</v>
      </c>
      <c r="D35" s="65">
        <f>VLOOKUP($A35,'Return Data'!$B$7:$R$1700,10,0)</f>
        <v>17.971800000000002</v>
      </c>
      <c r="E35" s="66">
        <f t="shared" si="0"/>
        <v>2</v>
      </c>
      <c r="F35" s="65">
        <f>VLOOKUP($A35,'Return Data'!$B$7:$R$1700,11,0)</f>
        <v>-2.556</v>
      </c>
      <c r="G35" s="66">
        <f t="shared" si="1"/>
        <v>2</v>
      </c>
      <c r="H35" s="65">
        <f>VLOOKUP($A35,'Return Data'!$B$7:$R$1700,12,0)</f>
        <v>4.3228</v>
      </c>
      <c r="I35" s="66">
        <f t="shared" si="2"/>
        <v>2</v>
      </c>
      <c r="J35" s="65">
        <f>VLOOKUP($A35,'Return Data'!$B$7:$R$1700,13,0)</f>
        <v>-1.345</v>
      </c>
      <c r="K35" s="66">
        <f t="shared" si="7"/>
        <v>13</v>
      </c>
      <c r="L35" s="65">
        <f>VLOOKUP($A35,'Return Data'!$B$7:$R$1700,17,0)</f>
        <v>3.7277</v>
      </c>
      <c r="M35" s="66">
        <f t="shared" si="8"/>
        <v>5</v>
      </c>
      <c r="N35" s="65">
        <f>VLOOKUP($A35,'Return Data'!$B$7:$R$1700,14,0)</f>
        <v>3.5144000000000002</v>
      </c>
      <c r="O35" s="66">
        <f t="shared" si="9"/>
        <v>7</v>
      </c>
      <c r="P35" s="65">
        <f>VLOOKUP($A35,'Return Data'!$B$7:$R$1700,15,0)</f>
        <v>6.8615000000000004</v>
      </c>
      <c r="Q35" s="66">
        <f t="shared" si="10"/>
        <v>5</v>
      </c>
      <c r="R35" s="65">
        <f>VLOOKUP($A35,'Return Data'!$B$7:$R$1700,16,0)</f>
        <v>14.579000000000001</v>
      </c>
      <c r="S35" s="67">
        <f t="shared" si="4"/>
        <v>3</v>
      </c>
    </row>
    <row r="36" spans="1:19" x14ac:dyDescent="0.3">
      <c r="A36" s="63" t="s">
        <v>543</v>
      </c>
      <c r="B36" s="64">
        <f>VLOOKUP($A36,'Return Data'!$B$7:$R$1700,3,0)</f>
        <v>44025</v>
      </c>
      <c r="C36" s="65">
        <f>VLOOKUP($A36,'Return Data'!$B$7:$R$1700,4,0)</f>
        <v>292.245831235899</v>
      </c>
      <c r="D36" s="65">
        <f>VLOOKUP($A36,'Return Data'!$B$7:$R$1700,10,0)</f>
        <v>11.2738</v>
      </c>
      <c r="E36" s="66">
        <f t="shared" si="0"/>
        <v>30</v>
      </c>
      <c r="F36" s="65">
        <f>VLOOKUP($A36,'Return Data'!$B$7:$R$1700,11,0)</f>
        <v>-7.9246999999999996</v>
      </c>
      <c r="G36" s="66">
        <f t="shared" si="1"/>
        <v>16</v>
      </c>
      <c r="H36" s="65">
        <f>VLOOKUP($A36,'Return Data'!$B$7:$R$1700,12,0)</f>
        <v>-1.7830999999999999</v>
      </c>
      <c r="I36" s="66">
        <f t="shared" si="2"/>
        <v>16</v>
      </c>
      <c r="J36" s="65">
        <f>VLOOKUP($A36,'Return Data'!$B$7:$R$1700,13,0)</f>
        <v>-0.70520000000000005</v>
      </c>
      <c r="K36" s="66">
        <f t="shared" si="7"/>
        <v>10</v>
      </c>
      <c r="L36" s="65">
        <f>VLOOKUP($A36,'Return Data'!$B$7:$R$1700,17,0)</f>
        <v>3.5398000000000001</v>
      </c>
      <c r="M36" s="66">
        <f t="shared" si="8"/>
        <v>6</v>
      </c>
      <c r="N36" s="65">
        <f>VLOOKUP($A36,'Return Data'!$B$7:$R$1700,14,0)</f>
        <v>4.7824</v>
      </c>
      <c r="O36" s="66">
        <f t="shared" si="9"/>
        <v>4</v>
      </c>
      <c r="P36" s="65">
        <f>VLOOKUP($A36,'Return Data'!$B$7:$R$1700,15,0)</f>
        <v>6.9836999999999998</v>
      </c>
      <c r="Q36" s="66">
        <f t="shared" si="10"/>
        <v>4</v>
      </c>
      <c r="R36" s="65">
        <f>VLOOKUP($A36,'Return Data'!$B$7:$R$1700,16,0)</f>
        <v>14.7369</v>
      </c>
      <c r="S36" s="67">
        <f t="shared" si="4"/>
        <v>2</v>
      </c>
    </row>
    <row r="37" spans="1:19" x14ac:dyDescent="0.3">
      <c r="A37" s="63" t="s">
        <v>545</v>
      </c>
      <c r="B37" s="64">
        <f>VLOOKUP($A37,'Return Data'!$B$7:$R$1700,3,0)</f>
        <v>44025</v>
      </c>
      <c r="C37" s="65">
        <f>VLOOKUP($A37,'Return Data'!$B$7:$R$1700,4,0)</f>
        <v>16.6328</v>
      </c>
      <c r="D37" s="65">
        <f>VLOOKUP($A37,'Return Data'!$B$7:$R$1700,10,0)</f>
        <v>12.7135</v>
      </c>
      <c r="E37" s="66">
        <f t="shared" si="0"/>
        <v>20</v>
      </c>
      <c r="F37" s="65">
        <f>VLOOKUP($A37,'Return Data'!$B$7:$R$1700,11,0)</f>
        <v>-6.2332999999999998</v>
      </c>
      <c r="G37" s="66">
        <f t="shared" si="1"/>
        <v>10</v>
      </c>
      <c r="H37" s="65">
        <f>VLOOKUP($A37,'Return Data'!$B$7:$R$1700,12,0)</f>
        <v>-1.1516999999999999</v>
      </c>
      <c r="I37" s="66">
        <f t="shared" si="2"/>
        <v>13</v>
      </c>
      <c r="J37" s="65">
        <f>VLOOKUP($A37,'Return Data'!$B$7:$R$1700,13,0)</f>
        <v>-0.89019999999999999</v>
      </c>
      <c r="K37" s="66">
        <f t="shared" si="7"/>
        <v>11</v>
      </c>
      <c r="L37" s="65">
        <f>VLOOKUP($A37,'Return Data'!$B$7:$R$1700,17,0)</f>
        <v>0.96509999999999996</v>
      </c>
      <c r="M37" s="66">
        <f t="shared" si="8"/>
        <v>9</v>
      </c>
      <c r="N37" s="65">
        <f>VLOOKUP($A37,'Return Data'!$B$7:$R$1700,14,0)</f>
        <v>2.7667999999999999</v>
      </c>
      <c r="O37" s="66">
        <f t="shared" si="9"/>
        <v>8</v>
      </c>
      <c r="P37" s="65">
        <f>VLOOKUP($A37,'Return Data'!$B$7:$R$1700,15,0)</f>
        <v>4.3897000000000004</v>
      </c>
      <c r="Q37" s="66">
        <f t="shared" si="10"/>
        <v>11</v>
      </c>
      <c r="R37" s="65">
        <f>VLOOKUP($A37,'Return Data'!$B$7:$R$1700,16,0)</f>
        <v>8.0181000000000004</v>
      </c>
      <c r="S37" s="67">
        <f t="shared" si="4"/>
        <v>22</v>
      </c>
    </row>
    <row r="38" spans="1:19" x14ac:dyDescent="0.3">
      <c r="A38" s="63" t="s">
        <v>546</v>
      </c>
      <c r="B38" s="64">
        <f>VLOOKUP($A38,'Return Data'!$B$7:$R$1700,3,0)</f>
        <v>44025</v>
      </c>
      <c r="C38" s="65">
        <f>VLOOKUP($A38,'Return Data'!$B$7:$R$1700,4,0)</f>
        <v>89.430400000000006</v>
      </c>
      <c r="D38" s="65">
        <f>VLOOKUP($A38,'Return Data'!$B$7:$R$1700,10,0)</f>
        <v>12.3568</v>
      </c>
      <c r="E38" s="66">
        <f t="shared" si="0"/>
        <v>21</v>
      </c>
      <c r="F38" s="65">
        <f>VLOOKUP($A38,'Return Data'!$B$7:$R$1700,11,0)</f>
        <v>-8.2100000000000009</v>
      </c>
      <c r="G38" s="66">
        <f t="shared" si="1"/>
        <v>18</v>
      </c>
      <c r="H38" s="65">
        <f>VLOOKUP($A38,'Return Data'!$B$7:$R$1700,12,0)</f>
        <v>-1.7714000000000001</v>
      </c>
      <c r="I38" s="66">
        <f t="shared" si="2"/>
        <v>15</v>
      </c>
      <c r="J38" s="65">
        <f>VLOOKUP($A38,'Return Data'!$B$7:$R$1700,13,0)</f>
        <v>-1.7363</v>
      </c>
      <c r="K38" s="66">
        <f t="shared" si="7"/>
        <v>14</v>
      </c>
      <c r="L38" s="65">
        <f>VLOOKUP($A38,'Return Data'!$B$7:$R$1700,17,0)</f>
        <v>1.3652</v>
      </c>
      <c r="M38" s="66">
        <f t="shared" si="8"/>
        <v>8</v>
      </c>
      <c r="N38" s="65">
        <f>VLOOKUP($A38,'Return Data'!$B$7:$R$1700,14,0)</f>
        <v>3.7477999999999998</v>
      </c>
      <c r="O38" s="66">
        <f t="shared" si="9"/>
        <v>5</v>
      </c>
      <c r="P38" s="65">
        <f>VLOOKUP($A38,'Return Data'!$B$7:$R$1700,15,0)</f>
        <v>6.6954000000000002</v>
      </c>
      <c r="Q38" s="66">
        <f t="shared" si="10"/>
        <v>6</v>
      </c>
      <c r="R38" s="65">
        <f>VLOOKUP($A38,'Return Data'!$B$7:$R$1700,16,0)</f>
        <v>11.5219</v>
      </c>
      <c r="S38" s="67">
        <f t="shared" si="4"/>
        <v>10</v>
      </c>
    </row>
    <row r="39" spans="1:19" x14ac:dyDescent="0.3">
      <c r="A39" s="63" t="s">
        <v>549</v>
      </c>
      <c r="B39" s="64">
        <f>VLOOKUP($A39,'Return Data'!$B$7:$R$1700,3,0)</f>
        <v>44025</v>
      </c>
      <c r="C39" s="65">
        <f>VLOOKUP($A39,'Return Data'!$B$7:$R$1700,4,0)</f>
        <v>274.79801672227899</v>
      </c>
      <c r="D39" s="65">
        <f>VLOOKUP($A39,'Return Data'!$B$7:$R$1700,10,0)</f>
        <v>15.308999999999999</v>
      </c>
      <c r="E39" s="66">
        <f t="shared" si="0"/>
        <v>7</v>
      </c>
      <c r="F39" s="65">
        <f>VLOOKUP($A39,'Return Data'!$B$7:$R$1700,11,0)</f>
        <v>-9.1172000000000004</v>
      </c>
      <c r="G39" s="66">
        <f t="shared" si="1"/>
        <v>20</v>
      </c>
      <c r="H39" s="65">
        <f>VLOOKUP($A39,'Return Data'!$B$7:$R$1700,12,0)</f>
        <v>-3.1312000000000002</v>
      </c>
      <c r="I39" s="66">
        <f t="shared" si="2"/>
        <v>23</v>
      </c>
      <c r="J39" s="65">
        <f>VLOOKUP($A39,'Return Data'!$B$7:$R$1700,13,0)</f>
        <v>-6.0303000000000004</v>
      </c>
      <c r="K39" s="66">
        <f t="shared" si="7"/>
        <v>26</v>
      </c>
      <c r="L39" s="65">
        <f>VLOOKUP($A39,'Return Data'!$B$7:$R$1700,17,0)</f>
        <v>-1.0144</v>
      </c>
      <c r="M39" s="66">
        <f t="shared" si="8"/>
        <v>17</v>
      </c>
      <c r="N39" s="65">
        <f>VLOOKUP($A39,'Return Data'!$B$7:$R$1700,14,0)</f>
        <v>-6.9000000000000006E-2</v>
      </c>
      <c r="O39" s="66">
        <f t="shared" si="9"/>
        <v>18</v>
      </c>
      <c r="P39" s="65">
        <f>VLOOKUP($A39,'Return Data'!$B$7:$R$1700,15,0)</f>
        <v>3.3371</v>
      </c>
      <c r="Q39" s="66">
        <f t="shared" si="10"/>
        <v>17</v>
      </c>
      <c r="R39" s="65">
        <f>VLOOKUP($A39,'Return Data'!$B$7:$R$1700,16,0)</f>
        <v>14.3062</v>
      </c>
      <c r="S39" s="67">
        <f t="shared" si="4"/>
        <v>4</v>
      </c>
    </row>
    <row r="40" spans="1:19" x14ac:dyDescent="0.3">
      <c r="A40" s="63" t="s">
        <v>551</v>
      </c>
      <c r="B40" s="64">
        <f>VLOOKUP($A40,'Return Data'!$B$7:$R$1700,3,0)</f>
        <v>44025</v>
      </c>
      <c r="C40" s="65">
        <f>VLOOKUP($A40,'Return Data'!$B$7:$R$1700,4,0)</f>
        <v>159.330319152306</v>
      </c>
      <c r="D40" s="65">
        <f>VLOOKUP($A40,'Return Data'!$B$7:$R$1700,10,0)</f>
        <v>15.287100000000001</v>
      </c>
      <c r="E40" s="66">
        <f t="shared" si="0"/>
        <v>8</v>
      </c>
      <c r="F40" s="65">
        <f>VLOOKUP($A40,'Return Data'!$B$7:$R$1700,11,0)</f>
        <v>-9.4750999999999994</v>
      </c>
      <c r="G40" s="66">
        <f t="shared" si="1"/>
        <v>21</v>
      </c>
      <c r="H40" s="65">
        <f>VLOOKUP($A40,'Return Data'!$B$7:$R$1700,12,0)</f>
        <v>-2.0948000000000002</v>
      </c>
      <c r="I40" s="66">
        <f t="shared" si="2"/>
        <v>18</v>
      </c>
      <c r="J40" s="65">
        <f>VLOOKUP($A40,'Return Data'!$B$7:$R$1700,13,0)</f>
        <v>-7.1691000000000003</v>
      </c>
      <c r="K40" s="66">
        <f t="shared" si="7"/>
        <v>28</v>
      </c>
      <c r="L40" s="65">
        <f>VLOOKUP($A40,'Return Data'!$B$7:$R$1700,17,0)</f>
        <v>-3.2765</v>
      </c>
      <c r="M40" s="66">
        <f t="shared" si="8"/>
        <v>22</v>
      </c>
      <c r="N40" s="65">
        <f>VLOOKUP($A40,'Return Data'!$B$7:$R$1700,14,0)</f>
        <v>-1.3549</v>
      </c>
      <c r="O40" s="66">
        <f t="shared" si="9"/>
        <v>21</v>
      </c>
      <c r="P40" s="65">
        <f>VLOOKUP($A40,'Return Data'!$B$7:$R$1700,15,0)</f>
        <v>3.9836</v>
      </c>
      <c r="Q40" s="66">
        <f t="shared" si="10"/>
        <v>13</v>
      </c>
      <c r="R40" s="65">
        <f>VLOOKUP($A40,'Return Data'!$B$7:$R$1700,16,0)</f>
        <v>11.446300000000001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13.753460606060607</v>
      </c>
      <c r="E42" s="74"/>
      <c r="F42" s="75">
        <f>AVERAGE(F8:F40)</f>
        <v>-7.8037333333333345</v>
      </c>
      <c r="G42" s="74"/>
      <c r="H42" s="75">
        <f>AVERAGE(H8:H40)</f>
        <v>-1.4965939393939391</v>
      </c>
      <c r="I42" s="74"/>
      <c r="J42" s="75">
        <f>AVERAGE(J8:J40)</f>
        <v>-2.4472375</v>
      </c>
      <c r="K42" s="74"/>
      <c r="L42" s="75">
        <f>AVERAGE(L8:L40)</f>
        <v>-0.47563703703703708</v>
      </c>
      <c r="M42" s="74"/>
      <c r="N42" s="75">
        <f>AVERAGE(N8:N40)</f>
        <v>1.1312384615384614</v>
      </c>
      <c r="O42" s="74"/>
      <c r="P42" s="75">
        <f>AVERAGE(P8:P40)</f>
        <v>4.7221190476190493</v>
      </c>
      <c r="Q42" s="74"/>
      <c r="R42" s="75">
        <f>AVERAGE(R8:R40)</f>
        <v>8.7996848484848496</v>
      </c>
      <c r="S42" s="76"/>
    </row>
    <row r="43" spans="1:19" x14ac:dyDescent="0.3">
      <c r="A43" s="73" t="s">
        <v>28</v>
      </c>
      <c r="B43" s="74"/>
      <c r="C43" s="74"/>
      <c r="D43" s="75">
        <f>MIN(D8:D40)</f>
        <v>8.4870999999999999</v>
      </c>
      <c r="E43" s="74"/>
      <c r="F43" s="75">
        <f>MIN(F8:F40)</f>
        <v>-23.0883</v>
      </c>
      <c r="G43" s="74"/>
      <c r="H43" s="75">
        <f>MIN(H8:H40)</f>
        <v>-17.456099999999999</v>
      </c>
      <c r="I43" s="74"/>
      <c r="J43" s="75">
        <f>MIN(J8:J40)</f>
        <v>-20.840199999999999</v>
      </c>
      <c r="K43" s="74"/>
      <c r="L43" s="75">
        <f>MIN(L8:L40)</f>
        <v>-11.295400000000001</v>
      </c>
      <c r="M43" s="74"/>
      <c r="N43" s="75">
        <f>MIN(N8:N40)</f>
        <v>-6.3212000000000002</v>
      </c>
      <c r="O43" s="74"/>
      <c r="P43" s="75">
        <f>MIN(P8:P40)</f>
        <v>1.06</v>
      </c>
      <c r="Q43" s="74"/>
      <c r="R43" s="75">
        <f>MIN(R8:R40)</f>
        <v>5.4899999999999997E-2</v>
      </c>
      <c r="S43" s="76"/>
    </row>
    <row r="44" spans="1:19" ht="15" thickBot="1" x14ac:dyDescent="0.35">
      <c r="A44" s="77" t="s">
        <v>29</v>
      </c>
      <c r="B44" s="78"/>
      <c r="C44" s="78"/>
      <c r="D44" s="79">
        <f>MAX(D8:D40)</f>
        <v>32.796500000000002</v>
      </c>
      <c r="E44" s="78"/>
      <c r="F44" s="79">
        <f>MAX(F8:F40)</f>
        <v>6.2919999999999998</v>
      </c>
      <c r="G44" s="78"/>
      <c r="H44" s="79">
        <f>MAX(H8:H40)</f>
        <v>12.569699999999999</v>
      </c>
      <c r="I44" s="78"/>
      <c r="J44" s="79">
        <f>MAX(J8:J40)</f>
        <v>9.1913999999999998</v>
      </c>
      <c r="K44" s="78"/>
      <c r="L44" s="79">
        <f>MAX(L8:L40)</f>
        <v>6.1775000000000002</v>
      </c>
      <c r="M44" s="78"/>
      <c r="N44" s="79">
        <f>MAX(N8:N40)</f>
        <v>5.9242999999999997</v>
      </c>
      <c r="O44" s="78"/>
      <c r="P44" s="79">
        <f>MAX(P8:P40)</f>
        <v>7.7012</v>
      </c>
      <c r="Q44" s="78"/>
      <c r="R44" s="79">
        <f>MAX(R8:R40)</f>
        <v>18.041599999999999</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44025</v>
      </c>
      <c r="C8" s="65">
        <f>VLOOKUP($A8,'Return Data'!$B$7:$R$1700,4,0)</f>
        <v>51.36</v>
      </c>
      <c r="D8" s="65">
        <f>VLOOKUP($A8,'Return Data'!$B$7:$R$1700,10,0)</f>
        <v>20.648299999999999</v>
      </c>
      <c r="E8" s="66">
        <f>RANK(D8,D$8:D$10,0)</f>
        <v>1</v>
      </c>
      <c r="F8" s="65">
        <f>VLOOKUP($A8,'Return Data'!$B$7:$R$1700,11,0)</f>
        <v>-6.5671999999999997</v>
      </c>
      <c r="G8" s="66">
        <f>RANK(F8,F$8:F$10,0)</f>
        <v>1</v>
      </c>
      <c r="H8" s="65">
        <f>VLOOKUP($A8,'Return Data'!$B$7:$R$1700,12,0)</f>
        <v>2.4535999999999998</v>
      </c>
      <c r="I8" s="66">
        <f>RANK(H8,H$8:H$10,0)</f>
        <v>1</v>
      </c>
      <c r="J8" s="65">
        <f>VLOOKUP($A8,'Return Data'!$B$7:$R$1700,13,0)</f>
        <v>0.156</v>
      </c>
      <c r="K8" s="66">
        <f>RANK(J8,J$8:J$10,0)</f>
        <v>1</v>
      </c>
      <c r="L8" s="65">
        <f>VLOOKUP($A8,'Return Data'!$B$7:$R$1700,17,0)</f>
        <v>0.89659999999999995</v>
      </c>
      <c r="M8" s="66">
        <f>RANK(L8,L$8:L$10,0)</f>
        <v>1</v>
      </c>
      <c r="N8" s="65">
        <f>VLOOKUP($A8,'Return Data'!$B$7:$R$1700,14,0)</f>
        <v>5.6388999999999996</v>
      </c>
      <c r="O8" s="66">
        <f>RANK(N8,N$8:N$10,0)</f>
        <v>1</v>
      </c>
      <c r="P8" s="65">
        <f>VLOOKUP($A8,'Return Data'!$B$7:$R$1700,15,0)</f>
        <v>9.6069999999999993</v>
      </c>
      <c r="Q8" s="66">
        <f>RANK(P8,P$8:P$10,0)</f>
        <v>1</v>
      </c>
      <c r="R8" s="65">
        <f>VLOOKUP($A8,'Return Data'!$B$7:$R$1700,16,0)</f>
        <v>15.379200000000001</v>
      </c>
      <c r="S8" s="67">
        <f>RANK(R8,R$8:R$10,0)</f>
        <v>1</v>
      </c>
    </row>
    <row r="9" spans="1:20" x14ac:dyDescent="0.3">
      <c r="A9" s="63" t="s">
        <v>619</v>
      </c>
      <c r="B9" s="64">
        <f>VLOOKUP($A9,'Return Data'!$B$7:$R$1700,3,0)</f>
        <v>44025</v>
      </c>
      <c r="C9" s="65">
        <f>VLOOKUP($A9,'Return Data'!$B$7:$R$1700,4,0)</f>
        <v>54.314999999999998</v>
      </c>
      <c r="D9" s="65">
        <f>VLOOKUP($A9,'Return Data'!$B$7:$R$1700,10,0)</f>
        <v>19.599699999999999</v>
      </c>
      <c r="E9" s="66">
        <f>RANK(D9,D$8:D$10,0)</f>
        <v>2</v>
      </c>
      <c r="F9" s="65">
        <f>VLOOKUP($A9,'Return Data'!$B$7:$R$1700,11,0)</f>
        <v>-11.628299999999999</v>
      </c>
      <c r="G9" s="66">
        <f>RANK(F9,F$8:F$10,0)</f>
        <v>3</v>
      </c>
      <c r="H9" s="65">
        <f>VLOOKUP($A9,'Return Data'!$B$7:$R$1700,12,0)</f>
        <v>-3.9912999999999998</v>
      </c>
      <c r="I9" s="66">
        <f>RANK(H9,H$8:H$10,0)</f>
        <v>3</v>
      </c>
      <c r="J9" s="65">
        <f>VLOOKUP($A9,'Return Data'!$B$7:$R$1700,13,0)</f>
        <v>-3.6541000000000001</v>
      </c>
      <c r="K9" s="66">
        <f>RANK(J9,J$8:J$10,0)</f>
        <v>2</v>
      </c>
      <c r="L9" s="65">
        <f>VLOOKUP($A9,'Return Data'!$B$7:$R$1700,17,0)</f>
        <v>-0.36749999999999999</v>
      </c>
      <c r="M9" s="66">
        <f>RANK(L9,L$8:L$10,0)</f>
        <v>2</v>
      </c>
      <c r="N9" s="65">
        <f>VLOOKUP($A9,'Return Data'!$B$7:$R$1700,14,0)</f>
        <v>5.2313999999999998</v>
      </c>
      <c r="O9" s="66">
        <f>RANK(N9,N$8:N$10,0)</f>
        <v>2</v>
      </c>
      <c r="P9" s="65">
        <f>VLOOKUP($A9,'Return Data'!$B$7:$R$1700,15,0)</f>
        <v>8.0159000000000002</v>
      </c>
      <c r="Q9" s="66">
        <f>RANK(P9,P$8:P$10,0)</f>
        <v>2</v>
      </c>
      <c r="R9" s="65">
        <f>VLOOKUP($A9,'Return Data'!$B$7:$R$1700,16,0)</f>
        <v>11.801500000000001</v>
      </c>
      <c r="S9" s="67">
        <f>RANK(R9,R$8:R$10,0)</f>
        <v>2</v>
      </c>
    </row>
    <row r="10" spans="1:20" x14ac:dyDescent="0.3">
      <c r="A10" s="63" t="s">
        <v>620</v>
      </c>
      <c r="B10" s="64">
        <f>VLOOKUP($A10,'Return Data'!$B$7:$R$1700,3,0)</f>
        <v>44025</v>
      </c>
      <c r="C10" s="65">
        <f>VLOOKUP($A10,'Return Data'!$B$7:$R$1700,4,0)</f>
        <v>29.2095074308045</v>
      </c>
      <c r="D10" s="65">
        <f>VLOOKUP($A10,'Return Data'!$B$7:$R$1700,10,0)</f>
        <v>19.383800000000001</v>
      </c>
      <c r="E10" s="66">
        <f>RANK(D10,D$8:D$10,0)</f>
        <v>3</v>
      </c>
      <c r="F10" s="65">
        <f>VLOOKUP($A10,'Return Data'!$B$7:$R$1700,11,0)</f>
        <v>-9.9083000000000006</v>
      </c>
      <c r="G10" s="66">
        <f>RANK(F10,F$8:F$10,0)</f>
        <v>2</v>
      </c>
      <c r="H10" s="65">
        <f>VLOOKUP($A10,'Return Data'!$B$7:$R$1700,12,0)</f>
        <v>-2.0642999999999998</v>
      </c>
      <c r="I10" s="66">
        <f>RANK(H10,H$8:H$10,0)</f>
        <v>2</v>
      </c>
      <c r="J10" s="65">
        <f>VLOOKUP($A10,'Return Data'!$B$7:$R$1700,13,0)</f>
        <v>-8.7891999999999992</v>
      </c>
      <c r="K10" s="66">
        <f>RANK(J10,J$8:J$10,0)</f>
        <v>3</v>
      </c>
      <c r="L10" s="65">
        <f>VLOOKUP($A10,'Return Data'!$B$7:$R$1700,17,0)</f>
        <v>-6.0515999999999996</v>
      </c>
      <c r="M10" s="66">
        <f>RANK(L10,L$8:L$10,0)</f>
        <v>3</v>
      </c>
      <c r="N10" s="65">
        <f>VLOOKUP($A10,'Return Data'!$B$7:$R$1700,14,0)</f>
        <v>-3.9977</v>
      </c>
      <c r="O10" s="66">
        <f>RANK(N10,N$8:N$10,0)</f>
        <v>3</v>
      </c>
      <c r="P10" s="65">
        <f>VLOOKUP($A10,'Return Data'!$B$7:$R$1700,15,0)</f>
        <v>2.2570999999999999</v>
      </c>
      <c r="Q10" s="66">
        <f>RANK(P10,P$8:P$10,0)</f>
        <v>3</v>
      </c>
      <c r="R10" s="65">
        <f>VLOOKUP($A10,'Return Data'!$B$7:$R$1700,16,0)</f>
        <v>7.2159000000000004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19.877266666666667</v>
      </c>
      <c r="E12" s="74"/>
      <c r="F12" s="75">
        <f>AVERAGE(F8:F10)</f>
        <v>-9.3679333333333332</v>
      </c>
      <c r="G12" s="74"/>
      <c r="H12" s="75">
        <f>AVERAGE(H8:H10)</f>
        <v>-1.2006666666666665</v>
      </c>
      <c r="I12" s="74"/>
      <c r="J12" s="75">
        <f>AVERAGE(J8:J10)</f>
        <v>-4.0957666666666661</v>
      </c>
      <c r="K12" s="74"/>
      <c r="L12" s="75">
        <f>AVERAGE(L8:L10)</f>
        <v>-1.8408333333333333</v>
      </c>
      <c r="M12" s="74"/>
      <c r="N12" s="75">
        <f>AVERAGE(N8:N10)</f>
        <v>2.2908666666666666</v>
      </c>
      <c r="O12" s="74"/>
      <c r="P12" s="75">
        <f>AVERAGE(P8:P10)</f>
        <v>6.6266666666666678</v>
      </c>
      <c r="Q12" s="74"/>
      <c r="R12" s="75">
        <f>AVERAGE(R8:R10)</f>
        <v>11.465533333333333</v>
      </c>
      <c r="S12" s="76"/>
    </row>
    <row r="13" spans="1:20" x14ac:dyDescent="0.3">
      <c r="A13" s="73" t="s">
        <v>28</v>
      </c>
      <c r="B13" s="74"/>
      <c r="C13" s="74"/>
      <c r="D13" s="75">
        <f>MIN(D8:D10)</f>
        <v>19.383800000000001</v>
      </c>
      <c r="E13" s="74"/>
      <c r="F13" s="75">
        <f>MIN(F8:F10)</f>
        <v>-11.628299999999999</v>
      </c>
      <c r="G13" s="74"/>
      <c r="H13" s="75">
        <f>MIN(H8:H10)</f>
        <v>-3.9912999999999998</v>
      </c>
      <c r="I13" s="74"/>
      <c r="J13" s="75">
        <f>MIN(J8:J10)</f>
        <v>-8.7891999999999992</v>
      </c>
      <c r="K13" s="74"/>
      <c r="L13" s="75">
        <f>MIN(L8:L10)</f>
        <v>-6.0515999999999996</v>
      </c>
      <c r="M13" s="74"/>
      <c r="N13" s="75">
        <f>MIN(N8:N10)</f>
        <v>-3.9977</v>
      </c>
      <c r="O13" s="74"/>
      <c r="P13" s="75">
        <f>MIN(P8:P10)</f>
        <v>2.2570999999999999</v>
      </c>
      <c r="Q13" s="74"/>
      <c r="R13" s="75">
        <f>MIN(R8:R10)</f>
        <v>7.2159000000000004</v>
      </c>
      <c r="S13" s="76"/>
    </row>
    <row r="14" spans="1:20" ht="15" thickBot="1" x14ac:dyDescent="0.35">
      <c r="A14" s="77" t="s">
        <v>29</v>
      </c>
      <c r="B14" s="78"/>
      <c r="C14" s="78"/>
      <c r="D14" s="79">
        <f>MAX(D8:D10)</f>
        <v>20.648299999999999</v>
      </c>
      <c r="E14" s="78"/>
      <c r="F14" s="79">
        <f>MAX(F8:F10)</f>
        <v>-6.5671999999999997</v>
      </c>
      <c r="G14" s="78"/>
      <c r="H14" s="79">
        <f>MAX(H8:H10)</f>
        <v>2.4535999999999998</v>
      </c>
      <c r="I14" s="78"/>
      <c r="J14" s="79">
        <f>MAX(J8:J10)</f>
        <v>0.156</v>
      </c>
      <c r="K14" s="78"/>
      <c r="L14" s="79">
        <f>MAX(L8:L10)</f>
        <v>0.89659999999999995</v>
      </c>
      <c r="M14" s="78"/>
      <c r="N14" s="79">
        <f>MAX(N8:N10)</f>
        <v>5.6388999999999996</v>
      </c>
      <c r="O14" s="78"/>
      <c r="P14" s="79">
        <f>MAX(P8:P10)</f>
        <v>9.6069999999999993</v>
      </c>
      <c r="Q14" s="78"/>
      <c r="R14" s="79">
        <f>MAX(R8:R10)</f>
        <v>15.379200000000001</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44025</v>
      </c>
      <c r="C8" s="65">
        <f>VLOOKUP($A8,'Return Data'!$B$7:$R$1700,4,0)</f>
        <v>46.55</v>
      </c>
      <c r="D8" s="65">
        <f>VLOOKUP($A8,'Return Data'!$B$7:$R$1700,10,0)</f>
        <v>20.315300000000001</v>
      </c>
      <c r="E8" s="66">
        <f>RANK(D8,D$8:D$10,0)</f>
        <v>1</v>
      </c>
      <c r="F8" s="65">
        <f>VLOOKUP($A8,'Return Data'!$B$7:$R$1700,11,0)</f>
        <v>-7.0673000000000004</v>
      </c>
      <c r="G8" s="66">
        <f>RANK(F8,F$8:F$10,0)</f>
        <v>1</v>
      </c>
      <c r="H8" s="65">
        <f>VLOOKUP($A8,'Return Data'!$B$7:$R$1700,12,0)</f>
        <v>1.6153999999999999</v>
      </c>
      <c r="I8" s="66">
        <f>RANK(H8,H$8:H$10,0)</f>
        <v>1</v>
      </c>
      <c r="J8" s="65">
        <f>VLOOKUP($A8,'Return Data'!$B$7:$R$1700,13,0)</f>
        <v>-0.9153</v>
      </c>
      <c r="K8" s="66">
        <f>RANK(J8,J$8:J$10,0)</f>
        <v>1</v>
      </c>
      <c r="L8" s="65">
        <f>VLOOKUP($A8,'Return Data'!$B$7:$R$1700,17,0)</f>
        <v>-0.22450000000000001</v>
      </c>
      <c r="M8" s="66">
        <f>RANK(L8,L$8:L$10,0)</f>
        <v>1</v>
      </c>
      <c r="N8" s="65">
        <f>VLOOKUP($A8,'Return Data'!$B$7:$R$1700,14,0)</f>
        <v>4.3186</v>
      </c>
      <c r="O8" s="66">
        <f>RANK(N8,N$8:N$10,0)</f>
        <v>1</v>
      </c>
      <c r="P8" s="65">
        <f>VLOOKUP($A8,'Return Data'!$B$7:$R$1700,15,0)</f>
        <v>8.1146999999999991</v>
      </c>
      <c r="Q8" s="66">
        <f>RANK(P8,P$8:P$10,0)</f>
        <v>1</v>
      </c>
      <c r="R8" s="65">
        <f>VLOOKUP($A8,'Return Data'!$B$7:$R$1700,16,0)</f>
        <v>12.2921</v>
      </c>
      <c r="S8" s="67">
        <f>RANK(R8,R$8:R$10,0)</f>
        <v>2</v>
      </c>
    </row>
    <row r="9" spans="1:20" x14ac:dyDescent="0.3">
      <c r="A9" s="63" t="s">
        <v>618</v>
      </c>
      <c r="B9" s="64">
        <f>VLOOKUP($A9,'Return Data'!$B$7:$R$1700,3,0)</f>
        <v>44025</v>
      </c>
      <c r="C9" s="65">
        <f>VLOOKUP($A9,'Return Data'!$B$7:$R$1700,4,0)</f>
        <v>49.280999999999999</v>
      </c>
      <c r="D9" s="65">
        <f>VLOOKUP($A9,'Return Data'!$B$7:$R$1700,10,0)</f>
        <v>19.197500000000002</v>
      </c>
      <c r="E9" s="66">
        <f>RANK(D9,D$8:D$10,0)</f>
        <v>3</v>
      </c>
      <c r="F9" s="65">
        <f>VLOOKUP($A9,'Return Data'!$B$7:$R$1700,11,0)</f>
        <v>-12.2052</v>
      </c>
      <c r="G9" s="66">
        <f>RANK(F9,F$8:F$10,0)</f>
        <v>3</v>
      </c>
      <c r="H9" s="65">
        <f>VLOOKUP($A9,'Return Data'!$B$7:$R$1700,12,0)</f>
        <v>-4.9492000000000003</v>
      </c>
      <c r="I9" s="66">
        <f>RANK(H9,H$8:H$10,0)</f>
        <v>3</v>
      </c>
      <c r="J9" s="65">
        <f>VLOOKUP($A9,'Return Data'!$B$7:$R$1700,13,0)</f>
        <v>-4.9802999999999997</v>
      </c>
      <c r="K9" s="66">
        <f>RANK(J9,J$8:J$10,0)</f>
        <v>2</v>
      </c>
      <c r="L9" s="65">
        <f>VLOOKUP($A9,'Return Data'!$B$7:$R$1700,17,0)</f>
        <v>-1.7071000000000001</v>
      </c>
      <c r="M9" s="66">
        <f>RANK(L9,L$8:L$10,0)</f>
        <v>2</v>
      </c>
      <c r="N9" s="65">
        <f>VLOOKUP($A9,'Return Data'!$B$7:$R$1700,14,0)</f>
        <v>3.7905000000000002</v>
      </c>
      <c r="O9" s="66">
        <f>RANK(N9,N$8:N$10,0)</f>
        <v>2</v>
      </c>
      <c r="P9" s="65">
        <f>VLOOKUP($A9,'Return Data'!$B$7:$R$1700,15,0)</f>
        <v>6.4066999999999998</v>
      </c>
      <c r="Q9" s="66">
        <f>RANK(P9,P$8:P$10,0)</f>
        <v>2</v>
      </c>
      <c r="R9" s="65">
        <f>VLOOKUP($A9,'Return Data'!$B$7:$R$1700,16,0)</f>
        <v>11.240600000000001</v>
      </c>
      <c r="S9" s="67">
        <f>RANK(R9,R$8:R$10,0)</f>
        <v>3</v>
      </c>
    </row>
    <row r="10" spans="1:20" x14ac:dyDescent="0.3">
      <c r="A10" s="63" t="s">
        <v>621</v>
      </c>
      <c r="B10" s="64">
        <f>VLOOKUP($A10,'Return Data'!$B$7:$R$1700,3,0)</f>
        <v>44025</v>
      </c>
      <c r="C10" s="65">
        <f>VLOOKUP($A10,'Return Data'!$B$7:$R$1700,4,0)</f>
        <v>242.66094449001901</v>
      </c>
      <c r="D10" s="65">
        <f>VLOOKUP($A10,'Return Data'!$B$7:$R$1700,10,0)</f>
        <v>19.207000000000001</v>
      </c>
      <c r="E10" s="66">
        <f>RANK(D10,D$8:D$10,0)</f>
        <v>2</v>
      </c>
      <c r="F10" s="65">
        <f>VLOOKUP($A10,'Return Data'!$B$7:$R$1700,11,0)</f>
        <v>-10.152699999999999</v>
      </c>
      <c r="G10" s="66">
        <f>RANK(F10,F$8:F$10,0)</f>
        <v>2</v>
      </c>
      <c r="H10" s="65">
        <f>VLOOKUP($A10,'Return Data'!$B$7:$R$1700,12,0)</f>
        <v>-2.4851999999999999</v>
      </c>
      <c r="I10" s="66">
        <f>RANK(H10,H$8:H$10,0)</f>
        <v>2</v>
      </c>
      <c r="J10" s="65">
        <f>VLOOKUP($A10,'Return Data'!$B$7:$R$1700,13,0)</f>
        <v>-9.3153000000000006</v>
      </c>
      <c r="K10" s="66">
        <f>RANK(J10,J$8:J$10,0)</f>
        <v>3</v>
      </c>
      <c r="L10" s="65">
        <f>VLOOKUP($A10,'Return Data'!$B$7:$R$1700,17,0)</f>
        <v>-6.6260000000000003</v>
      </c>
      <c r="M10" s="66">
        <f>RANK(L10,L$8:L$10,0)</f>
        <v>3</v>
      </c>
      <c r="N10" s="65">
        <f>VLOOKUP($A10,'Return Data'!$B$7:$R$1700,14,0)</f>
        <v>-4.6154000000000002</v>
      </c>
      <c r="O10" s="66">
        <f>RANK(N10,N$8:N$10,0)</f>
        <v>3</v>
      </c>
      <c r="P10" s="65">
        <f>VLOOKUP($A10,'Return Data'!$B$7:$R$1700,15,0)</f>
        <v>1.5903</v>
      </c>
      <c r="Q10" s="66">
        <f>RANK(P10,P$8:P$10,0)</f>
        <v>3</v>
      </c>
      <c r="R10" s="65">
        <f>VLOOKUP($A10,'Return Data'!$B$7:$R$1700,16,0)</f>
        <v>16.367599999999999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19.573266666666665</v>
      </c>
      <c r="E12" s="74"/>
      <c r="F12" s="75">
        <f>AVERAGE(F8:F10)</f>
        <v>-9.8084000000000007</v>
      </c>
      <c r="G12" s="74"/>
      <c r="H12" s="75">
        <f>AVERAGE(H8:H10)</f>
        <v>-1.9396666666666667</v>
      </c>
      <c r="I12" s="74"/>
      <c r="J12" s="75">
        <f>AVERAGE(J8:J10)</f>
        <v>-5.0703000000000005</v>
      </c>
      <c r="K12" s="74"/>
      <c r="L12" s="75">
        <f>AVERAGE(L8:L10)</f>
        <v>-2.8525333333333336</v>
      </c>
      <c r="M12" s="74"/>
      <c r="N12" s="75">
        <f>AVERAGE(N8:N10)</f>
        <v>1.1645666666666665</v>
      </c>
      <c r="O12" s="74"/>
      <c r="P12" s="75">
        <f>AVERAGE(P8:P10)</f>
        <v>5.370566666666666</v>
      </c>
      <c r="Q12" s="74"/>
      <c r="R12" s="75">
        <f>AVERAGE(R8:R10)</f>
        <v>13.3001</v>
      </c>
      <c r="S12" s="76"/>
    </row>
    <row r="13" spans="1:20" x14ac:dyDescent="0.3">
      <c r="A13" s="73" t="s">
        <v>28</v>
      </c>
      <c r="B13" s="74"/>
      <c r="C13" s="74"/>
      <c r="D13" s="75">
        <f>MIN(D8:D10)</f>
        <v>19.197500000000002</v>
      </c>
      <c r="E13" s="74"/>
      <c r="F13" s="75">
        <f>MIN(F8:F10)</f>
        <v>-12.2052</v>
      </c>
      <c r="G13" s="74"/>
      <c r="H13" s="75">
        <f>MIN(H8:H10)</f>
        <v>-4.9492000000000003</v>
      </c>
      <c r="I13" s="74"/>
      <c r="J13" s="75">
        <f>MIN(J8:J10)</f>
        <v>-9.3153000000000006</v>
      </c>
      <c r="K13" s="74"/>
      <c r="L13" s="75">
        <f>MIN(L8:L10)</f>
        <v>-6.6260000000000003</v>
      </c>
      <c r="M13" s="74"/>
      <c r="N13" s="75">
        <f>MIN(N8:N10)</f>
        <v>-4.6154000000000002</v>
      </c>
      <c r="O13" s="74"/>
      <c r="P13" s="75">
        <f>MIN(P8:P10)</f>
        <v>1.5903</v>
      </c>
      <c r="Q13" s="74"/>
      <c r="R13" s="75">
        <f>MIN(R8:R10)</f>
        <v>11.240600000000001</v>
      </c>
      <c r="S13" s="76"/>
    </row>
    <row r="14" spans="1:20" ht="15" thickBot="1" x14ac:dyDescent="0.35">
      <c r="A14" s="77" t="s">
        <v>29</v>
      </c>
      <c r="B14" s="78"/>
      <c r="C14" s="78"/>
      <c r="D14" s="79">
        <f>MAX(D8:D10)</f>
        <v>20.315300000000001</v>
      </c>
      <c r="E14" s="78"/>
      <c r="F14" s="79">
        <f>MAX(F8:F10)</f>
        <v>-7.0673000000000004</v>
      </c>
      <c r="G14" s="78"/>
      <c r="H14" s="79">
        <f>MAX(H8:H10)</f>
        <v>1.6153999999999999</v>
      </c>
      <c r="I14" s="78"/>
      <c r="J14" s="79">
        <f>MAX(J8:J10)</f>
        <v>-0.9153</v>
      </c>
      <c r="K14" s="78"/>
      <c r="L14" s="79">
        <f>MAX(L8:L10)</f>
        <v>-0.22450000000000001</v>
      </c>
      <c r="M14" s="78"/>
      <c r="N14" s="79">
        <f>MAX(N8:N10)</f>
        <v>4.3186</v>
      </c>
      <c r="O14" s="78"/>
      <c r="P14" s="79">
        <f>MAX(P8:P10)</f>
        <v>8.1146999999999991</v>
      </c>
      <c r="Q14" s="78"/>
      <c r="R14" s="79">
        <f>MAX(R8:R10)</f>
        <v>16.367599999999999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44025</v>
      </c>
      <c r="C8" s="65">
        <f>VLOOKUP($A8,'Return Data'!$B$7:$R$1700,4,0)</f>
        <v>158.93</v>
      </c>
      <c r="D8" s="65">
        <f>VLOOKUP($A8,'Return Data'!$B$7:$R$1700,10,0)</f>
        <v>16.9377</v>
      </c>
      <c r="E8" s="66">
        <f t="shared" ref="E8:E13" si="0">RANK(D8,D$8:D$13,0)</f>
        <v>3</v>
      </c>
      <c r="F8" s="65">
        <f>VLOOKUP($A8,'Return Data'!$B$7:$R$1700,11,0)</f>
        <v>-8.7814999999999994</v>
      </c>
      <c r="G8" s="66">
        <f t="shared" ref="G8:G13" si="1">RANK(F8,F$8:F$13,0)</f>
        <v>4</v>
      </c>
      <c r="H8" s="65">
        <f>VLOOKUP($A8,'Return Data'!$B$7:$R$1700,12,0)</f>
        <v>0.40429999999999999</v>
      </c>
      <c r="I8" s="66">
        <f t="shared" ref="I8:I13" si="2">RANK(H8,H$8:H$13,0)</f>
        <v>3</v>
      </c>
      <c r="J8" s="65">
        <f>VLOOKUP($A8,'Return Data'!$B$7:$R$1700,13,0)</f>
        <v>-1.5487</v>
      </c>
      <c r="K8" s="66">
        <f t="shared" ref="K8:K13" si="3">RANK(J8,J$8:J$13,0)</f>
        <v>4</v>
      </c>
      <c r="L8" s="65">
        <f>VLOOKUP($A8,'Return Data'!$B$7:$R$1700,17,0)</f>
        <v>-3.9863</v>
      </c>
      <c r="M8" s="66">
        <f>RANK(L8,L$8:L$13,0)</f>
        <v>3</v>
      </c>
      <c r="N8" s="65">
        <f>VLOOKUP($A8,'Return Data'!$B$7:$R$1700,14,0)</f>
        <v>-3.5807000000000002</v>
      </c>
      <c r="O8" s="66">
        <f>RANK(N8,N$8:N$13,0)</f>
        <v>4</v>
      </c>
      <c r="P8" s="65">
        <f>VLOOKUP($A8,'Return Data'!$B$7:$R$1700,15,0)</f>
        <v>2.1168</v>
      </c>
      <c r="Q8" s="66">
        <f>RANK(P8,P$8:P$13,0)</f>
        <v>5</v>
      </c>
      <c r="R8" s="65">
        <f>VLOOKUP($A8,'Return Data'!$B$7:$R$1700,16,0)</f>
        <v>6.9984999999999999</v>
      </c>
      <c r="S8" s="67">
        <f t="shared" ref="S8:S13" si="4">RANK(R8,R$8:R$13,0)</f>
        <v>4</v>
      </c>
    </row>
    <row r="9" spans="1:20" x14ac:dyDescent="0.3">
      <c r="A9" s="63" t="s">
        <v>786</v>
      </c>
      <c r="B9" s="64">
        <f>VLOOKUP($A9,'Return Data'!$B$7:$R$1700,3,0)</f>
        <v>44025</v>
      </c>
      <c r="C9" s="65">
        <f>VLOOKUP($A9,'Return Data'!$B$7:$R$1700,4,0)</f>
        <v>14.8</v>
      </c>
      <c r="D9" s="65">
        <f>VLOOKUP($A9,'Return Data'!$B$7:$R$1700,10,0)</f>
        <v>20.423100000000002</v>
      </c>
      <c r="E9" s="66">
        <f t="shared" si="0"/>
        <v>1</v>
      </c>
      <c r="F9" s="65">
        <f>VLOOKUP($A9,'Return Data'!$B$7:$R$1700,11,0)</f>
        <v>-12.6328</v>
      </c>
      <c r="G9" s="66">
        <f t="shared" si="1"/>
        <v>6</v>
      </c>
      <c r="H9" s="65">
        <f>VLOOKUP($A9,'Return Data'!$B$7:$R$1700,12,0)</f>
        <v>-7.2682000000000002</v>
      </c>
      <c r="I9" s="66">
        <f t="shared" si="2"/>
        <v>6</v>
      </c>
      <c r="J9" s="65">
        <f>VLOOKUP($A9,'Return Data'!$B$7:$R$1700,13,0)</f>
        <v>-11.1111</v>
      </c>
      <c r="K9" s="66">
        <f t="shared" si="3"/>
        <v>6</v>
      </c>
      <c r="L9" s="65">
        <f>VLOOKUP($A9,'Return Data'!$B$7:$R$1700,17,0)</f>
        <v>-7.4439000000000002</v>
      </c>
      <c r="M9" s="66">
        <f>RANK(L9,L$8:L$13,0)</f>
        <v>5</v>
      </c>
      <c r="N9" s="65">
        <f>VLOOKUP($A9,'Return Data'!$B$7:$R$1700,14,0)</f>
        <v>-5.8381999999999996</v>
      </c>
      <c r="O9" s="66">
        <f>RANK(N9,N$8:N$13,0)</f>
        <v>5</v>
      </c>
      <c r="P9" s="65">
        <f>VLOOKUP($A9,'Return Data'!$B$7:$R$1700,15,0)</f>
        <v>3.5646</v>
      </c>
      <c r="Q9" s="66">
        <f>RANK(P9,P$8:P$13,0)</f>
        <v>4</v>
      </c>
      <c r="R9" s="65">
        <f>VLOOKUP($A9,'Return Data'!$B$7:$R$1700,16,0)</f>
        <v>6.5663999999999998</v>
      </c>
      <c r="S9" s="67">
        <f t="shared" si="4"/>
        <v>5</v>
      </c>
    </row>
    <row r="10" spans="1:20" x14ac:dyDescent="0.3">
      <c r="A10" s="63" t="s">
        <v>787</v>
      </c>
      <c r="B10" s="64">
        <f>VLOOKUP($A10,'Return Data'!$B$7:$R$1700,3,0)</f>
        <v>44025</v>
      </c>
      <c r="C10" s="65">
        <f>VLOOKUP($A10,'Return Data'!$B$7:$R$1700,4,0)</f>
        <v>10.77</v>
      </c>
      <c r="D10" s="65">
        <f>VLOOKUP($A10,'Return Data'!$B$7:$R$1700,10,0)</f>
        <v>15.434100000000001</v>
      </c>
      <c r="E10" s="66">
        <f t="shared" si="0"/>
        <v>6</v>
      </c>
      <c r="F10" s="65">
        <f>VLOOKUP($A10,'Return Data'!$B$7:$R$1700,11,0)</f>
        <v>-4.0106999999999999</v>
      </c>
      <c r="G10" s="66">
        <f t="shared" si="1"/>
        <v>1</v>
      </c>
      <c r="H10" s="65">
        <f>VLOOKUP($A10,'Return Data'!$B$7:$R$1700,12,0)</f>
        <v>3.2597999999999998</v>
      </c>
      <c r="I10" s="66">
        <f t="shared" si="2"/>
        <v>1</v>
      </c>
      <c r="J10" s="65">
        <f>VLOOKUP($A10,'Return Data'!$B$7:$R$1700,13,0)</f>
        <v>6.8452000000000002</v>
      </c>
      <c r="K10" s="66">
        <f t="shared" si="3"/>
        <v>1</v>
      </c>
      <c r="L10" s="65"/>
      <c r="M10" s="66"/>
      <c r="N10" s="65"/>
      <c r="O10" s="66"/>
      <c r="P10" s="65"/>
      <c r="Q10" s="66"/>
      <c r="R10" s="65">
        <f>VLOOKUP($A10,'Return Data'!$B$7:$R$1700,16,0)</f>
        <v>4.8647</v>
      </c>
      <c r="S10" s="67">
        <f t="shared" si="4"/>
        <v>6</v>
      </c>
    </row>
    <row r="11" spans="1:20" x14ac:dyDescent="0.3">
      <c r="A11" s="63" t="s">
        <v>790</v>
      </c>
      <c r="B11" s="64">
        <f>VLOOKUP($A11,'Return Data'!$B$7:$R$1700,3,0)</f>
        <v>44025</v>
      </c>
      <c r="C11" s="65">
        <f>VLOOKUP($A11,'Return Data'!$B$7:$R$1700,4,0)</f>
        <v>53.87</v>
      </c>
      <c r="D11" s="65">
        <f>VLOOKUP($A11,'Return Data'!$B$7:$R$1700,10,0)</f>
        <v>16.3248</v>
      </c>
      <c r="E11" s="66">
        <f t="shared" si="0"/>
        <v>4</v>
      </c>
      <c r="F11" s="65">
        <f>VLOOKUP($A11,'Return Data'!$B$7:$R$1700,11,0)</f>
        <v>-6.1989000000000001</v>
      </c>
      <c r="G11" s="66">
        <f t="shared" si="1"/>
        <v>2</v>
      </c>
      <c r="H11" s="65">
        <f>VLOOKUP($A11,'Return Data'!$B$7:$R$1700,12,0)</f>
        <v>2.0457999999999998</v>
      </c>
      <c r="I11" s="66">
        <f t="shared" si="2"/>
        <v>2</v>
      </c>
      <c r="J11" s="65">
        <f>VLOOKUP($A11,'Return Data'!$B$7:$R$1700,13,0)</f>
        <v>1.6798999999999999</v>
      </c>
      <c r="K11" s="66">
        <f t="shared" si="3"/>
        <v>2</v>
      </c>
      <c r="L11" s="65">
        <f>VLOOKUP($A11,'Return Data'!$B$7:$R$1700,17,0)</f>
        <v>-0.22170000000000001</v>
      </c>
      <c r="M11" s="66">
        <f>RANK(L11,L$8:L$13,0)</f>
        <v>2</v>
      </c>
      <c r="N11" s="65">
        <f>VLOOKUP($A11,'Return Data'!$B$7:$R$1700,14,0)</f>
        <v>3.6231</v>
      </c>
      <c r="O11" s="66">
        <f>RANK(N11,N$8:N$13,0)</f>
        <v>1</v>
      </c>
      <c r="P11" s="65">
        <f>VLOOKUP($A11,'Return Data'!$B$7:$R$1700,15,0)</f>
        <v>7.9339000000000004</v>
      </c>
      <c r="Q11" s="66">
        <f>RANK(P11,P$8:P$13,0)</f>
        <v>1</v>
      </c>
      <c r="R11" s="65">
        <f>VLOOKUP($A11,'Return Data'!$B$7:$R$1700,16,0)</f>
        <v>9.8956</v>
      </c>
      <c r="S11" s="67">
        <f t="shared" si="4"/>
        <v>1</v>
      </c>
    </row>
    <row r="12" spans="1:20" x14ac:dyDescent="0.3">
      <c r="A12" s="63" t="s">
        <v>792</v>
      </c>
      <c r="B12" s="64">
        <f>VLOOKUP($A12,'Return Data'!$B$7:$R$1700,3,0)</f>
        <v>44025</v>
      </c>
      <c r="C12" s="65">
        <f>VLOOKUP($A12,'Return Data'!$B$7:$R$1700,4,0)</f>
        <v>44.184699999999999</v>
      </c>
      <c r="D12" s="65">
        <f>VLOOKUP($A12,'Return Data'!$B$7:$R$1700,10,0)</f>
        <v>17.6615</v>
      </c>
      <c r="E12" s="66">
        <f t="shared" si="0"/>
        <v>2</v>
      </c>
      <c r="F12" s="65">
        <f>VLOOKUP($A12,'Return Data'!$B$7:$R$1700,11,0)</f>
        <v>-10.9368</v>
      </c>
      <c r="G12" s="66">
        <f t="shared" si="1"/>
        <v>5</v>
      </c>
      <c r="H12" s="65">
        <f>VLOOKUP($A12,'Return Data'!$B$7:$R$1700,12,0)</f>
        <v>-5.4161000000000001</v>
      </c>
      <c r="I12" s="66">
        <f t="shared" si="2"/>
        <v>5</v>
      </c>
      <c r="J12" s="65">
        <f>VLOOKUP($A12,'Return Data'!$B$7:$R$1700,13,0)</f>
        <v>-6.7626999999999997</v>
      </c>
      <c r="K12" s="66">
        <f t="shared" si="3"/>
        <v>5</v>
      </c>
      <c r="L12" s="65">
        <f>VLOOKUP($A12,'Return Data'!$B$7:$R$1700,17,0)</f>
        <v>-4.9295999999999998</v>
      </c>
      <c r="M12" s="66">
        <f>RANK(L12,L$8:L$13,0)</f>
        <v>4</v>
      </c>
      <c r="N12" s="65">
        <f>VLOOKUP($A12,'Return Data'!$B$7:$R$1700,14,0)</f>
        <v>-0.1784</v>
      </c>
      <c r="O12" s="66">
        <f>RANK(N12,N$8:N$13,0)</f>
        <v>3</v>
      </c>
      <c r="P12" s="65">
        <f>VLOOKUP($A12,'Return Data'!$B$7:$R$1700,15,0)</f>
        <v>5.2108999999999996</v>
      </c>
      <c r="Q12" s="66">
        <f>RANK(P12,P$8:P$13,0)</f>
        <v>3</v>
      </c>
      <c r="R12" s="65">
        <f>VLOOKUP($A12,'Return Data'!$B$7:$R$1700,16,0)</f>
        <v>8.8185000000000002</v>
      </c>
      <c r="S12" s="67">
        <f t="shared" si="4"/>
        <v>2</v>
      </c>
    </row>
    <row r="13" spans="1:20" x14ac:dyDescent="0.3">
      <c r="A13" s="63" t="s">
        <v>793</v>
      </c>
      <c r="B13" s="64">
        <f>VLOOKUP($A13,'Return Data'!$B$7:$R$1700,3,0)</f>
        <v>44025</v>
      </c>
      <c r="C13" s="65">
        <f>VLOOKUP($A13,'Return Data'!$B$7:$R$1700,4,0)</f>
        <v>64.942800000000005</v>
      </c>
      <c r="D13" s="65">
        <f>VLOOKUP($A13,'Return Data'!$B$7:$R$1700,10,0)</f>
        <v>16.321999999999999</v>
      </c>
      <c r="E13" s="66">
        <f t="shared" si="0"/>
        <v>5</v>
      </c>
      <c r="F13" s="65">
        <f>VLOOKUP($A13,'Return Data'!$B$7:$R$1700,11,0)</f>
        <v>-6.82</v>
      </c>
      <c r="G13" s="66">
        <f t="shared" si="1"/>
        <v>3</v>
      </c>
      <c r="H13" s="65">
        <f>VLOOKUP($A13,'Return Data'!$B$7:$R$1700,12,0)</f>
        <v>-2.0230999999999999</v>
      </c>
      <c r="I13" s="66">
        <f t="shared" si="2"/>
        <v>4</v>
      </c>
      <c r="J13" s="65">
        <f>VLOOKUP($A13,'Return Data'!$B$7:$R$1700,13,0)</f>
        <v>-0.91139999999999999</v>
      </c>
      <c r="K13" s="66">
        <f t="shared" si="3"/>
        <v>3</v>
      </c>
      <c r="L13" s="65">
        <f>VLOOKUP($A13,'Return Data'!$B$7:$R$1700,17,0)</f>
        <v>0.35880000000000001</v>
      </c>
      <c r="M13" s="66">
        <f>RANK(L13,L$8:L$13,0)</f>
        <v>1</v>
      </c>
      <c r="N13" s="65">
        <f>VLOOKUP($A13,'Return Data'!$B$7:$R$1700,14,0)</f>
        <v>2.4558</v>
      </c>
      <c r="O13" s="66">
        <f>RANK(N13,N$8:N$13,0)</f>
        <v>2</v>
      </c>
      <c r="P13" s="65">
        <f>VLOOKUP($A13,'Return Data'!$B$7:$R$1700,15,0)</f>
        <v>5.8365999999999998</v>
      </c>
      <c r="Q13" s="66">
        <f>RANK(P13,P$8:P$13,0)</f>
        <v>2</v>
      </c>
      <c r="R13" s="65">
        <f>VLOOKUP($A13,'Return Data'!$B$7:$R$1700,16,0)</f>
        <v>8.6332000000000004</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17.183866666666667</v>
      </c>
      <c r="E15" s="74"/>
      <c r="F15" s="75">
        <f>AVERAGE(F8:F13)</f>
        <v>-8.2301166666666656</v>
      </c>
      <c r="G15" s="74"/>
      <c r="H15" s="75">
        <f>AVERAGE(H8:H13)</f>
        <v>-1.4995833333333335</v>
      </c>
      <c r="I15" s="74"/>
      <c r="J15" s="75">
        <f>AVERAGE(J8:J13)</f>
        <v>-1.9681333333333335</v>
      </c>
      <c r="K15" s="74"/>
      <c r="L15" s="75">
        <f>AVERAGE(L8:L13)</f>
        <v>-3.2445399999999998</v>
      </c>
      <c r="M15" s="74"/>
      <c r="N15" s="75">
        <f>AVERAGE(N8:N13)</f>
        <v>-0.70368000000000008</v>
      </c>
      <c r="O15" s="74"/>
      <c r="P15" s="75">
        <f>AVERAGE(P8:P13)</f>
        <v>4.9325600000000005</v>
      </c>
      <c r="Q15" s="74"/>
      <c r="R15" s="75">
        <f>AVERAGE(R8:R13)</f>
        <v>7.6294833333333338</v>
      </c>
      <c r="S15" s="76"/>
    </row>
    <row r="16" spans="1:20" x14ac:dyDescent="0.3">
      <c r="A16" s="73" t="s">
        <v>28</v>
      </c>
      <c r="B16" s="74"/>
      <c r="C16" s="74"/>
      <c r="D16" s="75">
        <f>MIN(D8:D13)</f>
        <v>15.434100000000001</v>
      </c>
      <c r="E16" s="74"/>
      <c r="F16" s="75">
        <f>MIN(F8:F13)</f>
        <v>-12.6328</v>
      </c>
      <c r="G16" s="74"/>
      <c r="H16" s="75">
        <f>MIN(H8:H13)</f>
        <v>-7.2682000000000002</v>
      </c>
      <c r="I16" s="74"/>
      <c r="J16" s="75">
        <f>MIN(J8:J13)</f>
        <v>-11.1111</v>
      </c>
      <c r="K16" s="74"/>
      <c r="L16" s="75">
        <f>MIN(L8:L13)</f>
        <v>-7.4439000000000002</v>
      </c>
      <c r="M16" s="74"/>
      <c r="N16" s="75">
        <f>MIN(N8:N13)</f>
        <v>-5.8381999999999996</v>
      </c>
      <c r="O16" s="74"/>
      <c r="P16" s="75">
        <f>MIN(P8:P13)</f>
        <v>2.1168</v>
      </c>
      <c r="Q16" s="74"/>
      <c r="R16" s="75">
        <f>MIN(R8:R13)</f>
        <v>4.8647</v>
      </c>
      <c r="S16" s="76"/>
    </row>
    <row r="17" spans="1:19" ht="15" thickBot="1" x14ac:dyDescent="0.35">
      <c r="A17" s="77" t="s">
        <v>29</v>
      </c>
      <c r="B17" s="78"/>
      <c r="C17" s="78"/>
      <c r="D17" s="79">
        <f>MAX(D8:D13)</f>
        <v>20.423100000000002</v>
      </c>
      <c r="E17" s="78"/>
      <c r="F17" s="79">
        <f>MAX(F8:F13)</f>
        <v>-4.0106999999999999</v>
      </c>
      <c r="G17" s="78"/>
      <c r="H17" s="79">
        <f>MAX(H8:H13)</f>
        <v>3.2597999999999998</v>
      </c>
      <c r="I17" s="78"/>
      <c r="J17" s="79">
        <f>MAX(J8:J13)</f>
        <v>6.8452000000000002</v>
      </c>
      <c r="K17" s="78"/>
      <c r="L17" s="79">
        <f>MAX(L8:L13)</f>
        <v>0.35880000000000001</v>
      </c>
      <c r="M17" s="78"/>
      <c r="N17" s="79">
        <f>MAX(N8:N13)</f>
        <v>3.6231</v>
      </c>
      <c r="O17" s="78"/>
      <c r="P17" s="79">
        <f>MAX(P8:P13)</f>
        <v>7.9339000000000004</v>
      </c>
      <c r="Q17" s="78"/>
      <c r="R17" s="79">
        <f>MAX(R8:R13)</f>
        <v>9.8956</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44025</v>
      </c>
      <c r="C8" s="65">
        <f>VLOOKUP($A8,'Return Data'!$B$7:$R$1700,4,0)</f>
        <v>150.22</v>
      </c>
      <c r="D8" s="65">
        <f>VLOOKUP($A8,'Return Data'!$B$7:$R$1700,10,0)</f>
        <v>16.7211</v>
      </c>
      <c r="E8" s="66">
        <f t="shared" ref="E8:E13" si="0">RANK(D8,D$8:D$13,0)</f>
        <v>3</v>
      </c>
      <c r="F8" s="65">
        <f>VLOOKUP($A8,'Return Data'!$B$7:$R$1700,11,0)</f>
        <v>-9.1393000000000004</v>
      </c>
      <c r="G8" s="66">
        <f t="shared" ref="G8:G13" si="1">RANK(F8,F$8:F$13,0)</f>
        <v>4</v>
      </c>
      <c r="H8" s="65">
        <f>VLOOKUP($A8,'Return Data'!$B$7:$R$1700,12,0)</f>
        <v>-9.98E-2</v>
      </c>
      <c r="I8" s="66">
        <f t="shared" ref="I8:I13" si="2">RANK(H8,H$8:H$13,0)</f>
        <v>3</v>
      </c>
      <c r="J8" s="65">
        <f>VLOOKUP($A8,'Return Data'!$B$7:$R$1700,13,0)</f>
        <v>-2.1749999999999998</v>
      </c>
      <c r="K8" s="66">
        <f t="shared" ref="K8:K13" si="3">RANK(J8,J$8:J$13,0)</f>
        <v>4</v>
      </c>
      <c r="L8" s="65">
        <f>VLOOKUP($A8,'Return Data'!$B$7:$R$1700,17,0)</f>
        <v>-4.6210000000000004</v>
      </c>
      <c r="M8" s="66">
        <f>RANK(L8,L$8:L$13,0)</f>
        <v>3</v>
      </c>
      <c r="N8" s="65">
        <f>VLOOKUP($A8,'Return Data'!$B$7:$R$1700,14,0)</f>
        <v>-4.2603</v>
      </c>
      <c r="O8" s="66">
        <f>RANK(N8,N$8:N$13,0)</f>
        <v>4</v>
      </c>
      <c r="P8" s="65">
        <f>VLOOKUP($A8,'Return Data'!$B$7:$R$1700,15,0)</f>
        <v>1.3554999999999999</v>
      </c>
      <c r="Q8" s="66">
        <f>RANK(P8,P$8:P$13,0)</f>
        <v>5</v>
      </c>
      <c r="R8" s="65">
        <f>VLOOKUP($A8,'Return Data'!$B$7:$R$1700,16,0)</f>
        <v>16.8155</v>
      </c>
      <c r="S8" s="67">
        <f t="shared" ref="S8:S13" si="4">RANK(R8,R$8:R$13,0)</f>
        <v>1</v>
      </c>
    </row>
    <row r="9" spans="1:20" x14ac:dyDescent="0.3">
      <c r="A9" s="63" t="s">
        <v>785</v>
      </c>
      <c r="B9" s="64">
        <f>VLOOKUP($A9,'Return Data'!$B$7:$R$1700,3,0)</f>
        <v>44025</v>
      </c>
      <c r="C9" s="65">
        <f>VLOOKUP($A9,'Return Data'!$B$7:$R$1700,4,0)</f>
        <v>14.14</v>
      </c>
      <c r="D9" s="65">
        <f>VLOOKUP($A9,'Return Data'!$B$7:$R$1700,10,0)</f>
        <v>20.135899999999999</v>
      </c>
      <c r="E9" s="66">
        <f t="shared" si="0"/>
        <v>1</v>
      </c>
      <c r="F9" s="65">
        <f>VLOOKUP($A9,'Return Data'!$B$7:$R$1700,11,0)</f>
        <v>-13.0381</v>
      </c>
      <c r="G9" s="66">
        <f t="shared" si="1"/>
        <v>6</v>
      </c>
      <c r="H9" s="65">
        <f>VLOOKUP($A9,'Return Data'!$B$7:$R$1700,12,0)</f>
        <v>-7.8826999999999998</v>
      </c>
      <c r="I9" s="66">
        <f t="shared" si="2"/>
        <v>6</v>
      </c>
      <c r="J9" s="65">
        <f>VLOOKUP($A9,'Return Data'!$B$7:$R$1700,13,0)</f>
        <v>-11.8454</v>
      </c>
      <c r="K9" s="66">
        <f t="shared" si="3"/>
        <v>6</v>
      </c>
      <c r="L9" s="65">
        <f>VLOOKUP($A9,'Return Data'!$B$7:$R$1700,17,0)</f>
        <v>-8.1921999999999997</v>
      </c>
      <c r="M9" s="66">
        <f>RANK(L9,L$8:L$13,0)</f>
        <v>5</v>
      </c>
      <c r="N9" s="65">
        <f>VLOOKUP($A9,'Return Data'!$B$7:$R$1700,14,0)</f>
        <v>-6.6043000000000003</v>
      </c>
      <c r="O9" s="66">
        <f>RANK(N9,N$8:N$13,0)</f>
        <v>5</v>
      </c>
      <c r="P9" s="65">
        <f>VLOOKUP($A9,'Return Data'!$B$7:$R$1700,15,0)</f>
        <v>2.8075999999999999</v>
      </c>
      <c r="Q9" s="66">
        <f>RANK(P9,P$8:P$13,0)</f>
        <v>4</v>
      </c>
      <c r="R9" s="65">
        <f>VLOOKUP($A9,'Return Data'!$B$7:$R$1700,16,0)</f>
        <v>5.7807000000000004</v>
      </c>
      <c r="S9" s="67">
        <f t="shared" si="4"/>
        <v>5</v>
      </c>
    </row>
    <row r="10" spans="1:20" x14ac:dyDescent="0.3">
      <c r="A10" s="63" t="s">
        <v>788</v>
      </c>
      <c r="B10" s="64">
        <f>VLOOKUP($A10,'Return Data'!$B$7:$R$1700,3,0)</f>
        <v>44025</v>
      </c>
      <c r="C10" s="65">
        <f>VLOOKUP($A10,'Return Data'!$B$7:$R$1700,4,0)</f>
        <v>10.5</v>
      </c>
      <c r="D10" s="65">
        <f>VLOOKUP($A10,'Return Data'!$B$7:$R$1700,10,0)</f>
        <v>15.131600000000001</v>
      </c>
      <c r="E10" s="66">
        <f t="shared" si="0"/>
        <v>6</v>
      </c>
      <c r="F10" s="65">
        <f>VLOOKUP($A10,'Return Data'!$B$7:$R$1700,11,0)</f>
        <v>-4.6322000000000001</v>
      </c>
      <c r="G10" s="66">
        <f t="shared" si="1"/>
        <v>1</v>
      </c>
      <c r="H10" s="65">
        <f>VLOOKUP($A10,'Return Data'!$B$7:$R$1700,12,0)</f>
        <v>2.1400999999999999</v>
      </c>
      <c r="I10" s="66">
        <f t="shared" si="2"/>
        <v>1</v>
      </c>
      <c r="J10" s="65">
        <f>VLOOKUP($A10,'Return Data'!$B$7:$R$1700,13,0)</f>
        <v>5.2103999999999999</v>
      </c>
      <c r="K10" s="66">
        <f t="shared" si="3"/>
        <v>1</v>
      </c>
      <c r="L10" s="65"/>
      <c r="M10" s="66"/>
      <c r="N10" s="65"/>
      <c r="O10" s="66"/>
      <c r="P10" s="65"/>
      <c r="Q10" s="66"/>
      <c r="R10" s="65">
        <f>VLOOKUP($A10,'Return Data'!$B$7:$R$1700,16,0)</f>
        <v>3.1736</v>
      </c>
      <c r="S10" s="67">
        <f t="shared" si="4"/>
        <v>6</v>
      </c>
    </row>
    <row r="11" spans="1:20" x14ac:dyDescent="0.3">
      <c r="A11" s="63" t="s">
        <v>789</v>
      </c>
      <c r="B11" s="64">
        <f>VLOOKUP($A11,'Return Data'!$B$7:$R$1700,3,0)</f>
        <v>44025</v>
      </c>
      <c r="C11" s="65">
        <f>VLOOKUP($A11,'Return Data'!$B$7:$R$1700,4,0)</f>
        <v>51.78</v>
      </c>
      <c r="D11" s="65">
        <f>VLOOKUP($A11,'Return Data'!$B$7:$R$1700,10,0)</f>
        <v>16.150700000000001</v>
      </c>
      <c r="E11" s="66">
        <f t="shared" si="0"/>
        <v>5</v>
      </c>
      <c r="F11" s="65">
        <f>VLOOKUP($A11,'Return Data'!$B$7:$R$1700,11,0)</f>
        <v>-6.4499000000000004</v>
      </c>
      <c r="G11" s="66">
        <f t="shared" si="1"/>
        <v>2</v>
      </c>
      <c r="H11" s="65">
        <f>VLOOKUP($A11,'Return Data'!$B$7:$R$1700,12,0)</f>
        <v>1.629</v>
      </c>
      <c r="I11" s="66">
        <f t="shared" si="2"/>
        <v>2</v>
      </c>
      <c r="J11" s="65">
        <f>VLOOKUP($A11,'Return Data'!$B$7:$R$1700,13,0)</f>
        <v>1.1131</v>
      </c>
      <c r="K11" s="66">
        <f t="shared" si="3"/>
        <v>2</v>
      </c>
      <c r="L11" s="65">
        <f>VLOOKUP($A11,'Return Data'!$B$7:$R$1700,17,0)</f>
        <v>-0.89429999999999998</v>
      </c>
      <c r="M11" s="66">
        <f>RANK(L11,L$8:L$13,0)</f>
        <v>2</v>
      </c>
      <c r="N11" s="65">
        <f>VLOOKUP($A11,'Return Data'!$B$7:$R$1700,14,0)</f>
        <v>3.0232999999999999</v>
      </c>
      <c r="O11" s="66">
        <f>RANK(N11,N$8:N$13,0)</f>
        <v>1</v>
      </c>
      <c r="P11" s="65">
        <f>VLOOKUP($A11,'Return Data'!$B$7:$R$1700,15,0)</f>
        <v>7.3893000000000004</v>
      </c>
      <c r="Q11" s="66">
        <f>RANK(P11,P$8:P$13,0)</f>
        <v>1</v>
      </c>
      <c r="R11" s="65">
        <f>VLOOKUP($A11,'Return Data'!$B$7:$R$1700,16,0)</f>
        <v>11.002800000000001</v>
      </c>
      <c r="S11" s="67">
        <f t="shared" si="4"/>
        <v>3</v>
      </c>
    </row>
    <row r="12" spans="1:20" x14ac:dyDescent="0.3">
      <c r="A12" s="63" t="s">
        <v>791</v>
      </c>
      <c r="B12" s="64">
        <f>VLOOKUP($A12,'Return Data'!$B$7:$R$1700,3,0)</f>
        <v>44025</v>
      </c>
      <c r="C12" s="65">
        <f>VLOOKUP($A12,'Return Data'!$B$7:$R$1700,4,0)</f>
        <v>42.035800000000002</v>
      </c>
      <c r="D12" s="65">
        <f>VLOOKUP($A12,'Return Data'!$B$7:$R$1700,10,0)</f>
        <v>17.297899999999998</v>
      </c>
      <c r="E12" s="66">
        <f t="shared" si="0"/>
        <v>2</v>
      </c>
      <c r="F12" s="65">
        <f>VLOOKUP($A12,'Return Data'!$B$7:$R$1700,11,0)</f>
        <v>-11.469799999999999</v>
      </c>
      <c r="G12" s="66">
        <f t="shared" si="1"/>
        <v>5</v>
      </c>
      <c r="H12" s="65">
        <f>VLOOKUP($A12,'Return Data'!$B$7:$R$1700,12,0)</f>
        <v>-6.1924999999999999</v>
      </c>
      <c r="I12" s="66">
        <f t="shared" si="2"/>
        <v>5</v>
      </c>
      <c r="J12" s="65">
        <f>VLOOKUP($A12,'Return Data'!$B$7:$R$1700,13,0)</f>
        <v>-7.6790000000000003</v>
      </c>
      <c r="K12" s="66">
        <f t="shared" si="3"/>
        <v>5</v>
      </c>
      <c r="L12" s="65">
        <f>VLOOKUP($A12,'Return Data'!$B$7:$R$1700,17,0)</f>
        <v>-5.6829000000000001</v>
      </c>
      <c r="M12" s="66">
        <f>RANK(L12,L$8:L$13,0)</f>
        <v>4</v>
      </c>
      <c r="N12" s="65">
        <f>VLOOKUP($A12,'Return Data'!$B$7:$R$1700,14,0)</f>
        <v>-0.94440000000000002</v>
      </c>
      <c r="O12" s="66">
        <f>RANK(N12,N$8:N$13,0)</f>
        <v>3</v>
      </c>
      <c r="P12" s="65">
        <f>VLOOKUP($A12,'Return Data'!$B$7:$R$1700,15,0)</f>
        <v>4.4482999999999997</v>
      </c>
      <c r="Q12" s="66">
        <f>RANK(P12,P$8:P$13,0)</f>
        <v>3</v>
      </c>
      <c r="R12" s="65">
        <f>VLOOKUP($A12,'Return Data'!$B$7:$R$1700,16,0)</f>
        <v>10.6693</v>
      </c>
      <c r="S12" s="67">
        <f t="shared" si="4"/>
        <v>4</v>
      </c>
    </row>
    <row r="13" spans="1:20" x14ac:dyDescent="0.3">
      <c r="A13" s="63" t="s">
        <v>794</v>
      </c>
      <c r="B13" s="64">
        <f>VLOOKUP($A13,'Return Data'!$B$7:$R$1700,3,0)</f>
        <v>44025</v>
      </c>
      <c r="C13" s="65">
        <f>VLOOKUP($A13,'Return Data'!$B$7:$R$1700,4,0)</f>
        <v>62.005400000000002</v>
      </c>
      <c r="D13" s="65">
        <f>VLOOKUP($A13,'Return Data'!$B$7:$R$1700,10,0)</f>
        <v>16.165700000000001</v>
      </c>
      <c r="E13" s="66">
        <f t="shared" si="0"/>
        <v>4</v>
      </c>
      <c r="F13" s="65">
        <f>VLOOKUP($A13,'Return Data'!$B$7:$R$1700,11,0)</f>
        <v>-7.0712999999999999</v>
      </c>
      <c r="G13" s="66">
        <f t="shared" si="1"/>
        <v>3</v>
      </c>
      <c r="H13" s="65">
        <f>VLOOKUP($A13,'Return Data'!$B$7:$R$1700,12,0)</f>
        <v>-2.4213</v>
      </c>
      <c r="I13" s="66">
        <f t="shared" si="2"/>
        <v>4</v>
      </c>
      <c r="J13" s="65">
        <f>VLOOKUP($A13,'Return Data'!$B$7:$R$1700,13,0)</f>
        <v>-1.4511000000000001</v>
      </c>
      <c r="K13" s="66">
        <f t="shared" si="3"/>
        <v>3</v>
      </c>
      <c r="L13" s="65">
        <f>VLOOKUP($A13,'Return Data'!$B$7:$R$1700,17,0)</f>
        <v>-0.23089999999999999</v>
      </c>
      <c r="M13" s="66">
        <f>RANK(L13,L$8:L$13,0)</f>
        <v>1</v>
      </c>
      <c r="N13" s="65">
        <f>VLOOKUP($A13,'Return Data'!$B$7:$R$1700,14,0)</f>
        <v>1.8385</v>
      </c>
      <c r="O13" s="66">
        <f>RANK(N13,N$8:N$13,0)</f>
        <v>2</v>
      </c>
      <c r="P13" s="65">
        <f>VLOOKUP($A13,'Return Data'!$B$7:$R$1700,15,0)</f>
        <v>5.1867999999999999</v>
      </c>
      <c r="Q13" s="66">
        <f>RANK(P13,P$8:P$13,0)</f>
        <v>2</v>
      </c>
      <c r="R13" s="65">
        <f>VLOOKUP($A13,'Return Data'!$B$7:$R$1700,16,0)</f>
        <v>12.749499999999999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16.933816666666665</v>
      </c>
      <c r="E15" s="74"/>
      <c r="F15" s="75">
        <f>AVERAGE(F8:F13)</f>
        <v>-8.6334333333333344</v>
      </c>
      <c r="G15" s="74"/>
      <c r="H15" s="75">
        <f>AVERAGE(H8:H13)</f>
        <v>-2.1378666666666666</v>
      </c>
      <c r="I15" s="74"/>
      <c r="J15" s="75">
        <f>AVERAGE(J8:J13)</f>
        <v>-2.8044999999999995</v>
      </c>
      <c r="K15" s="74"/>
      <c r="L15" s="75">
        <f>AVERAGE(L8:L13)</f>
        <v>-3.9242599999999994</v>
      </c>
      <c r="M15" s="74"/>
      <c r="N15" s="75">
        <f>AVERAGE(N8:N13)</f>
        <v>-1.38944</v>
      </c>
      <c r="O15" s="74"/>
      <c r="P15" s="75">
        <f>AVERAGE(P8:P13)</f>
        <v>4.2374999999999998</v>
      </c>
      <c r="Q15" s="74"/>
      <c r="R15" s="75">
        <f>AVERAGE(R8:R13)</f>
        <v>10.031899999999998</v>
      </c>
      <c r="S15" s="76"/>
    </row>
    <row r="16" spans="1:20" x14ac:dyDescent="0.3">
      <c r="A16" s="73" t="s">
        <v>28</v>
      </c>
      <c r="B16" s="74"/>
      <c r="C16" s="74"/>
      <c r="D16" s="75">
        <f>MIN(D8:D13)</f>
        <v>15.131600000000001</v>
      </c>
      <c r="E16" s="74"/>
      <c r="F16" s="75">
        <f>MIN(F8:F13)</f>
        <v>-13.0381</v>
      </c>
      <c r="G16" s="74"/>
      <c r="H16" s="75">
        <f>MIN(H8:H13)</f>
        <v>-7.8826999999999998</v>
      </c>
      <c r="I16" s="74"/>
      <c r="J16" s="75">
        <f>MIN(J8:J13)</f>
        <v>-11.8454</v>
      </c>
      <c r="K16" s="74"/>
      <c r="L16" s="75">
        <f>MIN(L8:L13)</f>
        <v>-8.1921999999999997</v>
      </c>
      <c r="M16" s="74"/>
      <c r="N16" s="75">
        <f>MIN(N8:N13)</f>
        <v>-6.6043000000000003</v>
      </c>
      <c r="O16" s="74"/>
      <c r="P16" s="75">
        <f>MIN(P8:P13)</f>
        <v>1.3554999999999999</v>
      </c>
      <c r="Q16" s="74"/>
      <c r="R16" s="75">
        <f>MIN(R8:R13)</f>
        <v>3.1736</v>
      </c>
      <c r="S16" s="76"/>
    </row>
    <row r="17" spans="1:19" ht="15" thickBot="1" x14ac:dyDescent="0.35">
      <c r="A17" s="77" t="s">
        <v>29</v>
      </c>
      <c r="B17" s="78"/>
      <c r="C17" s="78"/>
      <c r="D17" s="79">
        <f>MAX(D8:D13)</f>
        <v>20.135899999999999</v>
      </c>
      <c r="E17" s="78"/>
      <c r="F17" s="79">
        <f>MAX(F8:F13)</f>
        <v>-4.6322000000000001</v>
      </c>
      <c r="G17" s="78"/>
      <c r="H17" s="79">
        <f>MAX(H8:H13)</f>
        <v>2.1400999999999999</v>
      </c>
      <c r="I17" s="78"/>
      <c r="J17" s="79">
        <f>MAX(J8:J13)</f>
        <v>5.2103999999999999</v>
      </c>
      <c r="K17" s="78"/>
      <c r="L17" s="79">
        <f>MAX(L8:L13)</f>
        <v>-0.23089999999999999</v>
      </c>
      <c r="M17" s="78"/>
      <c r="N17" s="79">
        <f>MAX(N8:N13)</f>
        <v>3.0232999999999999</v>
      </c>
      <c r="O17" s="78"/>
      <c r="P17" s="79">
        <f>MAX(P8:P13)</f>
        <v>7.3893000000000004</v>
      </c>
      <c r="Q17" s="78"/>
      <c r="R17" s="79">
        <f>MAX(R8:R13)</f>
        <v>16.8155</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44025</v>
      </c>
      <c r="C8" s="65">
        <f>VLOOKUP($A8,'Return Data'!$B$7:$R$1700,4,0)</f>
        <v>60.927199999999999</v>
      </c>
      <c r="D8" s="65">
        <f>VLOOKUP($A8,'Return Data'!$B$7:$R$1700,10,0)</f>
        <v>16.5761</v>
      </c>
      <c r="E8" s="66">
        <f t="shared" ref="E8:E29" si="0">RANK(D8,D$8:D$29,0)</f>
        <v>12</v>
      </c>
      <c r="F8" s="65">
        <f>VLOOKUP($A8,'Return Data'!$B$7:$R$1700,11,0)</f>
        <v>-11.1943</v>
      </c>
      <c r="G8" s="66">
        <f t="shared" ref="G8:G29" si="1">RANK(F8,F$8:F$29,0)</f>
        <v>16</v>
      </c>
      <c r="H8" s="65">
        <f>VLOOKUP($A8,'Return Data'!$B$7:$R$1700,12,0)</f>
        <v>-2.0259999999999998</v>
      </c>
      <c r="I8" s="66">
        <f t="shared" ref="I8:I27" si="2">RANK(H8,H$8:H$29,0)</f>
        <v>13</v>
      </c>
      <c r="J8" s="65">
        <f>VLOOKUP($A8,'Return Data'!$B$7:$R$1700,13,0)</f>
        <v>-4.6905999999999999</v>
      </c>
      <c r="K8" s="66">
        <f t="shared" ref="K8:K18" si="3">RANK(J8,J$8:J$29,0)</f>
        <v>15</v>
      </c>
      <c r="L8" s="65">
        <f>VLOOKUP($A8,'Return Data'!$B$7:$R$1700,17,0)</f>
        <v>1.0368999999999999</v>
      </c>
      <c r="M8" s="66">
        <f t="shared" ref="M8:M18" si="4">RANK(L8,L$8:L$29,0)</f>
        <v>6</v>
      </c>
      <c r="N8" s="65">
        <f>VLOOKUP($A8,'Return Data'!$B$7:$R$1700,14,0)</f>
        <v>2.0680000000000001</v>
      </c>
      <c r="O8" s="66">
        <f>RANK(N8,N$8:N$29,0)</f>
        <v>9</v>
      </c>
      <c r="P8" s="65">
        <f>VLOOKUP($A8,'Return Data'!$B$7:$R$1700,15,0)</f>
        <v>6.3124000000000002</v>
      </c>
      <c r="Q8" s="66">
        <f>RANK(P8,P$8:P$29,0)</f>
        <v>10</v>
      </c>
      <c r="R8" s="65">
        <f>VLOOKUP($A8,'Return Data'!$B$7:$R$1700,16,0)</f>
        <v>11.837</v>
      </c>
      <c r="S8" s="67">
        <f t="shared" ref="S8:S29" si="5">RANK(R8,R$8:R$29,0)</f>
        <v>7</v>
      </c>
    </row>
    <row r="9" spans="1:20" x14ac:dyDescent="0.3">
      <c r="A9" s="63" t="s">
        <v>840</v>
      </c>
      <c r="B9" s="64">
        <f>VLOOKUP($A9,'Return Data'!$B$7:$R$1700,3,0)</f>
        <v>44025</v>
      </c>
      <c r="C9" s="65">
        <f>VLOOKUP($A9,'Return Data'!$B$7:$R$1700,4,0)</f>
        <v>30.7</v>
      </c>
      <c r="D9" s="65">
        <f>VLOOKUP($A9,'Return Data'!$B$7:$R$1700,10,0)</f>
        <v>17.086200000000002</v>
      </c>
      <c r="E9" s="66">
        <f t="shared" si="0"/>
        <v>11</v>
      </c>
      <c r="F9" s="65">
        <f>VLOOKUP($A9,'Return Data'!$B$7:$R$1700,11,0)</f>
        <v>-9.6526999999999994</v>
      </c>
      <c r="G9" s="66">
        <f t="shared" si="1"/>
        <v>12</v>
      </c>
      <c r="H9" s="65">
        <f>VLOOKUP($A9,'Return Data'!$B$7:$R$1700,12,0)</f>
        <v>-2.7866</v>
      </c>
      <c r="I9" s="66">
        <f t="shared" si="2"/>
        <v>15</v>
      </c>
      <c r="J9" s="65">
        <f>VLOOKUP($A9,'Return Data'!$B$7:$R$1700,13,0)</f>
        <v>1.8917999999999999</v>
      </c>
      <c r="K9" s="66">
        <f t="shared" si="3"/>
        <v>5</v>
      </c>
      <c r="L9" s="65">
        <f>VLOOKUP($A9,'Return Data'!$B$7:$R$1700,17,0)</f>
        <v>0.26129999999999998</v>
      </c>
      <c r="M9" s="66">
        <f t="shared" si="4"/>
        <v>8</v>
      </c>
      <c r="N9" s="65">
        <f>VLOOKUP($A9,'Return Data'!$B$7:$R$1700,14,0)</f>
        <v>6.9939</v>
      </c>
      <c r="O9" s="66">
        <f>RANK(N9,N$8:N$29,0)</f>
        <v>1</v>
      </c>
      <c r="P9" s="65">
        <f>VLOOKUP($A9,'Return Data'!$B$7:$R$1700,15,0)</f>
        <v>10.0952</v>
      </c>
      <c r="Q9" s="66">
        <f>RANK(P9,P$8:P$29,0)</f>
        <v>2</v>
      </c>
      <c r="R9" s="65">
        <f>VLOOKUP($A9,'Return Data'!$B$7:$R$1700,16,0)</f>
        <v>13.711399999999999</v>
      </c>
      <c r="S9" s="67">
        <f t="shared" si="5"/>
        <v>2</v>
      </c>
    </row>
    <row r="10" spans="1:20" x14ac:dyDescent="0.3">
      <c r="A10" s="63" t="s">
        <v>842</v>
      </c>
      <c r="B10" s="64">
        <f>VLOOKUP($A10,'Return Data'!$B$7:$R$1700,3,0)</f>
        <v>44025</v>
      </c>
      <c r="C10" s="65">
        <f>VLOOKUP($A10,'Return Data'!$B$7:$R$1700,4,0)</f>
        <v>9.7119999999999997</v>
      </c>
      <c r="D10" s="65">
        <f>VLOOKUP($A10,'Return Data'!$B$7:$R$1700,10,0)</f>
        <v>14.218500000000001</v>
      </c>
      <c r="E10" s="66">
        <f t="shared" si="0"/>
        <v>19</v>
      </c>
      <c r="F10" s="65">
        <f>VLOOKUP($A10,'Return Data'!$B$7:$R$1700,11,0)</f>
        <v>-9.9238999999999997</v>
      </c>
      <c r="G10" s="66">
        <f t="shared" si="1"/>
        <v>13</v>
      </c>
      <c r="H10" s="65">
        <f>VLOOKUP($A10,'Return Data'!$B$7:$R$1700,12,0)</f>
        <v>-1.8394999999999999</v>
      </c>
      <c r="I10" s="66">
        <f t="shared" si="2"/>
        <v>12</v>
      </c>
      <c r="J10" s="65">
        <f>VLOOKUP($A10,'Return Data'!$B$7:$R$1700,13,0)</f>
        <v>-1.2706999999999999</v>
      </c>
      <c r="K10" s="66">
        <f t="shared" si="3"/>
        <v>10</v>
      </c>
      <c r="L10" s="65">
        <f>VLOOKUP($A10,'Return Data'!$B$7:$R$1700,17,0)</f>
        <v>-0.4088</v>
      </c>
      <c r="M10" s="66">
        <f t="shared" si="4"/>
        <v>10</v>
      </c>
      <c r="N10" s="65"/>
      <c r="O10" s="66"/>
      <c r="P10" s="65"/>
      <c r="Q10" s="66"/>
      <c r="R10" s="65">
        <f>VLOOKUP($A10,'Return Data'!$B$7:$R$1700,16,0)</f>
        <v>-1.0495000000000001</v>
      </c>
      <c r="S10" s="67">
        <f t="shared" si="5"/>
        <v>21</v>
      </c>
    </row>
    <row r="11" spans="1:20" x14ac:dyDescent="0.3">
      <c r="A11" s="63" t="s">
        <v>844</v>
      </c>
      <c r="B11" s="64">
        <f>VLOOKUP($A11,'Return Data'!$B$7:$R$1700,3,0)</f>
        <v>44025</v>
      </c>
      <c r="C11" s="65">
        <f>VLOOKUP($A11,'Return Data'!$B$7:$R$1700,4,0)</f>
        <v>23.452000000000002</v>
      </c>
      <c r="D11" s="65">
        <f>VLOOKUP($A11,'Return Data'!$B$7:$R$1700,10,0)</f>
        <v>20.2852</v>
      </c>
      <c r="E11" s="66">
        <f t="shared" si="0"/>
        <v>3</v>
      </c>
      <c r="F11" s="65">
        <f>VLOOKUP($A11,'Return Data'!$B$7:$R$1700,11,0)</f>
        <v>-14.8284</v>
      </c>
      <c r="G11" s="66">
        <f t="shared" si="1"/>
        <v>19</v>
      </c>
      <c r="H11" s="65">
        <f>VLOOKUP($A11,'Return Data'!$B$7:$R$1700,12,0)</f>
        <v>-4.4530000000000003</v>
      </c>
      <c r="I11" s="66">
        <f t="shared" si="2"/>
        <v>18</v>
      </c>
      <c r="J11" s="65">
        <f>VLOOKUP($A11,'Return Data'!$B$7:$R$1700,13,0)</f>
        <v>-3.4738000000000002</v>
      </c>
      <c r="K11" s="66">
        <f t="shared" si="3"/>
        <v>13</v>
      </c>
      <c r="L11" s="65">
        <f>VLOOKUP($A11,'Return Data'!$B$7:$R$1700,17,0)</f>
        <v>-0.4819</v>
      </c>
      <c r="M11" s="66">
        <f t="shared" si="4"/>
        <v>11</v>
      </c>
      <c r="N11" s="65">
        <f>VLOOKUP($A11,'Return Data'!$B$7:$R$1700,14,0)</f>
        <v>1.6855</v>
      </c>
      <c r="O11" s="66">
        <f>RANK(N11,N$8:N$29,0)</f>
        <v>10</v>
      </c>
      <c r="P11" s="65">
        <f>VLOOKUP($A11,'Return Data'!$B$7:$R$1700,15,0)</f>
        <v>5.0587</v>
      </c>
      <c r="Q11" s="66">
        <f>RANK(P11,P$8:P$29,0)</f>
        <v>13</v>
      </c>
      <c r="R11" s="65">
        <f>VLOOKUP($A11,'Return Data'!$B$7:$R$1700,16,0)</f>
        <v>10.4747</v>
      </c>
      <c r="S11" s="67">
        <f t="shared" si="5"/>
        <v>12</v>
      </c>
    </row>
    <row r="12" spans="1:20" x14ac:dyDescent="0.3">
      <c r="A12" s="63" t="s">
        <v>847</v>
      </c>
      <c r="B12" s="64">
        <f>VLOOKUP($A12,'Return Data'!$B$7:$R$1700,3,0)</f>
        <v>44025</v>
      </c>
      <c r="C12" s="65">
        <f>VLOOKUP($A12,'Return Data'!$B$7:$R$1700,4,0)</f>
        <v>39.234099999999998</v>
      </c>
      <c r="D12" s="65">
        <f>VLOOKUP($A12,'Return Data'!$B$7:$R$1700,10,0)</f>
        <v>14.6462</v>
      </c>
      <c r="E12" s="66">
        <f t="shared" si="0"/>
        <v>17</v>
      </c>
      <c r="F12" s="65">
        <f>VLOOKUP($A12,'Return Data'!$B$7:$R$1700,11,0)</f>
        <v>-15.377700000000001</v>
      </c>
      <c r="G12" s="66">
        <f t="shared" si="1"/>
        <v>20</v>
      </c>
      <c r="H12" s="65">
        <f>VLOOKUP($A12,'Return Data'!$B$7:$R$1700,12,0)</f>
        <v>-6.1176000000000004</v>
      </c>
      <c r="I12" s="66">
        <f t="shared" si="2"/>
        <v>19</v>
      </c>
      <c r="J12" s="65">
        <f>VLOOKUP($A12,'Return Data'!$B$7:$R$1700,13,0)</f>
        <v>-12.718999999999999</v>
      </c>
      <c r="K12" s="66">
        <f t="shared" si="3"/>
        <v>18</v>
      </c>
      <c r="L12" s="65">
        <f>VLOOKUP($A12,'Return Data'!$B$7:$R$1700,17,0)</f>
        <v>-0.39739999999999998</v>
      </c>
      <c r="M12" s="66">
        <f t="shared" si="4"/>
        <v>9</v>
      </c>
      <c r="N12" s="65">
        <f>VLOOKUP($A12,'Return Data'!$B$7:$R$1700,14,0)</f>
        <v>0.3614</v>
      </c>
      <c r="O12" s="66">
        <f>RANK(N12,N$8:N$29,0)</f>
        <v>12</v>
      </c>
      <c r="P12" s="65">
        <f>VLOOKUP($A12,'Return Data'!$B$7:$R$1700,15,0)</f>
        <v>4.9572000000000003</v>
      </c>
      <c r="Q12" s="66">
        <f>RANK(P12,P$8:P$29,0)</f>
        <v>14</v>
      </c>
      <c r="R12" s="65">
        <f>VLOOKUP($A12,'Return Data'!$B$7:$R$1700,16,0)</f>
        <v>14.0014</v>
      </c>
      <c r="S12" s="67">
        <f t="shared" si="5"/>
        <v>1</v>
      </c>
    </row>
    <row r="13" spans="1:20" x14ac:dyDescent="0.3">
      <c r="A13" s="63" t="s">
        <v>849</v>
      </c>
      <c r="B13" s="64">
        <f>VLOOKUP($A13,'Return Data'!$B$7:$R$1700,3,0)</f>
        <v>44025</v>
      </c>
      <c r="C13" s="65">
        <f>VLOOKUP($A13,'Return Data'!$B$7:$R$1700,4,0)</f>
        <v>69.799000000000007</v>
      </c>
      <c r="D13" s="65">
        <f>VLOOKUP($A13,'Return Data'!$B$7:$R$1700,10,0)</f>
        <v>17.861899999999999</v>
      </c>
      <c r="E13" s="66">
        <f t="shared" si="0"/>
        <v>8</v>
      </c>
      <c r="F13" s="65">
        <f>VLOOKUP($A13,'Return Data'!$B$7:$R$1700,11,0)</f>
        <v>-16.537299999999998</v>
      </c>
      <c r="G13" s="66">
        <f t="shared" si="1"/>
        <v>21</v>
      </c>
      <c r="H13" s="65">
        <f>VLOOKUP($A13,'Return Data'!$B$7:$R$1700,12,0)</f>
        <v>-11.077299999999999</v>
      </c>
      <c r="I13" s="66">
        <f t="shared" si="2"/>
        <v>20</v>
      </c>
      <c r="J13" s="65">
        <f>VLOOKUP($A13,'Return Data'!$B$7:$R$1700,13,0)</f>
        <v>-14.7743</v>
      </c>
      <c r="K13" s="66">
        <f t="shared" si="3"/>
        <v>19</v>
      </c>
      <c r="L13" s="65">
        <f>VLOOKUP($A13,'Return Data'!$B$7:$R$1700,17,0)</f>
        <v>-5.9664999999999999</v>
      </c>
      <c r="M13" s="66">
        <f t="shared" si="4"/>
        <v>17</v>
      </c>
      <c r="N13" s="65">
        <f>VLOOKUP($A13,'Return Data'!$B$7:$R$1700,14,0)</f>
        <v>-4.5586000000000002</v>
      </c>
      <c r="O13" s="66">
        <f>RANK(N13,N$8:N$29,0)</f>
        <v>15</v>
      </c>
      <c r="P13" s="65">
        <f>VLOOKUP($A13,'Return Data'!$B$7:$R$1700,15,0)</f>
        <v>2.7713000000000001</v>
      </c>
      <c r="Q13" s="66">
        <f>RANK(P13,P$8:P$29,0)</f>
        <v>15</v>
      </c>
      <c r="R13" s="65">
        <f>VLOOKUP($A13,'Return Data'!$B$7:$R$1700,16,0)</f>
        <v>7.7453000000000003</v>
      </c>
      <c r="S13" s="67">
        <f t="shared" si="5"/>
        <v>16</v>
      </c>
    </row>
    <row r="14" spans="1:20" x14ac:dyDescent="0.3">
      <c r="A14" s="63" t="s">
        <v>852</v>
      </c>
      <c r="B14" s="64">
        <f>VLOOKUP($A14,'Return Data'!$B$7:$R$1700,3,0)</f>
        <v>44025</v>
      </c>
      <c r="C14" s="65">
        <f>VLOOKUP($A14,'Return Data'!$B$7:$R$1700,4,0)</f>
        <v>31.7</v>
      </c>
      <c r="D14" s="65">
        <f>VLOOKUP($A14,'Return Data'!$B$7:$R$1700,10,0)</f>
        <v>19.758199999999999</v>
      </c>
      <c r="E14" s="66">
        <f t="shared" si="0"/>
        <v>4</v>
      </c>
      <c r="F14" s="65">
        <f>VLOOKUP($A14,'Return Data'!$B$7:$R$1700,11,0)</f>
        <v>-0.43969999999999998</v>
      </c>
      <c r="G14" s="66">
        <f t="shared" si="1"/>
        <v>1</v>
      </c>
      <c r="H14" s="65">
        <f>VLOOKUP($A14,'Return Data'!$B$7:$R$1700,12,0)</f>
        <v>4.3792999999999997</v>
      </c>
      <c r="I14" s="66">
        <f t="shared" si="2"/>
        <v>1</v>
      </c>
      <c r="J14" s="65">
        <f>VLOOKUP($A14,'Return Data'!$B$7:$R$1700,13,0)</f>
        <v>0.38</v>
      </c>
      <c r="K14" s="66">
        <f t="shared" si="3"/>
        <v>6</v>
      </c>
      <c r="L14" s="65">
        <f>VLOOKUP($A14,'Return Data'!$B$7:$R$1700,17,0)</f>
        <v>1.2845</v>
      </c>
      <c r="M14" s="66">
        <f t="shared" si="4"/>
        <v>5</v>
      </c>
      <c r="N14" s="65">
        <f>VLOOKUP($A14,'Return Data'!$B$7:$R$1700,14,0)</f>
        <v>3.5348999999999999</v>
      </c>
      <c r="O14" s="66">
        <f>RANK(N14,N$8:N$29,0)</f>
        <v>7</v>
      </c>
      <c r="P14" s="65">
        <f>VLOOKUP($A14,'Return Data'!$B$7:$R$1700,15,0)</f>
        <v>6.2255000000000003</v>
      </c>
      <c r="Q14" s="66">
        <f>RANK(P14,P$8:P$29,0)</f>
        <v>11</v>
      </c>
      <c r="R14" s="65">
        <f>VLOOKUP($A14,'Return Data'!$B$7:$R$1700,16,0)</f>
        <v>10.1348</v>
      </c>
      <c r="S14" s="67">
        <f t="shared" si="5"/>
        <v>13</v>
      </c>
    </row>
    <row r="15" spans="1:20" x14ac:dyDescent="0.3">
      <c r="A15" s="63" t="s">
        <v>853</v>
      </c>
      <c r="B15" s="64">
        <f>VLOOKUP($A15,'Return Data'!$B$7:$R$1700,3,0)</f>
        <v>44025</v>
      </c>
      <c r="C15" s="65">
        <f>VLOOKUP($A15,'Return Data'!$B$7:$R$1700,4,0)</f>
        <v>9.9700000000000006</v>
      </c>
      <c r="D15" s="65">
        <f>VLOOKUP($A15,'Return Data'!$B$7:$R$1700,10,0)</f>
        <v>17.156300000000002</v>
      </c>
      <c r="E15" s="66">
        <f t="shared" si="0"/>
        <v>10</v>
      </c>
      <c r="F15" s="65">
        <f>VLOOKUP($A15,'Return Data'!$B$7:$R$1700,11,0)</f>
        <v>-7.6852</v>
      </c>
      <c r="G15" s="66">
        <f t="shared" si="1"/>
        <v>6</v>
      </c>
      <c r="H15" s="65">
        <f>VLOOKUP($A15,'Return Data'!$B$7:$R$1700,12,0)</f>
        <v>-1.3848</v>
      </c>
      <c r="I15" s="66">
        <f t="shared" si="2"/>
        <v>11</v>
      </c>
      <c r="J15" s="65">
        <f>VLOOKUP($A15,'Return Data'!$B$7:$R$1700,13,0)</f>
        <v>-1.3848</v>
      </c>
      <c r="K15" s="66">
        <f t="shared" si="3"/>
        <v>11</v>
      </c>
      <c r="L15" s="65">
        <f>VLOOKUP($A15,'Return Data'!$B$7:$R$1700,17,0)</f>
        <v>-1.5650999999999999</v>
      </c>
      <c r="M15" s="66">
        <f t="shared" si="4"/>
        <v>13</v>
      </c>
      <c r="N15" s="65"/>
      <c r="O15" s="66"/>
      <c r="P15" s="65"/>
      <c r="Q15" s="66"/>
      <c r="R15" s="65">
        <f>VLOOKUP($A15,'Return Data'!$B$7:$R$1700,16,0)</f>
        <v>-0.11310000000000001</v>
      </c>
      <c r="S15" s="67">
        <f t="shared" si="5"/>
        <v>20</v>
      </c>
    </row>
    <row r="16" spans="1:20" x14ac:dyDescent="0.3">
      <c r="A16" s="63" t="s">
        <v>855</v>
      </c>
      <c r="B16" s="64">
        <f>VLOOKUP($A16,'Return Data'!$B$7:$R$1700,3,0)</f>
        <v>44025</v>
      </c>
      <c r="C16" s="65">
        <f>VLOOKUP($A16,'Return Data'!$B$7:$R$1700,4,0)</f>
        <v>38.909999999999997</v>
      </c>
      <c r="D16" s="65">
        <f>VLOOKUP($A16,'Return Data'!$B$7:$R$1700,10,0)</f>
        <v>18.4114</v>
      </c>
      <c r="E16" s="66">
        <f t="shared" si="0"/>
        <v>6</v>
      </c>
      <c r="F16" s="65">
        <f>VLOOKUP($A16,'Return Data'!$B$7:$R$1700,11,0)</f>
        <v>-8.6190999999999995</v>
      </c>
      <c r="G16" s="66">
        <f t="shared" si="1"/>
        <v>8</v>
      </c>
      <c r="H16" s="65">
        <f>VLOOKUP($A16,'Return Data'!$B$7:$R$1700,12,0)</f>
        <v>2.5567000000000002</v>
      </c>
      <c r="I16" s="66">
        <f t="shared" si="2"/>
        <v>4</v>
      </c>
      <c r="J16" s="65">
        <f>VLOOKUP($A16,'Return Data'!$B$7:$R$1700,13,0)</f>
        <v>-5.1400000000000001E-2</v>
      </c>
      <c r="K16" s="66">
        <f t="shared" si="3"/>
        <v>7</v>
      </c>
      <c r="L16" s="65">
        <f>VLOOKUP($A16,'Return Data'!$B$7:$R$1700,17,0)</f>
        <v>-3.9218000000000002</v>
      </c>
      <c r="M16" s="66">
        <f t="shared" si="4"/>
        <v>15</v>
      </c>
      <c r="N16" s="65">
        <f>VLOOKUP($A16,'Return Data'!$B$7:$R$1700,14,0)</f>
        <v>0.43619999999999998</v>
      </c>
      <c r="O16" s="66">
        <f>RANK(N16,N$8:N$29,0)</f>
        <v>11</v>
      </c>
      <c r="P16" s="65">
        <f>VLOOKUP($A16,'Return Data'!$B$7:$R$1700,15,0)</f>
        <v>6.5449999999999999</v>
      </c>
      <c r="Q16" s="66">
        <f>RANK(P16,P$8:P$29,0)</f>
        <v>9</v>
      </c>
      <c r="R16" s="65">
        <f>VLOOKUP($A16,'Return Data'!$B$7:$R$1700,16,0)</f>
        <v>9.2491000000000003</v>
      </c>
      <c r="S16" s="67">
        <f t="shared" si="5"/>
        <v>15</v>
      </c>
    </row>
    <row r="17" spans="1:19" x14ac:dyDescent="0.3">
      <c r="A17" s="63" t="s">
        <v>857</v>
      </c>
      <c r="B17" s="64">
        <f>VLOOKUP($A17,'Return Data'!$B$7:$R$1700,3,0)</f>
        <v>44025</v>
      </c>
      <c r="C17" s="65">
        <f>VLOOKUP($A17,'Return Data'!$B$7:$R$1700,4,0)</f>
        <v>17.9727</v>
      </c>
      <c r="D17" s="65">
        <f>VLOOKUP($A17,'Return Data'!$B$7:$R$1700,10,0)</f>
        <v>15.859500000000001</v>
      </c>
      <c r="E17" s="66">
        <f t="shared" si="0"/>
        <v>14</v>
      </c>
      <c r="F17" s="65">
        <f>VLOOKUP($A17,'Return Data'!$B$7:$R$1700,11,0)</f>
        <v>-8.7124000000000006</v>
      </c>
      <c r="G17" s="66">
        <f t="shared" si="1"/>
        <v>9</v>
      </c>
      <c r="H17" s="65">
        <f>VLOOKUP($A17,'Return Data'!$B$7:$R$1700,12,0)</f>
        <v>1.2381</v>
      </c>
      <c r="I17" s="66">
        <f t="shared" si="2"/>
        <v>7</v>
      </c>
      <c r="J17" s="65">
        <f>VLOOKUP($A17,'Return Data'!$B$7:$R$1700,13,0)</f>
        <v>3.6171000000000002</v>
      </c>
      <c r="K17" s="66">
        <f t="shared" si="3"/>
        <v>3</v>
      </c>
      <c r="L17" s="65">
        <f>VLOOKUP($A17,'Return Data'!$B$7:$R$1700,17,0)</f>
        <v>9.1824999999999992</v>
      </c>
      <c r="M17" s="66">
        <f t="shared" si="4"/>
        <v>1</v>
      </c>
      <c r="N17" s="65">
        <f>VLOOKUP($A17,'Return Data'!$B$7:$R$1700,14,0)</f>
        <v>6.6106999999999996</v>
      </c>
      <c r="O17" s="66">
        <f>RANK(N17,N$8:N$29,0)</f>
        <v>3</v>
      </c>
      <c r="P17" s="65">
        <f>VLOOKUP($A17,'Return Data'!$B$7:$R$1700,15,0)</f>
        <v>10.139799999999999</v>
      </c>
      <c r="Q17" s="66">
        <f>RANK(P17,P$8:P$29,0)</f>
        <v>1</v>
      </c>
      <c r="R17" s="65">
        <f>VLOOKUP($A17,'Return Data'!$B$7:$R$1700,16,0)</f>
        <v>10.8193</v>
      </c>
      <c r="S17" s="67">
        <f t="shared" si="5"/>
        <v>10</v>
      </c>
    </row>
    <row r="18" spans="1:19" x14ac:dyDescent="0.3">
      <c r="A18" s="63" t="s">
        <v>860</v>
      </c>
      <c r="B18" s="64">
        <f>VLOOKUP($A18,'Return Data'!$B$7:$R$1700,3,0)</f>
        <v>44025</v>
      </c>
      <c r="C18" s="65">
        <f>VLOOKUP($A18,'Return Data'!$B$7:$R$1700,4,0)</f>
        <v>8.5701000000000001</v>
      </c>
      <c r="D18" s="65">
        <f>VLOOKUP($A18,'Return Data'!$B$7:$R$1700,10,0)</f>
        <v>12.9428</v>
      </c>
      <c r="E18" s="66">
        <f t="shared" si="0"/>
        <v>21</v>
      </c>
      <c r="F18" s="65">
        <f>VLOOKUP($A18,'Return Data'!$B$7:$R$1700,11,0)</f>
        <v>-18.049900000000001</v>
      </c>
      <c r="G18" s="66">
        <f t="shared" si="1"/>
        <v>22</v>
      </c>
      <c r="H18" s="65">
        <f>VLOOKUP($A18,'Return Data'!$B$7:$R$1700,12,0)</f>
        <v>-13.298500000000001</v>
      </c>
      <c r="I18" s="66">
        <f t="shared" si="2"/>
        <v>21</v>
      </c>
      <c r="J18" s="65">
        <f>VLOOKUP($A18,'Return Data'!$B$7:$R$1700,13,0)</f>
        <v>-7.8692000000000002</v>
      </c>
      <c r="K18" s="66">
        <f t="shared" si="3"/>
        <v>16</v>
      </c>
      <c r="L18" s="65">
        <f>VLOOKUP($A18,'Return Data'!$B$7:$R$1700,17,0)</f>
        <v>-4.6576000000000004</v>
      </c>
      <c r="M18" s="66">
        <f t="shared" si="4"/>
        <v>16</v>
      </c>
      <c r="N18" s="65">
        <f>VLOOKUP($A18,'Return Data'!$B$7:$R$1700,14,0)</f>
        <v>6.6E-3</v>
      </c>
      <c r="O18" s="66">
        <f>RANK(N18,N$8:N$29,0)</f>
        <v>13</v>
      </c>
      <c r="P18" s="65">
        <f>VLOOKUP($A18,'Return Data'!$B$7:$R$1700,15,0)</f>
        <v>7.1711999999999998</v>
      </c>
      <c r="Q18" s="66">
        <f>RANK(P18,P$8:P$29,0)</f>
        <v>6</v>
      </c>
      <c r="R18" s="65">
        <f>VLOOKUP($A18,'Return Data'!$B$7:$R$1700,16,0)</f>
        <v>11.069699999999999</v>
      </c>
      <c r="S18" s="67">
        <f t="shared" si="5"/>
        <v>9</v>
      </c>
    </row>
    <row r="19" spans="1:19" x14ac:dyDescent="0.3">
      <c r="A19" s="63" t="s">
        <v>861</v>
      </c>
      <c r="B19" s="64">
        <f>VLOOKUP($A19,'Return Data'!$B$7:$R$1700,3,0)</f>
        <v>44025</v>
      </c>
      <c r="C19" s="65">
        <f>VLOOKUP($A19,'Return Data'!$B$7:$R$1700,4,0)</f>
        <v>10.016</v>
      </c>
      <c r="D19" s="65">
        <f>VLOOKUP($A19,'Return Data'!$B$7:$R$1700,10,0)</f>
        <v>19.309100000000001</v>
      </c>
      <c r="E19" s="66">
        <f t="shared" si="0"/>
        <v>5</v>
      </c>
      <c r="F19" s="65">
        <f>VLOOKUP($A19,'Return Data'!$B$7:$R$1700,11,0)</f>
        <v>-10.5075</v>
      </c>
      <c r="G19" s="66">
        <f t="shared" si="1"/>
        <v>14</v>
      </c>
      <c r="H19" s="65">
        <f>VLOOKUP($A19,'Return Data'!$B$7:$R$1700,12,0)</f>
        <v>-2.4636999999999998</v>
      </c>
      <c r="I19" s="66">
        <f t="shared" si="2"/>
        <v>14</v>
      </c>
      <c r="J19" s="65"/>
      <c r="K19" s="66"/>
      <c r="L19" s="65"/>
      <c r="M19" s="66"/>
      <c r="N19" s="65"/>
      <c r="O19" s="66"/>
      <c r="P19" s="65"/>
      <c r="Q19" s="66"/>
      <c r="R19" s="65">
        <f>VLOOKUP($A19,'Return Data'!$B$7:$R$1700,16,0)</f>
        <v>0.16</v>
      </c>
      <c r="S19" s="67">
        <f t="shared" si="5"/>
        <v>19</v>
      </c>
    </row>
    <row r="20" spans="1:19" x14ac:dyDescent="0.3">
      <c r="A20" s="63" t="s">
        <v>863</v>
      </c>
      <c r="B20" s="64">
        <f>VLOOKUP($A20,'Return Data'!$B$7:$R$1700,3,0)</f>
        <v>44025</v>
      </c>
      <c r="C20" s="65">
        <f>VLOOKUP($A20,'Return Data'!$B$7:$R$1700,4,0)</f>
        <v>10.754</v>
      </c>
      <c r="D20" s="65">
        <f>VLOOKUP($A20,'Return Data'!$B$7:$R$1700,10,0)</f>
        <v>13.666600000000001</v>
      </c>
      <c r="E20" s="66">
        <f t="shared" si="0"/>
        <v>20</v>
      </c>
      <c r="F20" s="65">
        <f>VLOOKUP($A20,'Return Data'!$B$7:$R$1700,11,0)</f>
        <v>-9.4094999999999995</v>
      </c>
      <c r="G20" s="66">
        <f t="shared" si="1"/>
        <v>11</v>
      </c>
      <c r="H20" s="65">
        <f>VLOOKUP($A20,'Return Data'!$B$7:$R$1700,12,0)</f>
        <v>-0.71089999999999998</v>
      </c>
      <c r="I20" s="66">
        <f t="shared" si="2"/>
        <v>10</v>
      </c>
      <c r="J20" s="65">
        <f>VLOOKUP($A20,'Return Data'!$B$7:$R$1700,13,0)</f>
        <v>-0.72929999999999995</v>
      </c>
      <c r="K20" s="66">
        <f t="shared" ref="K20:K27" si="6">RANK(J20,J$8:J$29,0)</f>
        <v>9</v>
      </c>
      <c r="L20" s="65"/>
      <c r="M20" s="66"/>
      <c r="N20" s="65"/>
      <c r="O20" s="66"/>
      <c r="P20" s="65"/>
      <c r="Q20" s="66"/>
      <c r="R20" s="65">
        <f>VLOOKUP($A20,'Return Data'!$B$7:$R$1700,16,0)</f>
        <v>4.4013999999999998</v>
      </c>
      <c r="S20" s="67">
        <f t="shared" si="5"/>
        <v>18</v>
      </c>
    </row>
    <row r="21" spans="1:19" x14ac:dyDescent="0.3">
      <c r="A21" s="63" t="s">
        <v>865</v>
      </c>
      <c r="B21" s="64">
        <f>VLOOKUP($A21,'Return Data'!$B$7:$R$1700,3,0)</f>
        <v>44025</v>
      </c>
      <c r="C21" s="65">
        <f>VLOOKUP($A21,'Return Data'!$B$7:$R$1700,4,0)</f>
        <v>11.24</v>
      </c>
      <c r="D21" s="65">
        <f>VLOOKUP($A21,'Return Data'!$B$7:$R$1700,10,0)</f>
        <v>25.614699999999999</v>
      </c>
      <c r="E21" s="66">
        <f t="shared" si="0"/>
        <v>1</v>
      </c>
      <c r="F21" s="65">
        <f>VLOOKUP($A21,'Return Data'!$B$7:$R$1700,11,0)</f>
        <v>-7.5049000000000001</v>
      </c>
      <c r="G21" s="66">
        <f t="shared" si="1"/>
        <v>5</v>
      </c>
      <c r="H21" s="65">
        <f>VLOOKUP($A21,'Return Data'!$B$7:$R$1700,12,0)</f>
        <v>2.7797999999999998</v>
      </c>
      <c r="I21" s="66">
        <f t="shared" si="2"/>
        <v>3</v>
      </c>
      <c r="J21" s="65">
        <f>VLOOKUP($A21,'Return Data'!$B$7:$R$1700,13,0)</f>
        <v>6.3789999999999996</v>
      </c>
      <c r="K21" s="66">
        <f t="shared" si="6"/>
        <v>1</v>
      </c>
      <c r="L21" s="65"/>
      <c r="M21" s="66"/>
      <c r="N21" s="65"/>
      <c r="O21" s="66"/>
      <c r="P21" s="65"/>
      <c r="Q21" s="66"/>
      <c r="R21" s="65">
        <f>VLOOKUP($A21,'Return Data'!$B$7:$R$1700,16,0)</f>
        <v>10.5343</v>
      </c>
      <c r="S21" s="67">
        <f t="shared" si="5"/>
        <v>11</v>
      </c>
    </row>
    <row r="22" spans="1:19" x14ac:dyDescent="0.3">
      <c r="A22" s="63" t="s">
        <v>867</v>
      </c>
      <c r="B22" s="64">
        <f>VLOOKUP($A22,'Return Data'!$B$7:$R$1700,3,0)</f>
        <v>44025</v>
      </c>
      <c r="C22" s="65">
        <f>VLOOKUP($A22,'Return Data'!$B$7:$R$1700,4,0)</f>
        <v>24.638300000000001</v>
      </c>
      <c r="D22" s="65">
        <f>VLOOKUP($A22,'Return Data'!$B$7:$R$1700,10,0)</f>
        <v>14.6944</v>
      </c>
      <c r="E22" s="66">
        <f t="shared" si="0"/>
        <v>16</v>
      </c>
      <c r="F22" s="65">
        <f>VLOOKUP($A22,'Return Data'!$B$7:$R$1700,11,0)</f>
        <v>-8.2248999999999999</v>
      </c>
      <c r="G22" s="66">
        <f t="shared" si="1"/>
        <v>7</v>
      </c>
      <c r="H22" s="65">
        <f>VLOOKUP($A22,'Return Data'!$B$7:$R$1700,12,0)</f>
        <v>0.40260000000000001</v>
      </c>
      <c r="I22" s="66">
        <f t="shared" si="2"/>
        <v>8</v>
      </c>
      <c r="J22" s="65">
        <f>VLOOKUP($A22,'Return Data'!$B$7:$R$1700,13,0)</f>
        <v>4.3837000000000002</v>
      </c>
      <c r="K22" s="66">
        <f t="shared" si="6"/>
        <v>2</v>
      </c>
      <c r="L22" s="65">
        <f>VLOOKUP($A22,'Return Data'!$B$7:$R$1700,17,0)</f>
        <v>1.9557</v>
      </c>
      <c r="M22" s="66">
        <f t="shared" ref="M22:M27" si="7">RANK(L22,L$8:L$29,0)</f>
        <v>4</v>
      </c>
      <c r="N22" s="65">
        <f>VLOOKUP($A22,'Return Data'!$B$7:$R$1700,14,0)</f>
        <v>4.5979999999999999</v>
      </c>
      <c r="O22" s="66">
        <f t="shared" ref="O22:O27" si="8">RANK(N22,N$8:N$29,0)</f>
        <v>5</v>
      </c>
      <c r="P22" s="65">
        <f>VLOOKUP($A22,'Return Data'!$B$7:$R$1700,15,0)</f>
        <v>7.4016000000000002</v>
      </c>
      <c r="Q22" s="66">
        <f t="shared" ref="Q22:Q27" si="9">RANK(P22,P$8:P$29,0)</f>
        <v>5</v>
      </c>
      <c r="R22" s="65">
        <f>VLOOKUP($A22,'Return Data'!$B$7:$R$1700,16,0)</f>
        <v>13.396100000000001</v>
      </c>
      <c r="S22" s="67">
        <f t="shared" si="5"/>
        <v>4</v>
      </c>
    </row>
    <row r="23" spans="1:19" x14ac:dyDescent="0.3">
      <c r="A23" s="63" t="s">
        <v>870</v>
      </c>
      <c r="B23" s="64">
        <f>VLOOKUP($A23,'Return Data'!$B$7:$R$1700,3,0)</f>
        <v>44025</v>
      </c>
      <c r="C23" s="65">
        <f>VLOOKUP($A23,'Return Data'!$B$7:$R$1700,4,0)</f>
        <v>44.708599999999997</v>
      </c>
      <c r="D23" s="65">
        <f>VLOOKUP($A23,'Return Data'!$B$7:$R$1700,10,0)</f>
        <v>23.322199999999999</v>
      </c>
      <c r="E23" s="66">
        <f t="shared" si="0"/>
        <v>2</v>
      </c>
      <c r="F23" s="65">
        <f>VLOOKUP($A23,'Return Data'!$B$7:$R$1700,11,0)</f>
        <v>-12.324400000000001</v>
      </c>
      <c r="G23" s="66">
        <f t="shared" si="1"/>
        <v>17</v>
      </c>
      <c r="H23" s="65">
        <f>VLOOKUP($A23,'Return Data'!$B$7:$R$1700,12,0)</f>
        <v>-3.2170000000000001</v>
      </c>
      <c r="I23" s="66">
        <f t="shared" si="2"/>
        <v>16</v>
      </c>
      <c r="J23" s="65">
        <f>VLOOKUP($A23,'Return Data'!$B$7:$R$1700,13,0)</f>
        <v>-9.5989000000000004</v>
      </c>
      <c r="K23" s="66">
        <f t="shared" si="6"/>
        <v>17</v>
      </c>
      <c r="L23" s="65">
        <f>VLOOKUP($A23,'Return Data'!$B$7:$R$1700,17,0)</f>
        <v>-3.1360000000000001</v>
      </c>
      <c r="M23" s="66">
        <f t="shared" si="7"/>
        <v>14</v>
      </c>
      <c r="N23" s="65">
        <f>VLOOKUP($A23,'Return Data'!$B$7:$R$1700,14,0)</f>
        <v>-1.7332000000000001</v>
      </c>
      <c r="O23" s="66">
        <f t="shared" si="8"/>
        <v>14</v>
      </c>
      <c r="P23" s="65">
        <f>VLOOKUP($A23,'Return Data'!$B$7:$R$1700,15,0)</f>
        <v>5.4227999999999996</v>
      </c>
      <c r="Q23" s="66">
        <f t="shared" si="9"/>
        <v>12</v>
      </c>
      <c r="R23" s="65">
        <f>VLOOKUP($A23,'Return Data'!$B$7:$R$1700,16,0)</f>
        <v>13.440799999999999</v>
      </c>
      <c r="S23" s="67">
        <f t="shared" si="5"/>
        <v>3</v>
      </c>
    </row>
    <row r="24" spans="1:19" x14ac:dyDescent="0.3">
      <c r="A24" s="63" t="s">
        <v>872</v>
      </c>
      <c r="B24" s="64">
        <f>VLOOKUP($A24,'Return Data'!$B$7:$R$1700,3,0)</f>
        <v>44025</v>
      </c>
      <c r="C24" s="65">
        <f>VLOOKUP($A24,'Return Data'!$B$7:$R$1700,4,0)</f>
        <v>68.430000000000007</v>
      </c>
      <c r="D24" s="65">
        <f>VLOOKUP($A24,'Return Data'!$B$7:$R$1700,10,0)</f>
        <v>15.9634</v>
      </c>
      <c r="E24" s="66">
        <f t="shared" si="0"/>
        <v>13</v>
      </c>
      <c r="F24" s="65">
        <f>VLOOKUP($A24,'Return Data'!$B$7:$R$1700,11,0)</f>
        <v>-6.7202999999999999</v>
      </c>
      <c r="G24" s="66">
        <f t="shared" si="1"/>
        <v>4</v>
      </c>
      <c r="H24" s="65">
        <f>VLOOKUP($A24,'Return Data'!$B$7:$R$1700,12,0)</f>
        <v>3.3530000000000002</v>
      </c>
      <c r="I24" s="66">
        <f t="shared" si="2"/>
        <v>2</v>
      </c>
      <c r="J24" s="65">
        <f>VLOOKUP($A24,'Return Data'!$B$7:$R$1700,13,0)</f>
        <v>3.1970999999999998</v>
      </c>
      <c r="K24" s="66">
        <f t="shared" si="6"/>
        <v>4</v>
      </c>
      <c r="L24" s="65">
        <f>VLOOKUP($A24,'Return Data'!$B$7:$R$1700,17,0)</f>
        <v>2.8065000000000002</v>
      </c>
      <c r="M24" s="66">
        <f t="shared" si="7"/>
        <v>3</v>
      </c>
      <c r="N24" s="65">
        <f>VLOOKUP($A24,'Return Data'!$B$7:$R$1700,14,0)</f>
        <v>4.4928999999999997</v>
      </c>
      <c r="O24" s="66">
        <f t="shared" si="8"/>
        <v>6</v>
      </c>
      <c r="P24" s="65">
        <f>VLOOKUP($A24,'Return Data'!$B$7:$R$1700,15,0)</f>
        <v>7.4714999999999998</v>
      </c>
      <c r="Q24" s="66">
        <f t="shared" si="9"/>
        <v>4</v>
      </c>
      <c r="R24" s="65">
        <f>VLOOKUP($A24,'Return Data'!$B$7:$R$1700,16,0)</f>
        <v>11.077</v>
      </c>
      <c r="S24" s="67">
        <f t="shared" si="5"/>
        <v>8</v>
      </c>
    </row>
    <row r="25" spans="1:19" x14ac:dyDescent="0.3">
      <c r="A25" s="63" t="s">
        <v>874</v>
      </c>
      <c r="B25" s="64">
        <f>VLOOKUP($A25,'Return Data'!$B$7:$R$1700,3,0)</f>
        <v>44025</v>
      </c>
      <c r="C25" s="65">
        <f>VLOOKUP($A25,'Return Data'!$B$7:$R$1700,4,0)</f>
        <v>31.014500000000002</v>
      </c>
      <c r="D25" s="65">
        <f>VLOOKUP($A25,'Return Data'!$B$7:$R$1700,10,0)</f>
        <v>14.457700000000001</v>
      </c>
      <c r="E25" s="66">
        <f t="shared" si="0"/>
        <v>18</v>
      </c>
      <c r="F25" s="65">
        <f>VLOOKUP($A25,'Return Data'!$B$7:$R$1700,11,0)</f>
        <v>-5.9787999999999997</v>
      </c>
      <c r="G25" s="66">
        <f t="shared" si="1"/>
        <v>2</v>
      </c>
      <c r="H25" s="65">
        <f>VLOOKUP($A25,'Return Data'!$B$7:$R$1700,12,0)</f>
        <v>2.4611999999999998</v>
      </c>
      <c r="I25" s="66">
        <f t="shared" si="2"/>
        <v>5</v>
      </c>
      <c r="J25" s="65">
        <f>VLOOKUP($A25,'Return Data'!$B$7:$R$1700,13,0)</f>
        <v>-3.3572000000000002</v>
      </c>
      <c r="K25" s="66">
        <f t="shared" si="6"/>
        <v>12</v>
      </c>
      <c r="L25" s="65">
        <f>VLOOKUP($A25,'Return Data'!$B$7:$R$1700,17,0)</f>
        <v>-0.97940000000000005</v>
      </c>
      <c r="M25" s="66">
        <f t="shared" si="7"/>
        <v>12</v>
      </c>
      <c r="N25" s="65">
        <f>VLOOKUP($A25,'Return Data'!$B$7:$R$1700,14,0)</f>
        <v>2.6013000000000002</v>
      </c>
      <c r="O25" s="66">
        <f t="shared" si="8"/>
        <v>8</v>
      </c>
      <c r="P25" s="65">
        <f>VLOOKUP($A25,'Return Data'!$B$7:$R$1700,15,0)</f>
        <v>6.774</v>
      </c>
      <c r="Q25" s="66">
        <f t="shared" si="9"/>
        <v>8</v>
      </c>
      <c r="R25" s="65">
        <f>VLOOKUP($A25,'Return Data'!$B$7:$R$1700,16,0)</f>
        <v>12.7187</v>
      </c>
      <c r="S25" s="67">
        <f t="shared" si="5"/>
        <v>5</v>
      </c>
    </row>
    <row r="26" spans="1:19" x14ac:dyDescent="0.3">
      <c r="A26" s="63" t="s">
        <v>875</v>
      </c>
      <c r="B26" s="64">
        <f>VLOOKUP($A26,'Return Data'!$B$7:$R$1700,3,0)</f>
        <v>44025</v>
      </c>
      <c r="C26" s="65">
        <f>VLOOKUP($A26,'Return Data'!$B$7:$R$1700,4,0)</f>
        <v>150.7278</v>
      </c>
      <c r="D26" s="65">
        <f>VLOOKUP($A26,'Return Data'!$B$7:$R$1700,10,0)</f>
        <v>12.504300000000001</v>
      </c>
      <c r="E26" s="66">
        <f t="shared" si="0"/>
        <v>22</v>
      </c>
      <c r="F26" s="65">
        <f>VLOOKUP($A26,'Return Data'!$B$7:$R$1700,11,0)</f>
        <v>-8.7652999999999999</v>
      </c>
      <c r="G26" s="66">
        <f t="shared" si="1"/>
        <v>10</v>
      </c>
      <c r="H26" s="65">
        <f>VLOOKUP($A26,'Return Data'!$B$7:$R$1700,12,0)</f>
        <v>-0.34649999999999997</v>
      </c>
      <c r="I26" s="66">
        <f t="shared" si="2"/>
        <v>9</v>
      </c>
      <c r="J26" s="65">
        <f>VLOOKUP($A26,'Return Data'!$B$7:$R$1700,13,0)</f>
        <v>-0.33989999999999998</v>
      </c>
      <c r="K26" s="66">
        <f t="shared" si="6"/>
        <v>8</v>
      </c>
      <c r="L26" s="65">
        <f>VLOOKUP($A26,'Return Data'!$B$7:$R$1700,17,0)</f>
        <v>3.6568000000000001</v>
      </c>
      <c r="M26" s="66">
        <f t="shared" si="7"/>
        <v>2</v>
      </c>
      <c r="N26" s="65">
        <f>VLOOKUP($A26,'Return Data'!$B$7:$R$1700,14,0)</f>
        <v>6.8971999999999998</v>
      </c>
      <c r="O26" s="66">
        <f t="shared" si="8"/>
        <v>2</v>
      </c>
      <c r="P26" s="65">
        <f>VLOOKUP($A26,'Return Data'!$B$7:$R$1700,15,0)</f>
        <v>10.070600000000001</v>
      </c>
      <c r="Q26" s="66">
        <f t="shared" si="9"/>
        <v>3</v>
      </c>
      <c r="R26" s="65">
        <f>VLOOKUP($A26,'Return Data'!$B$7:$R$1700,16,0)</f>
        <v>12.6447</v>
      </c>
      <c r="S26" s="67">
        <f t="shared" si="5"/>
        <v>6</v>
      </c>
    </row>
    <row r="27" spans="1:19" x14ac:dyDescent="0.3">
      <c r="A27" s="63" t="s">
        <v>878</v>
      </c>
      <c r="B27" s="64">
        <f>VLOOKUP($A27,'Return Data'!$B$7:$R$1700,3,0)</f>
        <v>44025</v>
      </c>
      <c r="C27" s="65">
        <f>VLOOKUP($A27,'Return Data'!$B$7:$R$1700,4,0)</f>
        <v>182.4451</v>
      </c>
      <c r="D27" s="65">
        <f>VLOOKUP($A27,'Return Data'!$B$7:$R$1700,10,0)</f>
        <v>15.5144</v>
      </c>
      <c r="E27" s="66">
        <f t="shared" si="0"/>
        <v>15</v>
      </c>
      <c r="F27" s="65">
        <f>VLOOKUP($A27,'Return Data'!$B$7:$R$1700,11,0)</f>
        <v>-11.1835</v>
      </c>
      <c r="G27" s="66">
        <f t="shared" si="1"/>
        <v>15</v>
      </c>
      <c r="H27" s="65">
        <f>VLOOKUP($A27,'Return Data'!$B$7:$R$1700,12,0)</f>
        <v>-3.5085999999999999</v>
      </c>
      <c r="I27" s="66">
        <f t="shared" si="2"/>
        <v>17</v>
      </c>
      <c r="J27" s="65">
        <f>VLOOKUP($A27,'Return Data'!$B$7:$R$1700,13,0)</f>
        <v>-4.0990000000000002</v>
      </c>
      <c r="K27" s="66">
        <f t="shared" si="6"/>
        <v>14</v>
      </c>
      <c r="L27" s="65">
        <f>VLOOKUP($A27,'Return Data'!$B$7:$R$1700,17,0)</f>
        <v>0.93269999999999997</v>
      </c>
      <c r="M27" s="66">
        <f t="shared" si="7"/>
        <v>7</v>
      </c>
      <c r="N27" s="65">
        <f>VLOOKUP($A27,'Return Data'!$B$7:$R$1700,14,0)</f>
        <v>4.7099000000000002</v>
      </c>
      <c r="O27" s="66">
        <f t="shared" si="8"/>
        <v>4</v>
      </c>
      <c r="P27" s="65">
        <f>VLOOKUP($A27,'Return Data'!$B$7:$R$1700,15,0)</f>
        <v>6.9852999999999996</v>
      </c>
      <c r="Q27" s="66">
        <f t="shared" si="9"/>
        <v>7</v>
      </c>
      <c r="R27" s="65">
        <f>VLOOKUP($A27,'Return Data'!$B$7:$R$1700,16,0)</f>
        <v>9.6130999999999993</v>
      </c>
      <c r="S27" s="67">
        <f t="shared" si="5"/>
        <v>14</v>
      </c>
    </row>
    <row r="28" spans="1:19" x14ac:dyDescent="0.3">
      <c r="A28" s="63" t="s">
        <v>879</v>
      </c>
      <c r="B28" s="64">
        <f>VLOOKUP($A28,'Return Data'!$B$7:$R$1700,3,0)</f>
        <v>44025</v>
      </c>
      <c r="C28" s="65">
        <f>VLOOKUP($A28,'Return Data'!$B$7:$R$1700,4,0)</f>
        <v>8.8262</v>
      </c>
      <c r="D28" s="65">
        <f>VLOOKUP($A28,'Return Data'!$B$7:$R$1700,10,0)</f>
        <v>17.701499999999999</v>
      </c>
      <c r="E28" s="66">
        <f t="shared" si="0"/>
        <v>9</v>
      </c>
      <c r="F28" s="65">
        <f>VLOOKUP($A28,'Return Data'!$B$7:$R$1700,11,0)</f>
        <v>-13.474600000000001</v>
      </c>
      <c r="G28" s="66">
        <f t="shared" si="1"/>
        <v>18</v>
      </c>
      <c r="H28" s="65"/>
      <c r="I28" s="66"/>
      <c r="J28" s="65"/>
      <c r="K28" s="66"/>
      <c r="L28" s="65"/>
      <c r="M28" s="66"/>
      <c r="N28" s="65"/>
      <c r="O28" s="66"/>
      <c r="P28" s="65"/>
      <c r="Q28" s="66"/>
      <c r="R28" s="65">
        <f>VLOOKUP($A28,'Return Data'!$B$7:$R$1700,16,0)</f>
        <v>-11.738</v>
      </c>
      <c r="S28" s="67">
        <f t="shared" si="5"/>
        <v>22</v>
      </c>
    </row>
    <row r="29" spans="1:19" x14ac:dyDescent="0.3">
      <c r="A29" s="63" t="s">
        <v>881</v>
      </c>
      <c r="B29" s="64">
        <f>VLOOKUP($A29,'Return Data'!$B$7:$R$1700,3,0)</f>
        <v>44025</v>
      </c>
      <c r="C29" s="65">
        <f>VLOOKUP($A29,'Return Data'!$B$7:$R$1700,4,0)</f>
        <v>10.7</v>
      </c>
      <c r="D29" s="65">
        <f>VLOOKUP($A29,'Return Data'!$B$7:$R$1700,10,0)</f>
        <v>18.231999999999999</v>
      </c>
      <c r="E29" s="66">
        <f t="shared" si="0"/>
        <v>7</v>
      </c>
      <c r="F29" s="65">
        <f>VLOOKUP($A29,'Return Data'!$B$7:$R$1700,11,0)</f>
        <v>-6.6318000000000001</v>
      </c>
      <c r="G29" s="66">
        <f t="shared" si="1"/>
        <v>3</v>
      </c>
      <c r="H29" s="65">
        <f>VLOOKUP($A29,'Return Data'!$B$7:$R$1700,12,0)</f>
        <v>1.7110000000000001</v>
      </c>
      <c r="I29" s="66">
        <f>RANK(H29,H$8:H$29,0)</f>
        <v>6</v>
      </c>
      <c r="J29" s="65"/>
      <c r="K29" s="66"/>
      <c r="L29" s="65"/>
      <c r="M29" s="66"/>
      <c r="N29" s="65"/>
      <c r="O29" s="66"/>
      <c r="P29" s="65"/>
      <c r="Q29" s="66"/>
      <c r="R29" s="65">
        <f>VLOOKUP($A29,'Return Data'!$B$7:$R$1700,16,0)</f>
        <v>7</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17.081027272727273</v>
      </c>
      <c r="E31" s="74"/>
      <c r="F31" s="75">
        <f>AVERAGE(F8:F29)</f>
        <v>-10.079368181818182</v>
      </c>
      <c r="G31" s="74"/>
      <c r="H31" s="75">
        <f>AVERAGE(H8:H29)</f>
        <v>-1.6356333333333335</v>
      </c>
      <c r="I31" s="74"/>
      <c r="J31" s="75">
        <f>AVERAGE(J8:J29)</f>
        <v>-2.3426</v>
      </c>
      <c r="K31" s="74"/>
      <c r="L31" s="75">
        <f>AVERAGE(L8:L29)</f>
        <v>-2.3388235294117741E-2</v>
      </c>
      <c r="M31" s="74"/>
      <c r="N31" s="75">
        <f>AVERAGE(N8:N29)</f>
        <v>2.5803133333333323</v>
      </c>
      <c r="O31" s="74"/>
      <c r="P31" s="75">
        <f>AVERAGE(P8:P29)</f>
        <v>6.8934733333333336</v>
      </c>
      <c r="Q31" s="74"/>
      <c r="R31" s="75">
        <f>AVERAGE(R8:R29)</f>
        <v>8.2331000000000003</v>
      </c>
      <c r="S31" s="76"/>
    </row>
    <row r="32" spans="1:19" x14ac:dyDescent="0.3">
      <c r="A32" s="73" t="s">
        <v>28</v>
      </c>
      <c r="B32" s="74"/>
      <c r="C32" s="74"/>
      <c r="D32" s="75">
        <f>MIN(D8:D29)</f>
        <v>12.504300000000001</v>
      </c>
      <c r="E32" s="74"/>
      <c r="F32" s="75">
        <f>MIN(F8:F29)</f>
        <v>-18.049900000000001</v>
      </c>
      <c r="G32" s="74"/>
      <c r="H32" s="75">
        <f>MIN(H8:H29)</f>
        <v>-13.298500000000001</v>
      </c>
      <c r="I32" s="74"/>
      <c r="J32" s="75">
        <f>MIN(J8:J29)</f>
        <v>-14.7743</v>
      </c>
      <c r="K32" s="74"/>
      <c r="L32" s="75">
        <f>MIN(L8:L29)</f>
        <v>-5.9664999999999999</v>
      </c>
      <c r="M32" s="74"/>
      <c r="N32" s="75">
        <f>MIN(N8:N29)</f>
        <v>-4.5586000000000002</v>
      </c>
      <c r="O32" s="74"/>
      <c r="P32" s="75">
        <f>MIN(P8:P29)</f>
        <v>2.7713000000000001</v>
      </c>
      <c r="Q32" s="74"/>
      <c r="R32" s="75">
        <f>MIN(R8:R29)</f>
        <v>-11.738</v>
      </c>
      <c r="S32" s="76"/>
    </row>
    <row r="33" spans="1:19" ht="15" thickBot="1" x14ac:dyDescent="0.35">
      <c r="A33" s="77" t="s">
        <v>29</v>
      </c>
      <c r="B33" s="78"/>
      <c r="C33" s="78"/>
      <c r="D33" s="79">
        <f>MAX(D8:D29)</f>
        <v>25.614699999999999</v>
      </c>
      <c r="E33" s="78"/>
      <c r="F33" s="79">
        <f>MAX(F8:F29)</f>
        <v>-0.43969999999999998</v>
      </c>
      <c r="G33" s="78"/>
      <c r="H33" s="79">
        <f>MAX(H8:H29)</f>
        <v>4.3792999999999997</v>
      </c>
      <c r="I33" s="78"/>
      <c r="J33" s="79">
        <f>MAX(J8:J29)</f>
        <v>6.3789999999999996</v>
      </c>
      <c r="K33" s="78"/>
      <c r="L33" s="79">
        <f>MAX(L8:L29)</f>
        <v>9.1824999999999992</v>
      </c>
      <c r="M33" s="78"/>
      <c r="N33" s="79">
        <f>MAX(N8:N29)</f>
        <v>6.9939</v>
      </c>
      <c r="O33" s="78"/>
      <c r="P33" s="79">
        <f>MAX(P8:P29)</f>
        <v>10.139799999999999</v>
      </c>
      <c r="Q33" s="78"/>
      <c r="R33" s="79">
        <f>MAX(R8:R29)</f>
        <v>14.0014</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44025</v>
      </c>
      <c r="C8" s="65">
        <f>VLOOKUP($A8,'Return Data'!$B$7:$R$1700,4,0)</f>
        <v>56.694299999999998</v>
      </c>
      <c r="D8" s="65">
        <f>VLOOKUP($A8,'Return Data'!$B$7:$R$1700,10,0)</f>
        <v>16.296199999999999</v>
      </c>
      <c r="E8" s="66">
        <f t="shared" ref="E8:E29" si="0">RANK(D8,D$8:D$29,0)</f>
        <v>12</v>
      </c>
      <c r="F8" s="65">
        <f>VLOOKUP($A8,'Return Data'!$B$7:$R$1700,11,0)</f>
        <v>-11.5785</v>
      </c>
      <c r="G8" s="66">
        <f t="shared" ref="G8:G29" si="1">RANK(F8,F$8:F$29,0)</f>
        <v>16</v>
      </c>
      <c r="H8" s="65">
        <f>VLOOKUP($A8,'Return Data'!$B$7:$R$1700,12,0)</f>
        <v>-2.6692</v>
      </c>
      <c r="I8" s="66">
        <f t="shared" ref="I8:I27" si="2">RANK(H8,H$8:H$29,0)</f>
        <v>12</v>
      </c>
      <c r="J8" s="65">
        <f>VLOOKUP($A8,'Return Data'!$B$7:$R$1700,13,0)</f>
        <v>-5.5289000000000001</v>
      </c>
      <c r="K8" s="66">
        <f t="shared" ref="K8:K18" si="3">RANK(J8,J$8:J$29,0)</f>
        <v>15</v>
      </c>
      <c r="L8" s="65">
        <f>VLOOKUP($A8,'Return Data'!$B$7:$R$1700,17,0)</f>
        <v>0.13900000000000001</v>
      </c>
      <c r="M8" s="66">
        <f t="shared" ref="M8:M18" si="4">RANK(L8,L$8:L$29,0)</f>
        <v>6</v>
      </c>
      <c r="N8" s="65">
        <f>VLOOKUP($A8,'Return Data'!$B$7:$R$1700,14,0)</f>
        <v>1.0431999999999999</v>
      </c>
      <c r="O8" s="66">
        <f>RANK(N8,N$8:N$29,0)</f>
        <v>9</v>
      </c>
      <c r="P8" s="65">
        <f>VLOOKUP($A8,'Return Data'!$B$7:$R$1700,15,0)</f>
        <v>5.2046999999999999</v>
      </c>
      <c r="Q8" s="66">
        <f>RANK(P8,P$8:P$29,0)</f>
        <v>9</v>
      </c>
      <c r="R8" s="65">
        <f>VLOOKUP($A8,'Return Data'!$B$7:$R$1700,16,0)</f>
        <v>12.5022</v>
      </c>
      <c r="S8" s="67">
        <f t="shared" ref="S8:S29" si="5">RANK(R8,R$8:R$29,0)</f>
        <v>6</v>
      </c>
    </row>
    <row r="9" spans="1:20" x14ac:dyDescent="0.3">
      <c r="A9" s="63" t="s">
        <v>841</v>
      </c>
      <c r="B9" s="64">
        <f>VLOOKUP($A9,'Return Data'!$B$7:$R$1700,3,0)</f>
        <v>44025</v>
      </c>
      <c r="C9" s="65">
        <f>VLOOKUP($A9,'Return Data'!$B$7:$R$1700,4,0)</f>
        <v>28.02</v>
      </c>
      <c r="D9" s="65">
        <f>VLOOKUP($A9,'Return Data'!$B$7:$R$1700,10,0)</f>
        <v>16.75</v>
      </c>
      <c r="E9" s="66">
        <f t="shared" si="0"/>
        <v>11</v>
      </c>
      <c r="F9" s="65">
        <f>VLOOKUP($A9,'Return Data'!$B$7:$R$1700,11,0)</f>
        <v>-10.1347</v>
      </c>
      <c r="G9" s="66">
        <f t="shared" si="1"/>
        <v>12</v>
      </c>
      <c r="H9" s="65">
        <f>VLOOKUP($A9,'Return Data'!$B$7:$R$1700,12,0)</f>
        <v>-3.6120000000000001</v>
      </c>
      <c r="I9" s="66">
        <f t="shared" si="2"/>
        <v>14</v>
      </c>
      <c r="J9" s="65">
        <f>VLOOKUP($A9,'Return Data'!$B$7:$R$1700,13,0)</f>
        <v>0.71889999999999998</v>
      </c>
      <c r="K9" s="66">
        <f t="shared" si="3"/>
        <v>5</v>
      </c>
      <c r="L9" s="65">
        <f>VLOOKUP($A9,'Return Data'!$B$7:$R$1700,17,0)</f>
        <v>-1.0004999999999999</v>
      </c>
      <c r="M9" s="66">
        <f t="shared" si="4"/>
        <v>8</v>
      </c>
      <c r="N9" s="65">
        <f>VLOOKUP($A9,'Return Data'!$B$7:$R$1700,14,0)</f>
        <v>5.6901999999999999</v>
      </c>
      <c r="O9" s="66">
        <f>RANK(N9,N$8:N$29,0)</f>
        <v>2</v>
      </c>
      <c r="P9" s="65">
        <f>VLOOKUP($A9,'Return Data'!$B$7:$R$1700,15,0)</f>
        <v>8.7769999999999992</v>
      </c>
      <c r="Q9" s="66">
        <f>RANK(P9,P$8:P$29,0)</f>
        <v>2</v>
      </c>
      <c r="R9" s="65">
        <f>VLOOKUP($A9,'Return Data'!$B$7:$R$1700,16,0)</f>
        <v>13.6655</v>
      </c>
      <c r="S9" s="67">
        <f t="shared" si="5"/>
        <v>3</v>
      </c>
    </row>
    <row r="10" spans="1:20" x14ac:dyDescent="0.3">
      <c r="A10" s="63" t="s">
        <v>843</v>
      </c>
      <c r="B10" s="64">
        <f>VLOOKUP($A10,'Return Data'!$B$7:$R$1700,3,0)</f>
        <v>44025</v>
      </c>
      <c r="C10" s="65">
        <f>VLOOKUP($A10,'Return Data'!$B$7:$R$1700,4,0)</f>
        <v>9.3490000000000002</v>
      </c>
      <c r="D10" s="65">
        <f>VLOOKUP($A10,'Return Data'!$B$7:$R$1700,10,0)</f>
        <v>13.8317</v>
      </c>
      <c r="E10" s="66">
        <f t="shared" si="0"/>
        <v>19</v>
      </c>
      <c r="F10" s="65">
        <f>VLOOKUP($A10,'Return Data'!$B$7:$R$1700,11,0)</f>
        <v>-10.5701</v>
      </c>
      <c r="G10" s="66">
        <f t="shared" si="1"/>
        <v>13</v>
      </c>
      <c r="H10" s="65">
        <f>VLOOKUP($A10,'Return Data'!$B$7:$R$1700,12,0)</f>
        <v>-2.8675000000000002</v>
      </c>
      <c r="I10" s="66">
        <f t="shared" si="2"/>
        <v>13</v>
      </c>
      <c r="J10" s="65">
        <f>VLOOKUP($A10,'Return Data'!$B$7:$R$1700,13,0)</f>
        <v>-2.6145999999999998</v>
      </c>
      <c r="K10" s="66">
        <f t="shared" si="3"/>
        <v>11</v>
      </c>
      <c r="L10" s="65">
        <f>VLOOKUP($A10,'Return Data'!$B$7:$R$1700,17,0)</f>
        <v>-1.7222</v>
      </c>
      <c r="M10" s="66">
        <f t="shared" si="4"/>
        <v>11</v>
      </c>
      <c r="N10" s="65"/>
      <c r="O10" s="66"/>
      <c r="P10" s="65"/>
      <c r="Q10" s="66"/>
      <c r="R10" s="65">
        <f>VLOOKUP($A10,'Return Data'!$B$7:$R$1700,16,0)</f>
        <v>-2.4009999999999998</v>
      </c>
      <c r="S10" s="67">
        <f t="shared" si="5"/>
        <v>21</v>
      </c>
    </row>
    <row r="11" spans="1:20" x14ac:dyDescent="0.3">
      <c r="A11" s="63" t="s">
        <v>845</v>
      </c>
      <c r="B11" s="64">
        <f>VLOOKUP($A11,'Return Data'!$B$7:$R$1700,3,0)</f>
        <v>44025</v>
      </c>
      <c r="C11" s="65">
        <f>VLOOKUP($A11,'Return Data'!$B$7:$R$1700,4,0)</f>
        <v>22.148</v>
      </c>
      <c r="D11" s="65">
        <f>VLOOKUP($A11,'Return Data'!$B$7:$R$1700,10,0)</f>
        <v>19.9588</v>
      </c>
      <c r="E11" s="66">
        <f t="shared" si="0"/>
        <v>3</v>
      </c>
      <c r="F11" s="65">
        <f>VLOOKUP($A11,'Return Data'!$B$7:$R$1700,11,0)</f>
        <v>-15.2911</v>
      </c>
      <c r="G11" s="66">
        <f t="shared" si="1"/>
        <v>19</v>
      </c>
      <c r="H11" s="65">
        <f>VLOOKUP($A11,'Return Data'!$B$7:$R$1700,12,0)</f>
        <v>-5.2289000000000003</v>
      </c>
      <c r="I11" s="66">
        <f t="shared" si="2"/>
        <v>18</v>
      </c>
      <c r="J11" s="65">
        <f>VLOOKUP($A11,'Return Data'!$B$7:$R$1700,13,0)</f>
        <v>-4.5098000000000003</v>
      </c>
      <c r="K11" s="66">
        <f t="shared" si="3"/>
        <v>12</v>
      </c>
      <c r="L11" s="65">
        <f>VLOOKUP($A11,'Return Data'!$B$7:$R$1700,17,0)</f>
        <v>-1.5007999999999999</v>
      </c>
      <c r="M11" s="66">
        <f t="shared" si="4"/>
        <v>10</v>
      </c>
      <c r="N11" s="65">
        <f>VLOOKUP($A11,'Return Data'!$B$7:$R$1700,14,0)</f>
        <v>0.73240000000000005</v>
      </c>
      <c r="O11" s="66">
        <f>RANK(N11,N$8:N$29,0)</f>
        <v>10</v>
      </c>
      <c r="P11" s="65">
        <f>VLOOKUP($A11,'Return Data'!$B$7:$R$1700,15,0)</f>
        <v>4.1745000000000001</v>
      </c>
      <c r="Q11" s="66">
        <f>RANK(P11,P$8:P$29,0)</f>
        <v>13</v>
      </c>
      <c r="R11" s="65">
        <f>VLOOKUP($A11,'Return Data'!$B$7:$R$1700,16,0)</f>
        <v>8.1922999999999995</v>
      </c>
      <c r="S11" s="67">
        <f t="shared" si="5"/>
        <v>15</v>
      </c>
    </row>
    <row r="12" spans="1:20" x14ac:dyDescent="0.3">
      <c r="A12" s="63" t="s">
        <v>846</v>
      </c>
      <c r="B12" s="64">
        <f>VLOOKUP($A12,'Return Data'!$B$7:$R$1700,3,0)</f>
        <v>44025</v>
      </c>
      <c r="C12" s="65">
        <f>VLOOKUP($A12,'Return Data'!$B$7:$R$1700,4,0)</f>
        <v>36.274700000000003</v>
      </c>
      <c r="D12" s="65">
        <f>VLOOKUP($A12,'Return Data'!$B$7:$R$1700,10,0)</f>
        <v>14.404199999999999</v>
      </c>
      <c r="E12" s="66">
        <f t="shared" si="0"/>
        <v>16</v>
      </c>
      <c r="F12" s="65">
        <f>VLOOKUP($A12,'Return Data'!$B$7:$R$1700,11,0)</f>
        <v>-15.7341</v>
      </c>
      <c r="G12" s="66">
        <f t="shared" si="1"/>
        <v>20</v>
      </c>
      <c r="H12" s="65">
        <f>VLOOKUP($A12,'Return Data'!$B$7:$R$1700,12,0)</f>
        <v>-6.7251000000000003</v>
      </c>
      <c r="I12" s="66">
        <f t="shared" si="2"/>
        <v>19</v>
      </c>
      <c r="J12" s="65">
        <f>VLOOKUP($A12,'Return Data'!$B$7:$R$1700,13,0)</f>
        <v>-13.4681</v>
      </c>
      <c r="K12" s="66">
        <f t="shared" si="3"/>
        <v>18</v>
      </c>
      <c r="L12" s="65">
        <f>VLOOKUP($A12,'Return Data'!$B$7:$R$1700,17,0)</f>
        <v>-1.3474999999999999</v>
      </c>
      <c r="M12" s="66">
        <f t="shared" si="4"/>
        <v>9</v>
      </c>
      <c r="N12" s="65">
        <f>VLOOKUP($A12,'Return Data'!$B$7:$R$1700,14,0)</f>
        <v>-0.64939999999999998</v>
      </c>
      <c r="O12" s="66">
        <f>RANK(N12,N$8:N$29,0)</f>
        <v>11</v>
      </c>
      <c r="P12" s="65">
        <f>VLOOKUP($A12,'Return Data'!$B$7:$R$1700,15,0)</f>
        <v>3.7942</v>
      </c>
      <c r="Q12" s="66">
        <f>RANK(P12,P$8:P$29,0)</f>
        <v>14</v>
      </c>
      <c r="R12" s="65">
        <f>VLOOKUP($A12,'Return Data'!$B$7:$R$1700,16,0)</f>
        <v>10.4405</v>
      </c>
      <c r="S12" s="67">
        <f t="shared" si="5"/>
        <v>9</v>
      </c>
    </row>
    <row r="13" spans="1:20" x14ac:dyDescent="0.3">
      <c r="A13" s="63" t="s">
        <v>848</v>
      </c>
      <c r="B13" s="64">
        <f>VLOOKUP($A13,'Return Data'!$B$7:$R$1700,3,0)</f>
        <v>44025</v>
      </c>
      <c r="C13" s="65">
        <f>VLOOKUP($A13,'Return Data'!$B$7:$R$1700,4,0)</f>
        <v>65.415999999999997</v>
      </c>
      <c r="D13" s="65">
        <f>VLOOKUP($A13,'Return Data'!$B$7:$R$1700,10,0)</f>
        <v>17.595500000000001</v>
      </c>
      <c r="E13" s="66">
        <f t="shared" si="0"/>
        <v>8</v>
      </c>
      <c r="F13" s="65">
        <f>VLOOKUP($A13,'Return Data'!$B$7:$R$1700,11,0)</f>
        <v>-16.9373</v>
      </c>
      <c r="G13" s="66">
        <f t="shared" si="1"/>
        <v>21</v>
      </c>
      <c r="H13" s="65">
        <f>VLOOKUP($A13,'Return Data'!$B$7:$R$1700,12,0)</f>
        <v>-11.6967</v>
      </c>
      <c r="I13" s="66">
        <f t="shared" si="2"/>
        <v>20</v>
      </c>
      <c r="J13" s="65">
        <f>VLOOKUP($A13,'Return Data'!$B$7:$R$1700,13,0)</f>
        <v>-15.541</v>
      </c>
      <c r="K13" s="66">
        <f t="shared" si="3"/>
        <v>19</v>
      </c>
      <c r="L13" s="65">
        <f>VLOOKUP($A13,'Return Data'!$B$7:$R$1700,17,0)</f>
        <v>-6.8010000000000002</v>
      </c>
      <c r="M13" s="66">
        <f t="shared" si="4"/>
        <v>17</v>
      </c>
      <c r="N13" s="65">
        <f>VLOOKUP($A13,'Return Data'!$B$7:$R$1700,14,0)</f>
        <v>-5.4631999999999996</v>
      </c>
      <c r="O13" s="66">
        <f>RANK(N13,N$8:N$29,0)</f>
        <v>15</v>
      </c>
      <c r="P13" s="65">
        <f>VLOOKUP($A13,'Return Data'!$B$7:$R$1700,15,0)</f>
        <v>1.7282999999999999</v>
      </c>
      <c r="Q13" s="66">
        <f>RANK(P13,P$8:P$29,0)</f>
        <v>15</v>
      </c>
      <c r="R13" s="65">
        <f>VLOOKUP($A13,'Return Data'!$B$7:$R$1700,16,0)</f>
        <v>12.597099999999999</v>
      </c>
      <c r="S13" s="67">
        <f t="shared" si="5"/>
        <v>5</v>
      </c>
    </row>
    <row r="14" spans="1:20" x14ac:dyDescent="0.3">
      <c r="A14" s="63" t="s">
        <v>851</v>
      </c>
      <c r="B14" s="64">
        <f>VLOOKUP($A14,'Return Data'!$B$7:$R$1700,3,0)</f>
        <v>44025</v>
      </c>
      <c r="C14" s="65">
        <f>VLOOKUP($A14,'Return Data'!$B$7:$R$1700,4,0)</f>
        <v>29.41</v>
      </c>
      <c r="D14" s="65">
        <f>VLOOKUP($A14,'Return Data'!$B$7:$R$1700,10,0)</f>
        <v>19.4072</v>
      </c>
      <c r="E14" s="66">
        <f t="shared" si="0"/>
        <v>4</v>
      </c>
      <c r="F14" s="65">
        <f>VLOOKUP($A14,'Return Data'!$B$7:$R$1700,11,0)</f>
        <v>-0.97640000000000005</v>
      </c>
      <c r="G14" s="66">
        <f t="shared" si="1"/>
        <v>1</v>
      </c>
      <c r="H14" s="65">
        <f>VLOOKUP($A14,'Return Data'!$B$7:$R$1700,12,0)</f>
        <v>3.5928</v>
      </c>
      <c r="I14" s="66">
        <f t="shared" si="2"/>
        <v>1</v>
      </c>
      <c r="J14" s="65">
        <f>VLOOKUP($A14,'Return Data'!$B$7:$R$1700,13,0)</f>
        <v>-0.64190000000000003</v>
      </c>
      <c r="K14" s="66">
        <f t="shared" si="3"/>
        <v>6</v>
      </c>
      <c r="L14" s="65">
        <f>VLOOKUP($A14,'Return Data'!$B$7:$R$1700,17,0)</f>
        <v>0.23849999999999999</v>
      </c>
      <c r="M14" s="66">
        <f t="shared" si="4"/>
        <v>5</v>
      </c>
      <c r="N14" s="65">
        <f>VLOOKUP($A14,'Return Data'!$B$7:$R$1700,14,0)</f>
        <v>2.4727999999999999</v>
      </c>
      <c r="O14" s="66">
        <f>RANK(N14,N$8:N$29,0)</f>
        <v>7</v>
      </c>
      <c r="P14" s="65">
        <f>VLOOKUP($A14,'Return Data'!$B$7:$R$1700,15,0)</f>
        <v>5.0248999999999997</v>
      </c>
      <c r="Q14" s="66">
        <f>RANK(P14,P$8:P$29,0)</f>
        <v>10</v>
      </c>
      <c r="R14" s="65">
        <f>VLOOKUP($A14,'Return Data'!$B$7:$R$1700,16,0)</f>
        <v>10.173400000000001</v>
      </c>
      <c r="S14" s="67">
        <f t="shared" si="5"/>
        <v>10</v>
      </c>
    </row>
    <row r="15" spans="1:20" x14ac:dyDescent="0.3">
      <c r="A15" s="63" t="s">
        <v>854</v>
      </c>
      <c r="B15" s="64">
        <f>VLOOKUP($A15,'Return Data'!$B$7:$R$1700,3,0)</f>
        <v>44025</v>
      </c>
      <c r="C15" s="65">
        <f>VLOOKUP($A15,'Return Data'!$B$7:$R$1700,4,0)</f>
        <v>9.49</v>
      </c>
      <c r="D15" s="65">
        <f>VLOOKUP($A15,'Return Data'!$B$7:$R$1700,10,0)</f>
        <v>16.8719</v>
      </c>
      <c r="E15" s="66">
        <f t="shared" si="0"/>
        <v>10</v>
      </c>
      <c r="F15" s="65">
        <f>VLOOKUP($A15,'Return Data'!$B$7:$R$1700,11,0)</f>
        <v>-8.1317000000000004</v>
      </c>
      <c r="G15" s="66">
        <f t="shared" si="1"/>
        <v>5</v>
      </c>
      <c r="H15" s="65">
        <f>VLOOKUP($A15,'Return Data'!$B$7:$R$1700,12,0)</f>
        <v>-2.1648999999999998</v>
      </c>
      <c r="I15" s="66">
        <f t="shared" si="2"/>
        <v>11</v>
      </c>
      <c r="J15" s="65">
        <f>VLOOKUP($A15,'Return Data'!$B$7:$R$1700,13,0)</f>
        <v>-2.3662999999999998</v>
      </c>
      <c r="K15" s="66">
        <f t="shared" si="3"/>
        <v>10</v>
      </c>
      <c r="L15" s="65">
        <f>VLOOKUP($A15,'Return Data'!$B$7:$R$1700,17,0)</f>
        <v>-3.0627</v>
      </c>
      <c r="M15" s="66">
        <f t="shared" si="4"/>
        <v>13</v>
      </c>
      <c r="N15" s="65"/>
      <c r="O15" s="66"/>
      <c r="P15" s="65"/>
      <c r="Q15" s="66"/>
      <c r="R15" s="65">
        <f>VLOOKUP($A15,'Return Data'!$B$7:$R$1700,16,0)</f>
        <v>-1.9524999999999999</v>
      </c>
      <c r="S15" s="67">
        <f t="shared" si="5"/>
        <v>19</v>
      </c>
    </row>
    <row r="16" spans="1:20" x14ac:dyDescent="0.3">
      <c r="A16" s="63" t="s">
        <v>856</v>
      </c>
      <c r="B16" s="64">
        <f>VLOOKUP($A16,'Return Data'!$B$7:$R$1700,3,0)</f>
        <v>44025</v>
      </c>
      <c r="C16" s="65">
        <f>VLOOKUP($A16,'Return Data'!$B$7:$R$1700,4,0)</f>
        <v>35.31</v>
      </c>
      <c r="D16" s="65">
        <f>VLOOKUP($A16,'Return Data'!$B$7:$R$1700,10,0)</f>
        <v>18.014700000000001</v>
      </c>
      <c r="E16" s="66">
        <f t="shared" si="0"/>
        <v>6</v>
      </c>
      <c r="F16" s="65">
        <f>VLOOKUP($A16,'Return Data'!$B$7:$R$1700,11,0)</f>
        <v>-9.2055000000000007</v>
      </c>
      <c r="G16" s="66">
        <f t="shared" si="1"/>
        <v>8</v>
      </c>
      <c r="H16" s="65">
        <f>VLOOKUP($A16,'Return Data'!$B$7:$R$1700,12,0)</f>
        <v>1.5530999999999999</v>
      </c>
      <c r="I16" s="66">
        <f t="shared" si="2"/>
        <v>3</v>
      </c>
      <c r="J16" s="65">
        <f>VLOOKUP($A16,'Return Data'!$B$7:$R$1700,13,0)</f>
        <v>-1.3687</v>
      </c>
      <c r="K16" s="66">
        <f t="shared" si="3"/>
        <v>7</v>
      </c>
      <c r="L16" s="65">
        <f>VLOOKUP($A16,'Return Data'!$B$7:$R$1700,17,0)</f>
        <v>-5.2058</v>
      </c>
      <c r="M16" s="66">
        <f t="shared" si="4"/>
        <v>15</v>
      </c>
      <c r="N16" s="65">
        <f>VLOOKUP($A16,'Return Data'!$B$7:$R$1700,14,0)</f>
        <v>-1.1019000000000001</v>
      </c>
      <c r="O16" s="66">
        <f>RANK(N16,N$8:N$29,0)</f>
        <v>12</v>
      </c>
      <c r="P16" s="65">
        <f>VLOOKUP($A16,'Return Data'!$B$7:$R$1700,15,0)</f>
        <v>4.8832000000000004</v>
      </c>
      <c r="Q16" s="66">
        <f>RANK(P16,P$8:P$29,0)</f>
        <v>11</v>
      </c>
      <c r="R16" s="65">
        <f>VLOOKUP($A16,'Return Data'!$B$7:$R$1700,16,0)</f>
        <v>9.1982999999999997</v>
      </c>
      <c r="S16" s="67">
        <f t="shared" si="5"/>
        <v>13</v>
      </c>
    </row>
    <row r="17" spans="1:19" x14ac:dyDescent="0.3">
      <c r="A17" s="63" t="s">
        <v>858</v>
      </c>
      <c r="B17" s="64">
        <f>VLOOKUP($A17,'Return Data'!$B$7:$R$1700,3,0)</f>
        <v>44025</v>
      </c>
      <c r="C17" s="65">
        <f>VLOOKUP($A17,'Return Data'!$B$7:$R$1700,4,0)</f>
        <v>16.7059</v>
      </c>
      <c r="D17" s="65">
        <f>VLOOKUP($A17,'Return Data'!$B$7:$R$1700,10,0)</f>
        <v>15.459899999999999</v>
      </c>
      <c r="E17" s="66">
        <f t="shared" si="0"/>
        <v>14</v>
      </c>
      <c r="F17" s="65">
        <f>VLOOKUP($A17,'Return Data'!$B$7:$R$1700,11,0)</f>
        <v>-9.3469999999999995</v>
      </c>
      <c r="G17" s="66">
        <f t="shared" si="1"/>
        <v>10</v>
      </c>
      <c r="H17" s="65">
        <f>VLOOKUP($A17,'Return Data'!$B$7:$R$1700,12,0)</f>
        <v>0.14990000000000001</v>
      </c>
      <c r="I17" s="66">
        <f t="shared" si="2"/>
        <v>7</v>
      </c>
      <c r="J17" s="65">
        <f>VLOOKUP($A17,'Return Data'!$B$7:$R$1700,13,0)</f>
        <v>2.1230000000000002</v>
      </c>
      <c r="K17" s="66">
        <f t="shared" si="3"/>
        <v>4</v>
      </c>
      <c r="L17" s="65">
        <f>VLOOKUP($A17,'Return Data'!$B$7:$R$1700,17,0)</f>
        <v>7.5792000000000002</v>
      </c>
      <c r="M17" s="66">
        <f t="shared" si="4"/>
        <v>1</v>
      </c>
      <c r="N17" s="65">
        <f>VLOOKUP($A17,'Return Data'!$B$7:$R$1700,14,0)</f>
        <v>5.0292000000000003</v>
      </c>
      <c r="O17" s="66">
        <f>RANK(N17,N$8:N$29,0)</f>
        <v>3</v>
      </c>
      <c r="P17" s="65">
        <f>VLOOKUP($A17,'Return Data'!$B$7:$R$1700,15,0)</f>
        <v>8.734</v>
      </c>
      <c r="Q17" s="66">
        <f>RANK(P17,P$8:P$29,0)</f>
        <v>3</v>
      </c>
      <c r="R17" s="65">
        <f>VLOOKUP($A17,'Return Data'!$B$7:$R$1700,16,0)</f>
        <v>9.4090000000000007</v>
      </c>
      <c r="S17" s="67">
        <f t="shared" si="5"/>
        <v>12</v>
      </c>
    </row>
    <row r="18" spans="1:19" x14ac:dyDescent="0.3">
      <c r="A18" s="63" t="s">
        <v>859</v>
      </c>
      <c r="B18" s="64">
        <f>VLOOKUP($A18,'Return Data'!$B$7:$R$1700,3,0)</f>
        <v>44025</v>
      </c>
      <c r="C18" s="65">
        <f>VLOOKUP($A18,'Return Data'!$B$7:$R$1700,4,0)</f>
        <v>7.7754000000000003</v>
      </c>
      <c r="D18" s="65">
        <f>VLOOKUP($A18,'Return Data'!$B$7:$R$1700,10,0)</f>
        <v>12.5288</v>
      </c>
      <c r="E18" s="66">
        <f t="shared" si="0"/>
        <v>21</v>
      </c>
      <c r="F18" s="65">
        <f>VLOOKUP($A18,'Return Data'!$B$7:$R$1700,11,0)</f>
        <v>-18.725200000000001</v>
      </c>
      <c r="G18" s="66">
        <f t="shared" si="1"/>
        <v>22</v>
      </c>
      <c r="H18" s="65">
        <f>VLOOKUP($A18,'Return Data'!$B$7:$R$1700,12,0)</f>
        <v>-14.4206</v>
      </c>
      <c r="I18" s="66">
        <f t="shared" si="2"/>
        <v>21</v>
      </c>
      <c r="J18" s="65">
        <f>VLOOKUP($A18,'Return Data'!$B$7:$R$1700,13,0)</f>
        <v>-9.48</v>
      </c>
      <c r="K18" s="66">
        <f t="shared" si="3"/>
        <v>16</v>
      </c>
      <c r="L18" s="65">
        <f>VLOOKUP($A18,'Return Data'!$B$7:$R$1700,17,0)</f>
        <v>-6.2645999999999997</v>
      </c>
      <c r="M18" s="66">
        <f t="shared" si="4"/>
        <v>16</v>
      </c>
      <c r="N18" s="65">
        <f>VLOOKUP($A18,'Return Data'!$B$7:$R$1700,14,0)</f>
        <v>-1.3873</v>
      </c>
      <c r="O18" s="66">
        <f>RANK(N18,N$8:N$29,0)</f>
        <v>13</v>
      </c>
      <c r="P18" s="65">
        <f>VLOOKUP($A18,'Return Data'!$B$7:$R$1700,15,0)</f>
        <v>5.5471000000000004</v>
      </c>
      <c r="Q18" s="66">
        <f>RANK(P18,P$8:P$29,0)</f>
        <v>8</v>
      </c>
      <c r="R18" s="65">
        <f>VLOOKUP($A18,'Return Data'!$B$7:$R$1700,16,0)</f>
        <v>-2.0145</v>
      </c>
      <c r="S18" s="67">
        <f t="shared" si="5"/>
        <v>20</v>
      </c>
    </row>
    <row r="19" spans="1:19" x14ac:dyDescent="0.3">
      <c r="A19" s="63" t="s">
        <v>862</v>
      </c>
      <c r="B19" s="64">
        <f>VLOOKUP($A19,'Return Data'!$B$7:$R$1700,3,0)</f>
        <v>44025</v>
      </c>
      <c r="C19" s="65">
        <f>VLOOKUP($A19,'Return Data'!$B$7:$R$1700,4,0)</f>
        <v>9.8420000000000005</v>
      </c>
      <c r="D19" s="65">
        <f>VLOOKUP($A19,'Return Data'!$B$7:$R$1700,10,0)</f>
        <v>18.807300000000001</v>
      </c>
      <c r="E19" s="66">
        <f t="shared" si="0"/>
        <v>5</v>
      </c>
      <c r="F19" s="65">
        <f>VLOOKUP($A19,'Return Data'!$B$7:$R$1700,11,0)</f>
        <v>-11.285399999999999</v>
      </c>
      <c r="G19" s="66">
        <f t="shared" si="1"/>
        <v>14</v>
      </c>
      <c r="H19" s="65">
        <f>VLOOKUP($A19,'Return Data'!$B$7:$R$1700,12,0)</f>
        <v>-3.7456999999999998</v>
      </c>
      <c r="I19" s="66">
        <f t="shared" si="2"/>
        <v>16</v>
      </c>
      <c r="J19" s="65"/>
      <c r="K19" s="66"/>
      <c r="L19" s="65"/>
      <c r="M19" s="66"/>
      <c r="N19" s="65"/>
      <c r="O19" s="66"/>
      <c r="P19" s="65"/>
      <c r="Q19" s="66"/>
      <c r="R19" s="65">
        <f>VLOOKUP($A19,'Return Data'!$B$7:$R$1700,16,0)</f>
        <v>-1.58</v>
      </c>
      <c r="S19" s="67">
        <f t="shared" si="5"/>
        <v>18</v>
      </c>
    </row>
    <row r="20" spans="1:19" x14ac:dyDescent="0.3">
      <c r="A20" s="63" t="s">
        <v>864</v>
      </c>
      <c r="B20" s="64">
        <f>VLOOKUP($A20,'Return Data'!$B$7:$R$1700,3,0)</f>
        <v>44025</v>
      </c>
      <c r="C20" s="65">
        <f>VLOOKUP($A20,'Return Data'!$B$7:$R$1700,4,0)</f>
        <v>10.555999999999999</v>
      </c>
      <c r="D20" s="65">
        <f>VLOOKUP($A20,'Return Data'!$B$7:$R$1700,10,0)</f>
        <v>13.3469</v>
      </c>
      <c r="E20" s="66">
        <f t="shared" si="0"/>
        <v>20</v>
      </c>
      <c r="F20" s="65">
        <f>VLOOKUP($A20,'Return Data'!$B$7:$R$1700,11,0)</f>
        <v>-9.9316999999999993</v>
      </c>
      <c r="G20" s="66">
        <f t="shared" si="1"/>
        <v>11</v>
      </c>
      <c r="H20" s="65">
        <f>VLOOKUP($A20,'Return Data'!$B$7:$R$1700,12,0)</f>
        <v>-1.5666</v>
      </c>
      <c r="I20" s="66">
        <f t="shared" si="2"/>
        <v>10</v>
      </c>
      <c r="J20" s="65">
        <f>VLOOKUP($A20,'Return Data'!$B$7:$R$1700,13,0)</f>
        <v>-1.8593999999999999</v>
      </c>
      <c r="K20" s="66">
        <f t="shared" ref="K20:K27" si="6">RANK(J20,J$8:J$29,0)</f>
        <v>9</v>
      </c>
      <c r="L20" s="65"/>
      <c r="M20" s="66"/>
      <c r="N20" s="65"/>
      <c r="O20" s="66"/>
      <c r="P20" s="65"/>
      <c r="Q20" s="66"/>
      <c r="R20" s="65">
        <f>VLOOKUP($A20,'Return Data'!$B$7:$R$1700,16,0)</f>
        <v>3.2581000000000002</v>
      </c>
      <c r="S20" s="67">
        <f t="shared" si="5"/>
        <v>17</v>
      </c>
    </row>
    <row r="21" spans="1:19" x14ac:dyDescent="0.3">
      <c r="A21" s="63" t="s">
        <v>866</v>
      </c>
      <c r="B21" s="64">
        <f>VLOOKUP($A21,'Return Data'!$B$7:$R$1700,3,0)</f>
        <v>44025</v>
      </c>
      <c r="C21" s="65">
        <f>VLOOKUP($A21,'Return Data'!$B$7:$R$1700,4,0)</f>
        <v>11.02</v>
      </c>
      <c r="D21" s="65">
        <f>VLOOKUP($A21,'Return Data'!$B$7:$R$1700,10,0)</f>
        <v>25.085100000000001</v>
      </c>
      <c r="E21" s="66">
        <f t="shared" si="0"/>
        <v>1</v>
      </c>
      <c r="F21" s="65">
        <f>VLOOKUP($A21,'Return Data'!$B$7:$R$1700,11,0)</f>
        <v>-8.2278000000000002</v>
      </c>
      <c r="G21" s="66">
        <f t="shared" si="1"/>
        <v>6</v>
      </c>
      <c r="H21" s="65">
        <f>VLOOKUP($A21,'Return Data'!$B$7:$R$1700,12,0)</f>
        <v>1.5106999999999999</v>
      </c>
      <c r="I21" s="66">
        <f t="shared" si="2"/>
        <v>4</v>
      </c>
      <c r="J21" s="65">
        <f>VLOOKUP($A21,'Return Data'!$B$7:$R$1700,13,0)</f>
        <v>4.6135999999999999</v>
      </c>
      <c r="K21" s="66">
        <f t="shared" si="6"/>
        <v>1</v>
      </c>
      <c r="L21" s="65"/>
      <c r="M21" s="66"/>
      <c r="N21" s="65"/>
      <c r="O21" s="66"/>
      <c r="P21" s="65"/>
      <c r="Q21" s="66"/>
      <c r="R21" s="65">
        <f>VLOOKUP($A21,'Return Data'!$B$7:$R$1700,16,0)</f>
        <v>8.6780000000000008</v>
      </c>
      <c r="S21" s="67">
        <f t="shared" si="5"/>
        <v>14</v>
      </c>
    </row>
    <row r="22" spans="1:19" x14ac:dyDescent="0.3">
      <c r="A22" s="63" t="s">
        <v>868</v>
      </c>
      <c r="B22" s="64">
        <f>VLOOKUP($A22,'Return Data'!$B$7:$R$1700,3,0)</f>
        <v>44025</v>
      </c>
      <c r="C22" s="65">
        <f>VLOOKUP($A22,'Return Data'!$B$7:$R$1700,4,0)</f>
        <v>22.355599999999999</v>
      </c>
      <c r="D22" s="65">
        <f>VLOOKUP($A22,'Return Data'!$B$7:$R$1700,10,0)</f>
        <v>14.308199999999999</v>
      </c>
      <c r="E22" s="66">
        <f t="shared" si="0"/>
        <v>17</v>
      </c>
      <c r="F22" s="65">
        <f>VLOOKUP($A22,'Return Data'!$B$7:$R$1700,11,0)</f>
        <v>-8.8312000000000008</v>
      </c>
      <c r="G22" s="66">
        <f t="shared" si="1"/>
        <v>7</v>
      </c>
      <c r="H22" s="65">
        <f>VLOOKUP($A22,'Return Data'!$B$7:$R$1700,12,0)</f>
        <v>-0.56489999999999996</v>
      </c>
      <c r="I22" s="66">
        <f t="shared" si="2"/>
        <v>8</v>
      </c>
      <c r="J22" s="65">
        <f>VLOOKUP($A22,'Return Data'!$B$7:$R$1700,13,0)</f>
        <v>3.1034000000000002</v>
      </c>
      <c r="K22" s="66">
        <f t="shared" si="6"/>
        <v>2</v>
      </c>
      <c r="L22" s="65">
        <f>VLOOKUP($A22,'Return Data'!$B$7:$R$1700,17,0)</f>
        <v>0.72660000000000002</v>
      </c>
      <c r="M22" s="66">
        <f t="shared" ref="M22:M27" si="7">RANK(L22,L$8:L$29,0)</f>
        <v>4</v>
      </c>
      <c r="N22" s="65">
        <f>VLOOKUP($A22,'Return Data'!$B$7:$R$1700,14,0)</f>
        <v>3.2814999999999999</v>
      </c>
      <c r="O22" s="66">
        <f t="shared" ref="O22:O27" si="8">RANK(N22,N$8:N$29,0)</f>
        <v>6</v>
      </c>
      <c r="P22" s="65">
        <f>VLOOKUP($A22,'Return Data'!$B$7:$R$1700,15,0)</f>
        <v>6.0151000000000003</v>
      </c>
      <c r="Q22" s="66">
        <f t="shared" ref="Q22:Q27" si="9">RANK(P22,P$8:P$29,0)</f>
        <v>7</v>
      </c>
      <c r="R22" s="65">
        <f>VLOOKUP($A22,'Return Data'!$B$7:$R$1700,16,0)</f>
        <v>11.869400000000001</v>
      </c>
      <c r="S22" s="67">
        <f t="shared" si="5"/>
        <v>7</v>
      </c>
    </row>
    <row r="23" spans="1:19" x14ac:dyDescent="0.3">
      <c r="A23" s="63" t="s">
        <v>869</v>
      </c>
      <c r="B23" s="64">
        <f>VLOOKUP($A23,'Return Data'!$B$7:$R$1700,3,0)</f>
        <v>44025</v>
      </c>
      <c r="C23" s="65">
        <f>VLOOKUP($A23,'Return Data'!$B$7:$R$1700,4,0)</f>
        <v>42.0623</v>
      </c>
      <c r="D23" s="65">
        <f>VLOOKUP($A23,'Return Data'!$B$7:$R$1700,10,0)</f>
        <v>23.133199999999999</v>
      </c>
      <c r="E23" s="66">
        <f t="shared" si="0"/>
        <v>2</v>
      </c>
      <c r="F23" s="65">
        <f>VLOOKUP($A23,'Return Data'!$B$7:$R$1700,11,0)</f>
        <v>-12.6225</v>
      </c>
      <c r="G23" s="66">
        <f t="shared" si="1"/>
        <v>17</v>
      </c>
      <c r="H23" s="65">
        <f>VLOOKUP($A23,'Return Data'!$B$7:$R$1700,12,0)</f>
        <v>-3.7067999999999999</v>
      </c>
      <c r="I23" s="66">
        <f t="shared" si="2"/>
        <v>15</v>
      </c>
      <c r="J23" s="65">
        <f>VLOOKUP($A23,'Return Data'!$B$7:$R$1700,13,0)</f>
        <v>-10.191599999999999</v>
      </c>
      <c r="K23" s="66">
        <f t="shared" si="6"/>
        <v>17</v>
      </c>
      <c r="L23" s="65">
        <f>VLOOKUP($A23,'Return Data'!$B$7:$R$1700,17,0)</f>
        <v>-3.7991999999999999</v>
      </c>
      <c r="M23" s="66">
        <f t="shared" si="7"/>
        <v>14</v>
      </c>
      <c r="N23" s="65">
        <f>VLOOKUP($A23,'Return Data'!$B$7:$R$1700,14,0)</f>
        <v>-2.5341</v>
      </c>
      <c r="O23" s="66">
        <f t="shared" si="8"/>
        <v>14</v>
      </c>
      <c r="P23" s="65">
        <f>VLOOKUP($A23,'Return Data'!$B$7:$R$1700,15,0)</f>
        <v>4.5191999999999997</v>
      </c>
      <c r="Q23" s="66">
        <f t="shared" si="9"/>
        <v>12</v>
      </c>
      <c r="R23" s="65">
        <f>VLOOKUP($A23,'Return Data'!$B$7:$R$1700,16,0)</f>
        <v>11.179</v>
      </c>
      <c r="S23" s="67">
        <f t="shared" si="5"/>
        <v>8</v>
      </c>
    </row>
    <row r="24" spans="1:19" x14ac:dyDescent="0.3">
      <c r="A24" s="63" t="s">
        <v>871</v>
      </c>
      <c r="B24" s="64">
        <f>VLOOKUP($A24,'Return Data'!$B$7:$R$1700,3,0)</f>
        <v>44025</v>
      </c>
      <c r="C24" s="65">
        <f>VLOOKUP($A24,'Return Data'!$B$7:$R$1700,4,0)</f>
        <v>64.989999999999995</v>
      </c>
      <c r="D24" s="65">
        <f>VLOOKUP($A24,'Return Data'!$B$7:$R$1700,10,0)</f>
        <v>15.743499999999999</v>
      </c>
      <c r="E24" s="66">
        <f t="shared" si="0"/>
        <v>13</v>
      </c>
      <c r="F24" s="65">
        <f>VLOOKUP($A24,'Return Data'!$B$7:$R$1700,11,0)</f>
        <v>-7.0774999999999997</v>
      </c>
      <c r="G24" s="66">
        <f t="shared" si="1"/>
        <v>4</v>
      </c>
      <c r="H24" s="65">
        <f>VLOOKUP($A24,'Return Data'!$B$7:$R$1700,12,0)</f>
        <v>2.7671999999999999</v>
      </c>
      <c r="I24" s="66">
        <f t="shared" si="2"/>
        <v>2</v>
      </c>
      <c r="J24" s="65">
        <f>VLOOKUP($A24,'Return Data'!$B$7:$R$1700,13,0)</f>
        <v>2.4916999999999998</v>
      </c>
      <c r="K24" s="66">
        <f t="shared" si="6"/>
        <v>3</v>
      </c>
      <c r="L24" s="65">
        <f>VLOOKUP($A24,'Return Data'!$B$7:$R$1700,17,0)</f>
        <v>2.0676999999999999</v>
      </c>
      <c r="M24" s="66">
        <f t="shared" si="7"/>
        <v>3</v>
      </c>
      <c r="N24" s="65">
        <f>VLOOKUP($A24,'Return Data'!$B$7:$R$1700,14,0)</f>
        <v>3.7077</v>
      </c>
      <c r="O24" s="66">
        <f t="shared" si="8"/>
        <v>4</v>
      </c>
      <c r="P24" s="65">
        <f>VLOOKUP($A24,'Return Data'!$B$7:$R$1700,15,0)</f>
        <v>6.6933999999999996</v>
      </c>
      <c r="Q24" s="66">
        <f t="shared" si="9"/>
        <v>4</v>
      </c>
      <c r="R24" s="65">
        <f>VLOOKUP($A24,'Return Data'!$B$7:$R$1700,16,0)</f>
        <v>13.598599999999999</v>
      </c>
      <c r="S24" s="67">
        <f t="shared" si="5"/>
        <v>4</v>
      </c>
    </row>
    <row r="25" spans="1:19" x14ac:dyDescent="0.3">
      <c r="A25" s="63" t="s">
        <v>873</v>
      </c>
      <c r="B25" s="64">
        <f>VLOOKUP($A25,'Return Data'!$B$7:$R$1700,3,0)</f>
        <v>44025</v>
      </c>
      <c r="C25" s="65">
        <f>VLOOKUP($A25,'Return Data'!$B$7:$R$1700,4,0)</f>
        <v>30.5794</v>
      </c>
      <c r="D25" s="65">
        <f>VLOOKUP($A25,'Return Data'!$B$7:$R$1700,10,0)</f>
        <v>13.9649</v>
      </c>
      <c r="E25" s="66">
        <f t="shared" si="0"/>
        <v>18</v>
      </c>
      <c r="F25" s="65">
        <f>VLOOKUP($A25,'Return Data'!$B$7:$R$1700,11,0)</f>
        <v>-6.5529999999999999</v>
      </c>
      <c r="G25" s="66">
        <f t="shared" si="1"/>
        <v>2</v>
      </c>
      <c r="H25" s="65">
        <f>VLOOKUP($A25,'Return Data'!$B$7:$R$1700,12,0)</f>
        <v>1.3878999999999999</v>
      </c>
      <c r="I25" s="66">
        <f t="shared" si="2"/>
        <v>5</v>
      </c>
      <c r="J25" s="65">
        <f>VLOOKUP($A25,'Return Data'!$B$7:$R$1700,13,0)</f>
        <v>-4.7830000000000004</v>
      </c>
      <c r="K25" s="66">
        <f t="shared" si="6"/>
        <v>13</v>
      </c>
      <c r="L25" s="65">
        <f>VLOOKUP($A25,'Return Data'!$B$7:$R$1700,17,0)</f>
        <v>-2.0363000000000002</v>
      </c>
      <c r="M25" s="66">
        <f t="shared" si="7"/>
        <v>12</v>
      </c>
      <c r="N25" s="65">
        <f>VLOOKUP($A25,'Return Data'!$B$7:$R$1700,14,0)</f>
        <v>1.7526999999999999</v>
      </c>
      <c r="O25" s="66">
        <f t="shared" si="8"/>
        <v>8</v>
      </c>
      <c r="P25" s="65">
        <f>VLOOKUP($A25,'Return Data'!$B$7:$R$1700,15,0)</f>
        <v>6.2428999999999997</v>
      </c>
      <c r="Q25" s="66">
        <f t="shared" si="9"/>
        <v>5</v>
      </c>
      <c r="R25" s="65">
        <f>VLOOKUP($A25,'Return Data'!$B$7:$R$1700,16,0)</f>
        <v>9.7995999999999999</v>
      </c>
      <c r="S25" s="67">
        <f t="shared" si="5"/>
        <v>11</v>
      </c>
    </row>
    <row r="26" spans="1:19" x14ac:dyDescent="0.3">
      <c r="A26" s="63" t="s">
        <v>876</v>
      </c>
      <c r="B26" s="64">
        <f>VLOOKUP($A26,'Return Data'!$B$7:$R$1700,3,0)</f>
        <v>44025</v>
      </c>
      <c r="C26" s="65">
        <f>VLOOKUP($A26,'Return Data'!$B$7:$R$1700,4,0)</f>
        <v>140.77260000000001</v>
      </c>
      <c r="D26" s="65">
        <f>VLOOKUP($A26,'Return Data'!$B$7:$R$1700,10,0)</f>
        <v>12.1883</v>
      </c>
      <c r="E26" s="66">
        <f t="shared" si="0"/>
        <v>22</v>
      </c>
      <c r="F26" s="65">
        <f>VLOOKUP($A26,'Return Data'!$B$7:$R$1700,11,0)</f>
        <v>-9.2566000000000006</v>
      </c>
      <c r="G26" s="66">
        <f t="shared" si="1"/>
        <v>9</v>
      </c>
      <c r="H26" s="65">
        <f>VLOOKUP($A26,'Return Data'!$B$7:$R$1700,12,0)</f>
        <v>-1.1469</v>
      </c>
      <c r="I26" s="66">
        <f t="shared" si="2"/>
        <v>9</v>
      </c>
      <c r="J26" s="65">
        <f>VLOOKUP($A26,'Return Data'!$B$7:$R$1700,13,0)</f>
        <v>-1.3885000000000001</v>
      </c>
      <c r="K26" s="66">
        <f t="shared" si="6"/>
        <v>8</v>
      </c>
      <c r="L26" s="65">
        <f>VLOOKUP($A26,'Return Data'!$B$7:$R$1700,17,0)</f>
        <v>2.6212</v>
      </c>
      <c r="M26" s="66">
        <f t="shared" si="7"/>
        <v>2</v>
      </c>
      <c r="N26" s="65">
        <f>VLOOKUP($A26,'Return Data'!$B$7:$R$1700,14,0)</f>
        <v>5.8254999999999999</v>
      </c>
      <c r="O26" s="66">
        <f t="shared" si="8"/>
        <v>1</v>
      </c>
      <c r="P26" s="65">
        <f>VLOOKUP($A26,'Return Data'!$B$7:$R$1700,15,0)</f>
        <v>9.0282999999999998</v>
      </c>
      <c r="Q26" s="66">
        <f t="shared" si="9"/>
        <v>1</v>
      </c>
      <c r="R26" s="65">
        <f>VLOOKUP($A26,'Return Data'!$B$7:$R$1700,16,0)</f>
        <v>18.264700000000001</v>
      </c>
      <c r="S26" s="67">
        <f t="shared" si="5"/>
        <v>1</v>
      </c>
    </row>
    <row r="27" spans="1:19" x14ac:dyDescent="0.3">
      <c r="A27" s="63" t="s">
        <v>877</v>
      </c>
      <c r="B27" s="64">
        <f>VLOOKUP($A27,'Return Data'!$B$7:$R$1700,3,0)</f>
        <v>44025</v>
      </c>
      <c r="C27" s="65">
        <f>VLOOKUP($A27,'Return Data'!$B$7:$R$1700,4,0)</f>
        <v>172.94970000000001</v>
      </c>
      <c r="D27" s="65">
        <f>VLOOKUP($A27,'Return Data'!$B$7:$R$1700,10,0)</f>
        <v>15.248900000000001</v>
      </c>
      <c r="E27" s="66">
        <f t="shared" si="0"/>
        <v>15</v>
      </c>
      <c r="F27" s="65">
        <f>VLOOKUP($A27,'Return Data'!$B$7:$R$1700,11,0)</f>
        <v>-11.577999999999999</v>
      </c>
      <c r="G27" s="66">
        <f t="shared" si="1"/>
        <v>15</v>
      </c>
      <c r="H27" s="65">
        <f>VLOOKUP($A27,'Return Data'!$B$7:$R$1700,12,0)</f>
        <v>-4.1162000000000001</v>
      </c>
      <c r="I27" s="66">
        <f t="shared" si="2"/>
        <v>17</v>
      </c>
      <c r="J27" s="65">
        <f>VLOOKUP($A27,'Return Data'!$B$7:$R$1700,13,0)</f>
        <v>-4.8735999999999997</v>
      </c>
      <c r="K27" s="66">
        <f t="shared" si="6"/>
        <v>14</v>
      </c>
      <c r="L27" s="65">
        <f>VLOOKUP($A27,'Return Data'!$B$7:$R$1700,17,0)</f>
        <v>-2.2000000000000001E-3</v>
      </c>
      <c r="M27" s="66">
        <f t="shared" si="7"/>
        <v>7</v>
      </c>
      <c r="N27" s="65">
        <f>VLOOKUP($A27,'Return Data'!$B$7:$R$1700,14,0)</f>
        <v>3.5085999999999999</v>
      </c>
      <c r="O27" s="66">
        <f t="shared" si="8"/>
        <v>5</v>
      </c>
      <c r="P27" s="65">
        <f>VLOOKUP($A27,'Return Data'!$B$7:$R$1700,15,0)</f>
        <v>6.1241000000000003</v>
      </c>
      <c r="Q27" s="66">
        <f t="shared" si="9"/>
        <v>6</v>
      </c>
      <c r="R27" s="65">
        <f>VLOOKUP($A27,'Return Data'!$B$7:$R$1700,16,0)</f>
        <v>17.192299999999999</v>
      </c>
      <c r="S27" s="67">
        <f t="shared" si="5"/>
        <v>2</v>
      </c>
    </row>
    <row r="28" spans="1:19" x14ac:dyDescent="0.3">
      <c r="A28" s="63" t="s">
        <v>880</v>
      </c>
      <c r="B28" s="64">
        <f>VLOOKUP($A28,'Return Data'!$B$7:$R$1700,3,0)</f>
        <v>44025</v>
      </c>
      <c r="C28" s="65">
        <f>VLOOKUP($A28,'Return Data'!$B$7:$R$1700,4,0)</f>
        <v>8.7020999999999997</v>
      </c>
      <c r="D28" s="65">
        <f>VLOOKUP($A28,'Return Data'!$B$7:$R$1700,10,0)</f>
        <v>17.204699999999999</v>
      </c>
      <c r="E28" s="66">
        <f t="shared" si="0"/>
        <v>9</v>
      </c>
      <c r="F28" s="65">
        <f>VLOOKUP($A28,'Return Data'!$B$7:$R$1700,11,0)</f>
        <v>-14.5311</v>
      </c>
      <c r="G28" s="66">
        <f t="shared" si="1"/>
        <v>18</v>
      </c>
      <c r="H28" s="65"/>
      <c r="I28" s="66"/>
      <c r="J28" s="65"/>
      <c r="K28" s="66"/>
      <c r="L28" s="65"/>
      <c r="M28" s="66"/>
      <c r="N28" s="65"/>
      <c r="O28" s="66"/>
      <c r="P28" s="65"/>
      <c r="Q28" s="66"/>
      <c r="R28" s="65">
        <f>VLOOKUP($A28,'Return Data'!$B$7:$R$1700,16,0)</f>
        <v>-12.978999999999999</v>
      </c>
      <c r="S28" s="67">
        <f t="shared" si="5"/>
        <v>22</v>
      </c>
    </row>
    <row r="29" spans="1:19" x14ac:dyDescent="0.3">
      <c r="A29" s="63" t="s">
        <v>882</v>
      </c>
      <c r="B29" s="64">
        <f>VLOOKUP($A29,'Return Data'!$B$7:$R$1700,3,0)</f>
        <v>44025</v>
      </c>
      <c r="C29" s="65">
        <f>VLOOKUP($A29,'Return Data'!$B$7:$R$1700,4,0)</f>
        <v>10.61</v>
      </c>
      <c r="D29" s="65">
        <f>VLOOKUP($A29,'Return Data'!$B$7:$R$1700,10,0)</f>
        <v>17.8889</v>
      </c>
      <c r="E29" s="66">
        <f t="shared" si="0"/>
        <v>7</v>
      </c>
      <c r="F29" s="65">
        <f>VLOOKUP($A29,'Return Data'!$B$7:$R$1700,11,0)</f>
        <v>-6.9298000000000002</v>
      </c>
      <c r="G29" s="66">
        <f t="shared" si="1"/>
        <v>3</v>
      </c>
      <c r="H29" s="65">
        <f>VLOOKUP($A29,'Return Data'!$B$7:$R$1700,12,0)</f>
        <v>1.1438999999999999</v>
      </c>
      <c r="I29" s="66">
        <f>RANK(H29,H$8:H$29,0)</f>
        <v>6</v>
      </c>
      <c r="J29" s="65"/>
      <c r="K29" s="66"/>
      <c r="L29" s="65"/>
      <c r="M29" s="66"/>
      <c r="N29" s="65"/>
      <c r="O29" s="66"/>
      <c r="P29" s="65"/>
      <c r="Q29" s="66"/>
      <c r="R29" s="65">
        <f>VLOOKUP($A29,'Return Data'!$B$7:$R$1700,16,0)</f>
        <v>6.1</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16.729036363636364</v>
      </c>
      <c r="E31" s="74"/>
      <c r="F31" s="75">
        <f>AVERAGE(F8:F29)</f>
        <v>-10.611645454545455</v>
      </c>
      <c r="G31" s="74"/>
      <c r="H31" s="75">
        <f>AVERAGE(H8:H29)</f>
        <v>-2.4822142857142859</v>
      </c>
      <c r="I31" s="74"/>
      <c r="J31" s="75">
        <f>AVERAGE(J8:J29)</f>
        <v>-3.4507789473684212</v>
      </c>
      <c r="K31" s="74"/>
      <c r="L31" s="75">
        <f>AVERAGE(L8:L29)</f>
        <v>-1.1394470588235295</v>
      </c>
      <c r="M31" s="74"/>
      <c r="N31" s="75">
        <f>AVERAGE(N8:N29)</f>
        <v>1.460526666666667</v>
      </c>
      <c r="O31" s="74"/>
      <c r="P31" s="75">
        <f>AVERAGE(P8:P29)</f>
        <v>5.7660599999999995</v>
      </c>
      <c r="Q31" s="74"/>
      <c r="R31" s="75">
        <f>AVERAGE(R8:R29)</f>
        <v>7.5086818181818185</v>
      </c>
      <c r="S31" s="76"/>
    </row>
    <row r="32" spans="1:19" x14ac:dyDescent="0.3">
      <c r="A32" s="73" t="s">
        <v>28</v>
      </c>
      <c r="B32" s="74"/>
      <c r="C32" s="74"/>
      <c r="D32" s="75">
        <f>MIN(D8:D29)</f>
        <v>12.1883</v>
      </c>
      <c r="E32" s="74"/>
      <c r="F32" s="75">
        <f>MIN(F8:F29)</f>
        <v>-18.725200000000001</v>
      </c>
      <c r="G32" s="74"/>
      <c r="H32" s="75">
        <f>MIN(H8:H29)</f>
        <v>-14.4206</v>
      </c>
      <c r="I32" s="74"/>
      <c r="J32" s="75">
        <f>MIN(J8:J29)</f>
        <v>-15.541</v>
      </c>
      <c r="K32" s="74"/>
      <c r="L32" s="75">
        <f>MIN(L8:L29)</f>
        <v>-6.8010000000000002</v>
      </c>
      <c r="M32" s="74"/>
      <c r="N32" s="75">
        <f>MIN(N8:N29)</f>
        <v>-5.4631999999999996</v>
      </c>
      <c r="O32" s="74"/>
      <c r="P32" s="75">
        <f>MIN(P8:P29)</f>
        <v>1.7282999999999999</v>
      </c>
      <c r="Q32" s="74"/>
      <c r="R32" s="75">
        <f>MIN(R8:R29)</f>
        <v>-12.978999999999999</v>
      </c>
      <c r="S32" s="76"/>
    </row>
    <row r="33" spans="1:19" ht="15" thickBot="1" x14ac:dyDescent="0.35">
      <c r="A33" s="77" t="s">
        <v>29</v>
      </c>
      <c r="B33" s="78"/>
      <c r="C33" s="78"/>
      <c r="D33" s="79">
        <f>MAX(D8:D29)</f>
        <v>25.085100000000001</v>
      </c>
      <c r="E33" s="78"/>
      <c r="F33" s="79">
        <f>MAX(F8:F29)</f>
        <v>-0.97640000000000005</v>
      </c>
      <c r="G33" s="78"/>
      <c r="H33" s="79">
        <f>MAX(H8:H29)</f>
        <v>3.5928</v>
      </c>
      <c r="I33" s="78"/>
      <c r="J33" s="79">
        <f>MAX(J8:J29)</f>
        <v>4.6135999999999999</v>
      </c>
      <c r="K33" s="78"/>
      <c r="L33" s="79">
        <f>MAX(L8:L29)</f>
        <v>7.5792000000000002</v>
      </c>
      <c r="M33" s="78"/>
      <c r="N33" s="79">
        <f>MAX(N8:N29)</f>
        <v>5.8254999999999999</v>
      </c>
      <c r="O33" s="78"/>
      <c r="P33" s="79">
        <f>MAX(P8:P29)</f>
        <v>9.0282999999999998</v>
      </c>
      <c r="Q33" s="78"/>
      <c r="R33" s="79">
        <f>MAX(R8:R29)</f>
        <v>18.264700000000001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44025</v>
      </c>
      <c r="C8" s="65">
        <f>VLOOKUP($A8,'Return Data'!$B$7:$R$1700,4,0)</f>
        <v>27.4465</v>
      </c>
      <c r="D8" s="65">
        <f>VLOOKUP($A8,'Return Data'!$B$7:$R$1700,10,0)</f>
        <v>19.050999999999998</v>
      </c>
      <c r="E8" s="66">
        <f t="shared" ref="E8:E30" si="0">RANK(D8,D$8:D$30,0)</f>
        <v>13</v>
      </c>
      <c r="F8" s="65">
        <f>VLOOKUP($A8,'Return Data'!$B$7:$R$1700,11,0)</f>
        <v>-20.529</v>
      </c>
      <c r="G8" s="66">
        <f t="shared" ref="G8:G18" si="1">RANK(F8,F$8:F$30,0)</f>
        <v>20</v>
      </c>
      <c r="H8" s="65">
        <f>VLOOKUP($A8,'Return Data'!$B$7:$R$1700,12,0)</f>
        <v>-12.5585</v>
      </c>
      <c r="I8" s="66">
        <f t="shared" ref="I8:I18" si="2">RANK(H8,H$8:H$30,0)</f>
        <v>19</v>
      </c>
      <c r="J8" s="65">
        <f>VLOOKUP($A8,'Return Data'!$B$7:$R$1700,13,0)</f>
        <v>-20.958100000000002</v>
      </c>
      <c r="K8" s="66">
        <f t="shared" ref="K8:K18" si="3">RANK(J8,J$8:J$30,0)</f>
        <v>20</v>
      </c>
      <c r="L8" s="65">
        <f>VLOOKUP($A8,'Return Data'!$B$7:$R$1700,17,0)</f>
        <v>-17.044499999999999</v>
      </c>
      <c r="M8" s="66">
        <f>RANK(L8,L$8:L$30,0)</f>
        <v>15</v>
      </c>
      <c r="N8" s="65">
        <f>VLOOKUP($A8,'Return Data'!$B$7:$R$1700,14,0)</f>
        <v>-11.625299999999999</v>
      </c>
      <c r="O8" s="66">
        <f>RANK(N8,N$8:N$30,0)</f>
        <v>14</v>
      </c>
      <c r="P8" s="65">
        <f>VLOOKUP($A8,'Return Data'!$B$7:$R$1700,15,0)</f>
        <v>1.5724</v>
      </c>
      <c r="Q8" s="66">
        <f>RANK(P8,P$8:P$30,0)</f>
        <v>10</v>
      </c>
      <c r="R8" s="65">
        <f>VLOOKUP($A8,'Return Data'!$B$7:$R$1700,16,0)</f>
        <v>10.126799999999999</v>
      </c>
      <c r="S8" s="67">
        <f t="shared" ref="S8:S30" si="4">RANK(R8,R$8:R$30,0)</f>
        <v>10</v>
      </c>
    </row>
    <row r="9" spans="1:20" x14ac:dyDescent="0.3">
      <c r="A9" s="63" t="s">
        <v>1542</v>
      </c>
      <c r="B9" s="64">
        <f>VLOOKUP($A9,'Return Data'!$B$7:$R$1700,3,0)</f>
        <v>44025</v>
      </c>
      <c r="C9" s="65">
        <f>VLOOKUP($A9,'Return Data'!$B$7:$R$1700,4,0)</f>
        <v>31.11</v>
      </c>
      <c r="D9" s="65">
        <f>VLOOKUP($A9,'Return Data'!$B$7:$R$1700,10,0)</f>
        <v>14.333</v>
      </c>
      <c r="E9" s="66">
        <f t="shared" si="0"/>
        <v>21</v>
      </c>
      <c r="F9" s="65">
        <f>VLOOKUP($A9,'Return Data'!$B$7:$R$1700,11,0)</f>
        <v>-11.291700000000001</v>
      </c>
      <c r="G9" s="66">
        <f t="shared" si="1"/>
        <v>12</v>
      </c>
      <c r="H9" s="65">
        <f>VLOOKUP($A9,'Return Data'!$B$7:$R$1700,12,0)</f>
        <v>-3.1444999999999999</v>
      </c>
      <c r="I9" s="66">
        <f t="shared" si="2"/>
        <v>13</v>
      </c>
      <c r="J9" s="65">
        <f>VLOOKUP($A9,'Return Data'!$B$7:$R$1700,13,0)</f>
        <v>1.105</v>
      </c>
      <c r="K9" s="66">
        <f t="shared" si="3"/>
        <v>3</v>
      </c>
      <c r="L9" s="65">
        <f>VLOOKUP($A9,'Return Data'!$B$7:$R$1700,17,0)</f>
        <v>5.0816999999999997</v>
      </c>
      <c r="M9" s="66">
        <f>RANK(L9,L$8:L$30,0)</f>
        <v>1</v>
      </c>
      <c r="N9" s="65">
        <f>VLOOKUP($A9,'Return Data'!$B$7:$R$1700,14,0)</f>
        <v>4.8448000000000002</v>
      </c>
      <c r="O9" s="66">
        <f>RANK(N9,N$8:N$30,0)</f>
        <v>1</v>
      </c>
      <c r="P9" s="65">
        <f>VLOOKUP($A9,'Return Data'!$B$7:$R$1700,15,0)</f>
        <v>9.3260000000000005</v>
      </c>
      <c r="Q9" s="66">
        <f>RANK(P9,P$8:P$30,0)</f>
        <v>2</v>
      </c>
      <c r="R9" s="65">
        <f>VLOOKUP($A9,'Return Data'!$B$7:$R$1700,16,0)</f>
        <v>18.687200000000001</v>
      </c>
      <c r="S9" s="67">
        <f t="shared" si="4"/>
        <v>2</v>
      </c>
    </row>
    <row r="10" spans="1:20" x14ac:dyDescent="0.3">
      <c r="A10" s="63" t="s">
        <v>1544</v>
      </c>
      <c r="B10" s="64">
        <f>VLOOKUP($A10,'Return Data'!$B$7:$R$1700,3,0)</f>
        <v>44025</v>
      </c>
      <c r="C10" s="65">
        <f>VLOOKUP($A10,'Return Data'!$B$7:$R$1700,4,0)</f>
        <v>11.29</v>
      </c>
      <c r="D10" s="65">
        <f>VLOOKUP($A10,'Return Data'!$B$7:$R$1700,10,0)</f>
        <v>17.972799999999999</v>
      </c>
      <c r="E10" s="66">
        <f t="shared" si="0"/>
        <v>15</v>
      </c>
      <c r="F10" s="65">
        <f>VLOOKUP($A10,'Return Data'!$B$7:$R$1700,11,0)</f>
        <v>2.4500999999999999</v>
      </c>
      <c r="G10" s="66">
        <f t="shared" si="1"/>
        <v>2</v>
      </c>
      <c r="H10" s="65">
        <f>VLOOKUP($A10,'Return Data'!$B$7:$R$1700,12,0)</f>
        <v>12.6747</v>
      </c>
      <c r="I10" s="66">
        <f t="shared" si="2"/>
        <v>2</v>
      </c>
      <c r="J10" s="65">
        <f>VLOOKUP($A10,'Return Data'!$B$7:$R$1700,13,0)</f>
        <v>8.8717000000000006</v>
      </c>
      <c r="K10" s="66">
        <f t="shared" si="3"/>
        <v>1</v>
      </c>
      <c r="L10" s="65"/>
      <c r="M10" s="66"/>
      <c r="N10" s="65"/>
      <c r="O10" s="66"/>
      <c r="P10" s="65"/>
      <c r="Q10" s="66"/>
      <c r="R10" s="65">
        <f>VLOOKUP($A10,'Return Data'!$B$7:$R$1700,16,0)</f>
        <v>8.0500000000000007</v>
      </c>
      <c r="S10" s="67">
        <f t="shared" si="4"/>
        <v>13</v>
      </c>
    </row>
    <row r="11" spans="1:20" x14ac:dyDescent="0.3">
      <c r="A11" s="63" t="s">
        <v>1546</v>
      </c>
      <c r="B11" s="64">
        <f>VLOOKUP($A11,'Return Data'!$B$7:$R$1700,3,0)</f>
        <v>44025</v>
      </c>
      <c r="C11" s="65">
        <f>VLOOKUP($A11,'Return Data'!$B$7:$R$1700,4,0)</f>
        <v>9.76</v>
      </c>
      <c r="D11" s="65">
        <f>VLOOKUP($A11,'Return Data'!$B$7:$R$1700,10,0)</f>
        <v>22.459199999999999</v>
      </c>
      <c r="E11" s="66">
        <f t="shared" si="0"/>
        <v>7</v>
      </c>
      <c r="F11" s="65">
        <f>VLOOKUP($A11,'Return Data'!$B$7:$R$1700,11,0)</f>
        <v>-4.5942999999999996</v>
      </c>
      <c r="G11" s="66">
        <f t="shared" si="1"/>
        <v>4</v>
      </c>
      <c r="H11" s="65">
        <f>VLOOKUP($A11,'Return Data'!$B$7:$R$1700,12,0)</f>
        <v>7.2526999999999999</v>
      </c>
      <c r="I11" s="66">
        <f t="shared" si="2"/>
        <v>4</v>
      </c>
      <c r="J11" s="65">
        <f>VLOOKUP($A11,'Return Data'!$B$7:$R$1700,13,0)</f>
        <v>-0.91369999999999996</v>
      </c>
      <c r="K11" s="66">
        <f t="shared" si="3"/>
        <v>7</v>
      </c>
      <c r="L11" s="65"/>
      <c r="M11" s="66"/>
      <c r="N11" s="65"/>
      <c r="O11" s="66"/>
      <c r="P11" s="65"/>
      <c r="Q11" s="66"/>
      <c r="R11" s="65">
        <f>VLOOKUP($A11,'Return Data'!$B$7:$R$1700,16,0)</f>
        <v>-1.7102999999999999</v>
      </c>
      <c r="S11" s="67">
        <f t="shared" si="4"/>
        <v>21</v>
      </c>
    </row>
    <row r="12" spans="1:20" x14ac:dyDescent="0.3">
      <c r="A12" s="63" t="s">
        <v>1548</v>
      </c>
      <c r="B12" s="64">
        <f>VLOOKUP($A12,'Return Data'!$B$7:$R$1700,3,0)</f>
        <v>44025</v>
      </c>
      <c r="C12" s="65">
        <f>VLOOKUP($A12,'Return Data'!$B$7:$R$1700,4,0)</f>
        <v>52.625999999999998</v>
      </c>
      <c r="D12" s="65">
        <f>VLOOKUP($A12,'Return Data'!$B$7:$R$1700,10,0)</f>
        <v>22.065300000000001</v>
      </c>
      <c r="E12" s="66">
        <f t="shared" si="0"/>
        <v>9</v>
      </c>
      <c r="F12" s="65">
        <f>VLOOKUP($A12,'Return Data'!$B$7:$R$1700,11,0)</f>
        <v>-10.5274</v>
      </c>
      <c r="G12" s="66">
        <f t="shared" si="1"/>
        <v>8</v>
      </c>
      <c r="H12" s="65">
        <f>VLOOKUP($A12,'Return Data'!$B$7:$R$1700,12,0)</f>
        <v>2.0278999999999998</v>
      </c>
      <c r="I12" s="66">
        <f t="shared" si="2"/>
        <v>6</v>
      </c>
      <c r="J12" s="65">
        <f>VLOOKUP($A12,'Return Data'!$B$7:$R$1700,13,0)</f>
        <v>-5.6273</v>
      </c>
      <c r="K12" s="66">
        <f t="shared" si="3"/>
        <v>12</v>
      </c>
      <c r="L12" s="65">
        <f>VLOOKUP($A12,'Return Data'!$B$7:$R$1700,17,0)</f>
        <v>-5.6730999999999998</v>
      </c>
      <c r="M12" s="66">
        <f>RANK(L12,L$8:L$30,0)</f>
        <v>5</v>
      </c>
      <c r="N12" s="65">
        <f>VLOOKUP($A12,'Return Data'!$B$7:$R$1700,14,0)</f>
        <v>-6.4539999999999997</v>
      </c>
      <c r="O12" s="66">
        <f>RANK(N12,N$8:N$30,0)</f>
        <v>10</v>
      </c>
      <c r="P12" s="65">
        <f>VLOOKUP($A12,'Return Data'!$B$7:$R$1700,15,0)</f>
        <v>4.5255000000000001</v>
      </c>
      <c r="Q12" s="66">
        <f>RANK(P12,P$8:P$30,0)</f>
        <v>7</v>
      </c>
      <c r="R12" s="65">
        <f>VLOOKUP($A12,'Return Data'!$B$7:$R$1700,16,0)</f>
        <v>15.707100000000001</v>
      </c>
      <c r="S12" s="67">
        <f t="shared" si="4"/>
        <v>4</v>
      </c>
    </row>
    <row r="13" spans="1:20" x14ac:dyDescent="0.3">
      <c r="A13" s="63" t="s">
        <v>1550</v>
      </c>
      <c r="B13" s="64">
        <f>VLOOKUP($A13,'Return Data'!$B$7:$R$1700,3,0)</f>
        <v>44025</v>
      </c>
      <c r="C13" s="65">
        <f>VLOOKUP($A13,'Return Data'!$B$7:$R$1700,4,0)</f>
        <v>10.762</v>
      </c>
      <c r="D13" s="65">
        <f>VLOOKUP($A13,'Return Data'!$B$7:$R$1700,10,0)</f>
        <v>20.623200000000001</v>
      </c>
      <c r="E13" s="66">
        <f t="shared" si="0"/>
        <v>11</v>
      </c>
      <c r="F13" s="65">
        <f>VLOOKUP($A13,'Return Data'!$B$7:$R$1700,11,0)</f>
        <v>-7.6778000000000004</v>
      </c>
      <c r="G13" s="66">
        <f t="shared" si="1"/>
        <v>5</v>
      </c>
      <c r="H13" s="65">
        <f>VLOOKUP($A13,'Return Data'!$B$7:$R$1700,12,0)</f>
        <v>1.4421999999999999</v>
      </c>
      <c r="I13" s="66">
        <f t="shared" si="2"/>
        <v>7</v>
      </c>
      <c r="J13" s="65">
        <f>VLOOKUP($A13,'Return Data'!$B$7:$R$1700,13,0)</f>
        <v>-0.94799999999999995</v>
      </c>
      <c r="K13" s="66">
        <f t="shared" si="3"/>
        <v>8</v>
      </c>
      <c r="L13" s="65"/>
      <c r="M13" s="66"/>
      <c r="N13" s="65"/>
      <c r="O13" s="66"/>
      <c r="P13" s="65"/>
      <c r="Q13" s="66"/>
      <c r="R13" s="65">
        <f>VLOOKUP($A13,'Return Data'!$B$7:$R$1700,16,0)</f>
        <v>5.2690000000000001</v>
      </c>
      <c r="S13" s="67">
        <f t="shared" si="4"/>
        <v>14</v>
      </c>
    </row>
    <row r="14" spans="1:20" x14ac:dyDescent="0.3">
      <c r="A14" s="63" t="s">
        <v>1553</v>
      </c>
      <c r="B14" s="64">
        <f>VLOOKUP($A14,'Return Data'!$B$7:$R$1700,3,0)</f>
        <v>44025</v>
      </c>
      <c r="C14" s="65">
        <f>VLOOKUP($A14,'Return Data'!$B$7:$R$1700,4,0)</f>
        <v>43.860500000000002</v>
      </c>
      <c r="D14" s="65">
        <f>VLOOKUP($A14,'Return Data'!$B$7:$R$1700,10,0)</f>
        <v>13.827299999999999</v>
      </c>
      <c r="E14" s="66">
        <f t="shared" si="0"/>
        <v>22</v>
      </c>
      <c r="F14" s="65">
        <f>VLOOKUP($A14,'Return Data'!$B$7:$R$1700,11,0)</f>
        <v>-21.3568</v>
      </c>
      <c r="G14" s="66">
        <f t="shared" si="1"/>
        <v>21</v>
      </c>
      <c r="H14" s="65">
        <f>VLOOKUP($A14,'Return Data'!$B$7:$R$1700,12,0)</f>
        <v>-15.5023</v>
      </c>
      <c r="I14" s="66">
        <f t="shared" si="2"/>
        <v>21</v>
      </c>
      <c r="J14" s="65">
        <f>VLOOKUP($A14,'Return Data'!$B$7:$R$1700,13,0)</f>
        <v>-21.0061</v>
      </c>
      <c r="K14" s="66">
        <f t="shared" si="3"/>
        <v>21</v>
      </c>
      <c r="L14" s="65">
        <f>VLOOKUP($A14,'Return Data'!$B$7:$R$1700,17,0)</f>
        <v>-14.812200000000001</v>
      </c>
      <c r="M14" s="66">
        <f>RANK(L14,L$8:L$30,0)</f>
        <v>14</v>
      </c>
      <c r="N14" s="65">
        <f>VLOOKUP($A14,'Return Data'!$B$7:$R$1700,14,0)</f>
        <v>-9.1608000000000001</v>
      </c>
      <c r="O14" s="66">
        <f>RANK(N14,N$8:N$30,0)</f>
        <v>13</v>
      </c>
      <c r="P14" s="65">
        <f>VLOOKUP($A14,'Return Data'!$B$7:$R$1700,15,0)</f>
        <v>2.0274999999999999</v>
      </c>
      <c r="Q14" s="66">
        <f>RANK(P14,P$8:P$30,0)</f>
        <v>8</v>
      </c>
      <c r="R14" s="65">
        <f>VLOOKUP($A14,'Return Data'!$B$7:$R$1700,16,0)</f>
        <v>13.228400000000001</v>
      </c>
      <c r="S14" s="67">
        <f t="shared" si="4"/>
        <v>5</v>
      </c>
    </row>
    <row r="15" spans="1:20" x14ac:dyDescent="0.3">
      <c r="A15" s="63" t="s">
        <v>1554</v>
      </c>
      <c r="B15" s="64">
        <f>VLOOKUP($A15,'Return Data'!$B$7:$R$1700,3,0)</f>
        <v>44025</v>
      </c>
      <c r="C15" s="65">
        <f>VLOOKUP($A15,'Return Data'!$B$7:$R$1700,4,0)</f>
        <v>35.787999999999997</v>
      </c>
      <c r="D15" s="65">
        <f>VLOOKUP($A15,'Return Data'!$B$7:$R$1700,10,0)</f>
        <v>22.243500000000001</v>
      </c>
      <c r="E15" s="66">
        <f t="shared" si="0"/>
        <v>8</v>
      </c>
      <c r="F15" s="65">
        <f>VLOOKUP($A15,'Return Data'!$B$7:$R$1700,11,0)</f>
        <v>-16.686800000000002</v>
      </c>
      <c r="G15" s="66">
        <f t="shared" si="1"/>
        <v>17</v>
      </c>
      <c r="H15" s="65">
        <f>VLOOKUP($A15,'Return Data'!$B$7:$R$1700,12,0)</f>
        <v>-11.712999999999999</v>
      </c>
      <c r="I15" s="66">
        <f t="shared" si="2"/>
        <v>18</v>
      </c>
      <c r="J15" s="65">
        <f>VLOOKUP($A15,'Return Data'!$B$7:$R$1700,13,0)</f>
        <v>-19.343699999999998</v>
      </c>
      <c r="K15" s="66">
        <f t="shared" si="3"/>
        <v>19</v>
      </c>
      <c r="L15" s="65">
        <f>VLOOKUP($A15,'Return Data'!$B$7:$R$1700,17,0)</f>
        <v>-11.891400000000001</v>
      </c>
      <c r="M15" s="66">
        <f>RANK(L15,L$8:L$30,0)</f>
        <v>11</v>
      </c>
      <c r="N15" s="65">
        <f>VLOOKUP($A15,'Return Data'!$B$7:$R$1700,14,0)</f>
        <v>-3.7761</v>
      </c>
      <c r="O15" s="66">
        <f>RANK(N15,N$8:N$30,0)</f>
        <v>5</v>
      </c>
      <c r="P15" s="65">
        <f>VLOOKUP($A15,'Return Data'!$B$7:$R$1700,15,0)</f>
        <v>6.1098999999999997</v>
      </c>
      <c r="Q15" s="66">
        <f>RANK(P15,P$8:P$30,0)</f>
        <v>5</v>
      </c>
      <c r="R15" s="65">
        <f>VLOOKUP($A15,'Return Data'!$B$7:$R$1700,16,0)</f>
        <v>11.360900000000001</v>
      </c>
      <c r="S15" s="67">
        <f t="shared" si="4"/>
        <v>8</v>
      </c>
    </row>
    <row r="16" spans="1:20" x14ac:dyDescent="0.3">
      <c r="A16" s="63" t="s">
        <v>1557</v>
      </c>
      <c r="B16" s="64">
        <f>VLOOKUP($A16,'Return Data'!$B$7:$R$1700,3,0)</f>
        <v>44025</v>
      </c>
      <c r="C16" s="65">
        <f>VLOOKUP($A16,'Return Data'!$B$7:$R$1700,4,0)</f>
        <v>43.176099999999998</v>
      </c>
      <c r="D16" s="65">
        <f>VLOOKUP($A16,'Return Data'!$B$7:$R$1700,10,0)</f>
        <v>25.9329</v>
      </c>
      <c r="E16" s="66">
        <f t="shared" si="0"/>
        <v>2</v>
      </c>
      <c r="F16" s="65">
        <f>VLOOKUP($A16,'Return Data'!$B$7:$R$1700,11,0)</f>
        <v>-10.598100000000001</v>
      </c>
      <c r="G16" s="66">
        <f t="shared" si="1"/>
        <v>9</v>
      </c>
      <c r="H16" s="65">
        <f>VLOOKUP($A16,'Return Data'!$B$7:$R$1700,12,0)</f>
        <v>-5.9669999999999996</v>
      </c>
      <c r="I16" s="66">
        <f t="shared" si="2"/>
        <v>14</v>
      </c>
      <c r="J16" s="65">
        <f>VLOOKUP($A16,'Return Data'!$B$7:$R$1700,13,0)</f>
        <v>-11.644399999999999</v>
      </c>
      <c r="K16" s="66">
        <f t="shared" si="3"/>
        <v>15</v>
      </c>
      <c r="L16" s="65">
        <f>VLOOKUP($A16,'Return Data'!$B$7:$R$1700,17,0)</f>
        <v>-11.654500000000001</v>
      </c>
      <c r="M16" s="66">
        <f>RANK(L16,L$8:L$30,0)</f>
        <v>10</v>
      </c>
      <c r="N16" s="65">
        <f>VLOOKUP($A16,'Return Data'!$B$7:$R$1700,14,0)</f>
        <v>-7.9748000000000001</v>
      </c>
      <c r="O16" s="66">
        <f>RANK(N16,N$8:N$30,0)</f>
        <v>12</v>
      </c>
      <c r="P16" s="65">
        <f>VLOOKUP($A16,'Return Data'!$B$7:$R$1700,15,0)</f>
        <v>1.3445</v>
      </c>
      <c r="Q16" s="66">
        <f>RANK(P16,P$8:P$30,0)</f>
        <v>11</v>
      </c>
      <c r="R16" s="65">
        <f>VLOOKUP($A16,'Return Data'!$B$7:$R$1700,16,0)</f>
        <v>10.2591</v>
      </c>
      <c r="S16" s="67">
        <f t="shared" si="4"/>
        <v>9</v>
      </c>
    </row>
    <row r="17" spans="1:19" x14ac:dyDescent="0.3">
      <c r="A17" s="63" t="s">
        <v>1559</v>
      </c>
      <c r="B17" s="64">
        <f>VLOOKUP($A17,'Return Data'!$B$7:$R$1700,3,0)</f>
        <v>44025</v>
      </c>
      <c r="C17" s="65">
        <f>VLOOKUP($A17,'Return Data'!$B$7:$R$1700,4,0)</f>
        <v>23.37</v>
      </c>
      <c r="D17" s="65">
        <f>VLOOKUP($A17,'Return Data'!$B$7:$R$1700,10,0)</f>
        <v>22.935300000000002</v>
      </c>
      <c r="E17" s="66">
        <f t="shared" si="0"/>
        <v>6</v>
      </c>
      <c r="F17" s="65">
        <f>VLOOKUP($A17,'Return Data'!$B$7:$R$1700,11,0)</f>
        <v>-16.446200000000001</v>
      </c>
      <c r="G17" s="66">
        <f t="shared" si="1"/>
        <v>16</v>
      </c>
      <c r="H17" s="65">
        <f>VLOOKUP($A17,'Return Data'!$B$7:$R$1700,12,0)</f>
        <v>-7.2987000000000002</v>
      </c>
      <c r="I17" s="66">
        <f t="shared" si="2"/>
        <v>16</v>
      </c>
      <c r="J17" s="65">
        <f>VLOOKUP($A17,'Return Data'!$B$7:$R$1700,13,0)</f>
        <v>-10.7675</v>
      </c>
      <c r="K17" s="66">
        <f t="shared" si="3"/>
        <v>14</v>
      </c>
      <c r="L17" s="65">
        <f>VLOOKUP($A17,'Return Data'!$B$7:$R$1700,17,0)</f>
        <v>-5.0396000000000001</v>
      </c>
      <c r="M17" s="66">
        <f>RANK(L17,L$8:L$30,0)</f>
        <v>4</v>
      </c>
      <c r="N17" s="65">
        <f>VLOOKUP($A17,'Return Data'!$B$7:$R$1700,14,0)</f>
        <v>-4.7298999999999998</v>
      </c>
      <c r="O17" s="66">
        <f>RANK(N17,N$8:N$30,0)</f>
        <v>8</v>
      </c>
      <c r="P17" s="65">
        <f>VLOOKUP($A17,'Return Data'!$B$7:$R$1700,15,0)</f>
        <v>1.8796999999999999</v>
      </c>
      <c r="Q17" s="66">
        <f>RANK(P17,P$8:P$30,0)</f>
        <v>9</v>
      </c>
      <c r="R17" s="65">
        <f>VLOOKUP($A17,'Return Data'!$B$7:$R$1700,16,0)</f>
        <v>8.9077000000000002</v>
      </c>
      <c r="S17" s="67">
        <f t="shared" si="4"/>
        <v>12</v>
      </c>
    </row>
    <row r="18" spans="1:19" x14ac:dyDescent="0.3">
      <c r="A18" s="63" t="s">
        <v>1561</v>
      </c>
      <c r="B18" s="64">
        <f>VLOOKUP($A18,'Return Data'!$B$7:$R$1700,3,0)</f>
        <v>44025</v>
      </c>
      <c r="C18" s="65">
        <f>VLOOKUP($A18,'Return Data'!$B$7:$R$1700,4,0)</f>
        <v>8.2899999999999991</v>
      </c>
      <c r="D18" s="65">
        <f>VLOOKUP($A18,'Return Data'!$B$7:$R$1700,10,0)</f>
        <v>16.269300000000001</v>
      </c>
      <c r="E18" s="66">
        <f t="shared" si="0"/>
        <v>19</v>
      </c>
      <c r="F18" s="65">
        <f>VLOOKUP($A18,'Return Data'!$B$7:$R$1700,11,0)</f>
        <v>-16.262599999999999</v>
      </c>
      <c r="G18" s="66">
        <f t="shared" si="1"/>
        <v>15</v>
      </c>
      <c r="H18" s="65">
        <f>VLOOKUP($A18,'Return Data'!$B$7:$R$1700,12,0)</f>
        <v>-9.5965000000000007</v>
      </c>
      <c r="I18" s="66">
        <f t="shared" si="2"/>
        <v>17</v>
      </c>
      <c r="J18" s="65">
        <f>VLOOKUP($A18,'Return Data'!$B$7:$R$1700,13,0)</f>
        <v>-13.4656</v>
      </c>
      <c r="K18" s="66">
        <f t="shared" si="3"/>
        <v>16</v>
      </c>
      <c r="L18" s="65">
        <f>VLOOKUP($A18,'Return Data'!$B$7:$R$1700,17,0)</f>
        <v>-11.466699999999999</v>
      </c>
      <c r="M18" s="66">
        <f>RANK(L18,L$8:L$30,0)</f>
        <v>9</v>
      </c>
      <c r="N18" s="65">
        <f>VLOOKUP($A18,'Return Data'!$B$7:$R$1700,14,0)</f>
        <v>-6.2413999999999996</v>
      </c>
      <c r="O18" s="66">
        <f>RANK(N18,N$8:N$30,0)</f>
        <v>9</v>
      </c>
      <c r="P18" s="65"/>
      <c r="Q18" s="66"/>
      <c r="R18" s="65">
        <f>VLOOKUP($A18,'Return Data'!$B$7:$R$1700,16,0)</f>
        <v>-5.9389000000000003</v>
      </c>
      <c r="S18" s="67">
        <f t="shared" si="4"/>
        <v>22</v>
      </c>
    </row>
    <row r="19" spans="1:19" x14ac:dyDescent="0.3">
      <c r="A19" s="63" t="s">
        <v>1562</v>
      </c>
      <c r="B19" s="64">
        <f>VLOOKUP($A19,'Return Data'!$B$7:$R$1700,3,0)</f>
        <v>44025</v>
      </c>
      <c r="C19" s="65">
        <f>VLOOKUP($A19,'Return Data'!$B$7:$R$1700,4,0)</f>
        <v>10.24</v>
      </c>
      <c r="D19" s="65">
        <f>VLOOKUP($A19,'Return Data'!$B$7:$R$1700,10,0)</f>
        <v>13.1492</v>
      </c>
      <c r="E19" s="66">
        <f t="shared" si="0"/>
        <v>23</v>
      </c>
      <c r="F19" s="65"/>
      <c r="G19" s="66"/>
      <c r="H19" s="65"/>
      <c r="I19" s="66"/>
      <c r="J19" s="65"/>
      <c r="K19" s="66"/>
      <c r="L19" s="65"/>
      <c r="M19" s="66"/>
      <c r="N19" s="65"/>
      <c r="O19" s="66"/>
      <c r="P19" s="65"/>
      <c r="Q19" s="66"/>
      <c r="R19" s="65">
        <f>VLOOKUP($A19,'Return Data'!$B$7:$R$1700,16,0)</f>
        <v>2.4</v>
      </c>
      <c r="S19" s="67">
        <f t="shared" si="4"/>
        <v>18</v>
      </c>
    </row>
    <row r="20" spans="1:19" x14ac:dyDescent="0.3">
      <c r="A20" s="63" t="s">
        <v>1564</v>
      </c>
      <c r="B20" s="64">
        <f>VLOOKUP($A20,'Return Data'!$B$7:$R$1700,3,0)</f>
        <v>44025</v>
      </c>
      <c r="C20" s="65">
        <f>VLOOKUP($A20,'Return Data'!$B$7:$R$1700,4,0)</f>
        <v>10.35</v>
      </c>
      <c r="D20" s="65">
        <f>VLOOKUP($A20,'Return Data'!$B$7:$R$1700,10,0)</f>
        <v>18.150700000000001</v>
      </c>
      <c r="E20" s="66">
        <f t="shared" si="0"/>
        <v>14</v>
      </c>
      <c r="F20" s="65">
        <f>VLOOKUP($A20,'Return Data'!$B$7:$R$1700,11,0)</f>
        <v>-9.3695000000000004</v>
      </c>
      <c r="G20" s="66">
        <f>RANK(F20,F$8:F$30,0)</f>
        <v>7</v>
      </c>
      <c r="H20" s="65">
        <f>VLOOKUP($A20,'Return Data'!$B$7:$R$1700,12,0)</f>
        <v>2.1718000000000002</v>
      </c>
      <c r="I20" s="66">
        <f>RANK(H20,H$8:H$30,0)</f>
        <v>5</v>
      </c>
      <c r="J20" s="65">
        <f>VLOOKUP($A20,'Return Data'!$B$7:$R$1700,13,0)</f>
        <v>0.38800000000000001</v>
      </c>
      <c r="K20" s="66">
        <f>RANK(J20,J$8:J$30,0)</f>
        <v>5</v>
      </c>
      <c r="L20" s="65"/>
      <c r="M20" s="66"/>
      <c r="N20" s="65"/>
      <c r="O20" s="66"/>
      <c r="P20" s="65"/>
      <c r="Q20" s="66"/>
      <c r="R20" s="65">
        <f>VLOOKUP($A20,'Return Data'!$B$7:$R$1700,16,0)</f>
        <v>2.0392000000000001</v>
      </c>
      <c r="S20" s="67">
        <f t="shared" si="4"/>
        <v>19</v>
      </c>
    </row>
    <row r="21" spans="1:19" x14ac:dyDescent="0.3">
      <c r="A21" s="63" t="s">
        <v>1566</v>
      </c>
      <c r="B21" s="64">
        <f>VLOOKUP($A21,'Return Data'!$B$7:$R$1700,3,0)</f>
        <v>44025</v>
      </c>
      <c r="C21" s="65">
        <f>VLOOKUP($A21,'Return Data'!$B$7:$R$1700,4,0)</f>
        <v>8.4784000000000006</v>
      </c>
      <c r="D21" s="65">
        <f>VLOOKUP($A21,'Return Data'!$B$7:$R$1700,10,0)</f>
        <v>23.2469</v>
      </c>
      <c r="E21" s="66">
        <f t="shared" si="0"/>
        <v>4</v>
      </c>
      <c r="F21" s="65"/>
      <c r="G21" s="66"/>
      <c r="H21" s="65"/>
      <c r="I21" s="66"/>
      <c r="J21" s="65"/>
      <c r="K21" s="66"/>
      <c r="L21" s="65"/>
      <c r="M21" s="66"/>
      <c r="N21" s="65"/>
      <c r="O21" s="66"/>
      <c r="P21" s="65"/>
      <c r="Q21" s="66"/>
      <c r="R21" s="65">
        <f>VLOOKUP($A21,'Return Data'!$B$7:$R$1700,16,0)</f>
        <v>-15.215999999999999</v>
      </c>
      <c r="S21" s="67">
        <f t="shared" si="4"/>
        <v>23</v>
      </c>
    </row>
    <row r="22" spans="1:19" x14ac:dyDescent="0.3">
      <c r="A22" s="63" t="s">
        <v>1569</v>
      </c>
      <c r="B22" s="64">
        <f>VLOOKUP($A22,'Return Data'!$B$7:$R$1700,3,0)</f>
        <v>44025</v>
      </c>
      <c r="C22" s="65">
        <f>VLOOKUP($A22,'Return Data'!$B$7:$R$1700,4,0)</f>
        <v>72.474999999999994</v>
      </c>
      <c r="D22" s="65">
        <f>VLOOKUP($A22,'Return Data'!$B$7:$R$1700,10,0)</f>
        <v>22.980699999999999</v>
      </c>
      <c r="E22" s="66">
        <f t="shared" si="0"/>
        <v>5</v>
      </c>
      <c r="F22" s="65">
        <f>VLOOKUP($A22,'Return Data'!$B$7:$R$1700,11,0)</f>
        <v>-12.826700000000001</v>
      </c>
      <c r="G22" s="66">
        <f t="shared" ref="G22:G30" si="5">RANK(F22,F$8:F$30,0)</f>
        <v>14</v>
      </c>
      <c r="H22" s="65">
        <f>VLOOKUP($A22,'Return Data'!$B$7:$R$1700,12,0)</f>
        <v>-2.7128999999999999</v>
      </c>
      <c r="I22" s="66">
        <f t="shared" ref="I22:I30" si="6">RANK(H22,H$8:H$30,0)</f>
        <v>12</v>
      </c>
      <c r="J22" s="65">
        <f>VLOOKUP($A22,'Return Data'!$B$7:$R$1700,13,0)</f>
        <v>-4.0079000000000002</v>
      </c>
      <c r="K22" s="66">
        <f t="shared" ref="K22:K30" si="7">RANK(J22,J$8:J$30,0)</f>
        <v>11</v>
      </c>
      <c r="L22" s="65">
        <f>VLOOKUP($A22,'Return Data'!$B$7:$R$1700,17,0)</f>
        <v>-4.3766999999999996</v>
      </c>
      <c r="M22" s="66">
        <f>RANK(L22,L$8:L$30,0)</f>
        <v>3</v>
      </c>
      <c r="N22" s="65">
        <f>VLOOKUP($A22,'Return Data'!$B$7:$R$1700,14,0)</f>
        <v>-2.8439999999999999</v>
      </c>
      <c r="O22" s="66">
        <f>RANK(N22,N$8:N$30,0)</f>
        <v>4</v>
      </c>
      <c r="P22" s="65">
        <f>VLOOKUP($A22,'Return Data'!$B$7:$R$1700,15,0)</f>
        <v>5.7298999999999998</v>
      </c>
      <c r="Q22" s="66">
        <f>RANK(P22,P$8:P$30,0)</f>
        <v>6</v>
      </c>
      <c r="R22" s="65">
        <f>VLOOKUP($A22,'Return Data'!$B$7:$R$1700,16,0)</f>
        <v>12.210699999999999</v>
      </c>
      <c r="S22" s="67">
        <f t="shared" si="4"/>
        <v>6</v>
      </c>
    </row>
    <row r="23" spans="1:19" x14ac:dyDescent="0.3">
      <c r="A23" s="63" t="s">
        <v>1570</v>
      </c>
      <c r="B23" s="64">
        <f>VLOOKUP($A23,'Return Data'!$B$7:$R$1700,3,0)</f>
        <v>44025</v>
      </c>
      <c r="C23" s="65">
        <f>VLOOKUP($A23,'Return Data'!$B$7:$R$1700,4,0)</f>
        <v>19.850999999999999</v>
      </c>
      <c r="D23" s="65">
        <f>VLOOKUP($A23,'Return Data'!$B$7:$R$1700,10,0)</f>
        <v>17.9221</v>
      </c>
      <c r="E23" s="66">
        <f t="shared" si="0"/>
        <v>16</v>
      </c>
      <c r="F23" s="65">
        <f>VLOOKUP($A23,'Return Data'!$B$7:$R$1700,11,0)</f>
        <v>-19.4588</v>
      </c>
      <c r="G23" s="66">
        <f t="shared" si="5"/>
        <v>19</v>
      </c>
      <c r="H23" s="65">
        <f>VLOOKUP($A23,'Return Data'!$B$7:$R$1700,12,0)</f>
        <v>-12.907500000000001</v>
      </c>
      <c r="I23" s="66">
        <f t="shared" si="6"/>
        <v>20</v>
      </c>
      <c r="J23" s="65">
        <f>VLOOKUP($A23,'Return Data'!$B$7:$R$1700,13,0)</f>
        <v>-18.274999999999999</v>
      </c>
      <c r="K23" s="66">
        <f t="shared" si="7"/>
        <v>18</v>
      </c>
      <c r="L23" s="65">
        <f>VLOOKUP($A23,'Return Data'!$B$7:$R$1700,17,0)</f>
        <v>-13.863300000000001</v>
      </c>
      <c r="M23" s="66">
        <f>RANK(L23,L$8:L$30,0)</f>
        <v>13</v>
      </c>
      <c r="N23" s="65">
        <f>VLOOKUP($A23,'Return Data'!$B$7:$R$1700,14,0)</f>
        <v>-7.4015000000000004</v>
      </c>
      <c r="O23" s="66">
        <f>RANK(N23,N$8:N$30,0)</f>
        <v>11</v>
      </c>
      <c r="P23" s="65">
        <f>VLOOKUP($A23,'Return Data'!$B$7:$R$1700,15,0)</f>
        <v>6.3170999999999999</v>
      </c>
      <c r="Q23" s="66">
        <f>RANK(P23,P$8:P$30,0)</f>
        <v>4</v>
      </c>
      <c r="R23" s="65">
        <f>VLOOKUP($A23,'Return Data'!$B$7:$R$1700,16,0)</f>
        <v>11.7432</v>
      </c>
      <c r="S23" s="67">
        <f t="shared" si="4"/>
        <v>7</v>
      </c>
    </row>
    <row r="24" spans="1:19" x14ac:dyDescent="0.3">
      <c r="A24" s="63" t="s">
        <v>1573</v>
      </c>
      <c r="B24" s="64">
        <f>VLOOKUP($A24,'Return Data'!$B$7:$R$1700,3,0)</f>
        <v>44025</v>
      </c>
      <c r="C24" s="65">
        <f>VLOOKUP($A24,'Return Data'!$B$7:$R$1700,4,0)</f>
        <v>38.060699999999997</v>
      </c>
      <c r="D24" s="65">
        <f>VLOOKUP($A24,'Return Data'!$B$7:$R$1700,10,0)</f>
        <v>21.635400000000001</v>
      </c>
      <c r="E24" s="66">
        <f t="shared" si="0"/>
        <v>10</v>
      </c>
      <c r="F24" s="65">
        <f>VLOOKUP($A24,'Return Data'!$B$7:$R$1700,11,0)</f>
        <v>-12.069900000000001</v>
      </c>
      <c r="G24" s="66">
        <f t="shared" si="5"/>
        <v>13</v>
      </c>
      <c r="H24" s="65">
        <f>VLOOKUP($A24,'Return Data'!$B$7:$R$1700,12,0)</f>
        <v>-1.8919999999999999</v>
      </c>
      <c r="I24" s="66">
        <f t="shared" si="6"/>
        <v>11</v>
      </c>
      <c r="J24" s="65">
        <f>VLOOKUP($A24,'Return Data'!$B$7:$R$1700,13,0)</f>
        <v>-6.7720000000000002</v>
      </c>
      <c r="K24" s="66">
        <f t="shared" si="7"/>
        <v>13</v>
      </c>
      <c r="L24" s="65">
        <f>VLOOKUP($A24,'Return Data'!$B$7:$R$1700,17,0)</f>
        <v>-6.2920999999999996</v>
      </c>
      <c r="M24" s="66">
        <f>RANK(L24,L$8:L$30,0)</f>
        <v>7</v>
      </c>
      <c r="N24" s="65">
        <f>VLOOKUP($A24,'Return Data'!$B$7:$R$1700,14,0)</f>
        <v>-2.1789999999999998</v>
      </c>
      <c r="O24" s="66">
        <f>RANK(N24,N$8:N$30,0)</f>
        <v>3</v>
      </c>
      <c r="P24" s="65">
        <f>VLOOKUP($A24,'Return Data'!$B$7:$R$1700,15,0)</f>
        <v>8.4062000000000001</v>
      </c>
      <c r="Q24" s="66">
        <f>RANK(P24,P$8:P$30,0)</f>
        <v>3</v>
      </c>
      <c r="R24" s="65">
        <f>VLOOKUP($A24,'Return Data'!$B$7:$R$1700,16,0)</f>
        <v>17.919699999999999</v>
      </c>
      <c r="S24" s="67">
        <f t="shared" si="4"/>
        <v>3</v>
      </c>
    </row>
    <row r="25" spans="1:19" x14ac:dyDescent="0.3">
      <c r="A25" s="63" t="s">
        <v>1574</v>
      </c>
      <c r="B25" s="64">
        <f>VLOOKUP($A25,'Return Data'!$B$7:$R$1700,3,0)</f>
        <v>44025</v>
      </c>
      <c r="C25" s="65">
        <f>VLOOKUP($A25,'Return Data'!$B$7:$R$1700,4,0)</f>
        <v>10.34</v>
      </c>
      <c r="D25" s="65">
        <f>VLOOKUP($A25,'Return Data'!$B$7:$R$1700,10,0)</f>
        <v>23.388999999999999</v>
      </c>
      <c r="E25" s="66">
        <f t="shared" si="0"/>
        <v>3</v>
      </c>
      <c r="F25" s="65">
        <f>VLOOKUP($A25,'Return Data'!$B$7:$R$1700,11,0)</f>
        <v>-4.2592999999999996</v>
      </c>
      <c r="G25" s="66">
        <f t="shared" si="5"/>
        <v>3</v>
      </c>
      <c r="H25" s="65">
        <f>VLOOKUP($A25,'Return Data'!$B$7:$R$1700,12,0)</f>
        <v>8.4994999999999994</v>
      </c>
      <c r="I25" s="66">
        <f t="shared" si="6"/>
        <v>3</v>
      </c>
      <c r="J25" s="65">
        <f>VLOOKUP($A25,'Return Data'!$B$7:$R$1700,13,0)</f>
        <v>3.4</v>
      </c>
      <c r="K25" s="66">
        <f t="shared" si="7"/>
        <v>2</v>
      </c>
      <c r="L25" s="65"/>
      <c r="M25" s="66"/>
      <c r="N25" s="65"/>
      <c r="O25" s="66"/>
      <c r="P25" s="65"/>
      <c r="Q25" s="66"/>
      <c r="R25" s="65">
        <f>VLOOKUP($A25,'Return Data'!$B$7:$R$1700,16,0)</f>
        <v>2.8992</v>
      </c>
      <c r="S25" s="67">
        <f t="shared" si="4"/>
        <v>17</v>
      </c>
    </row>
    <row r="26" spans="1:19" x14ac:dyDescent="0.3">
      <c r="A26" s="63" t="s">
        <v>1577</v>
      </c>
      <c r="B26" s="64">
        <f>VLOOKUP($A26,'Return Data'!$B$7:$R$1700,3,0)</f>
        <v>44025</v>
      </c>
      <c r="C26" s="65">
        <f>VLOOKUP($A26,'Return Data'!$B$7:$R$1700,4,0)</f>
        <v>44.555799999999998</v>
      </c>
      <c r="D26" s="65">
        <f>VLOOKUP($A26,'Return Data'!$B$7:$R$1700,10,0)</f>
        <v>30.837499999999999</v>
      </c>
      <c r="E26" s="66">
        <f t="shared" si="0"/>
        <v>1</v>
      </c>
      <c r="F26" s="65">
        <f>VLOOKUP($A26,'Return Data'!$B$7:$R$1700,11,0)</f>
        <v>3.3149000000000002</v>
      </c>
      <c r="G26" s="66">
        <f t="shared" si="5"/>
        <v>1</v>
      </c>
      <c r="H26" s="65">
        <f>VLOOKUP($A26,'Return Data'!$B$7:$R$1700,12,0)</f>
        <v>15.1408</v>
      </c>
      <c r="I26" s="66">
        <f t="shared" si="6"/>
        <v>1</v>
      </c>
      <c r="J26" s="65">
        <f>VLOOKUP($A26,'Return Data'!$B$7:$R$1700,13,0)</f>
        <v>-1.2245999999999999</v>
      </c>
      <c r="K26" s="66">
        <f t="shared" si="7"/>
        <v>9</v>
      </c>
      <c r="L26" s="65">
        <f>VLOOKUP($A26,'Return Data'!$B$7:$R$1700,17,0)</f>
        <v>-7.2106000000000003</v>
      </c>
      <c r="M26" s="66">
        <f>RANK(L26,L$8:L$30,0)</f>
        <v>8</v>
      </c>
      <c r="N26" s="65">
        <f>VLOOKUP($A26,'Return Data'!$B$7:$R$1700,14,0)</f>
        <v>-4.3415999999999997</v>
      </c>
      <c r="O26" s="66">
        <f>RANK(N26,N$8:N$30,0)</f>
        <v>7</v>
      </c>
      <c r="P26" s="65">
        <f>VLOOKUP($A26,'Return Data'!$B$7:$R$1700,15,0)</f>
        <v>0.755</v>
      </c>
      <c r="Q26" s="66">
        <f>RANK(P26,P$8:P$30,0)</f>
        <v>13</v>
      </c>
      <c r="R26" s="65">
        <f>VLOOKUP($A26,'Return Data'!$B$7:$R$1700,16,0)</f>
        <v>3.6175999999999999</v>
      </c>
      <c r="S26" s="67">
        <f t="shared" si="4"/>
        <v>16</v>
      </c>
    </row>
    <row r="27" spans="1:19" x14ac:dyDescent="0.3">
      <c r="A27" s="63" t="s">
        <v>1578</v>
      </c>
      <c r="B27" s="64">
        <f>VLOOKUP($A27,'Return Data'!$B$7:$R$1700,3,0)</f>
        <v>44025</v>
      </c>
      <c r="C27" s="65">
        <f>VLOOKUP($A27,'Return Data'!$B$7:$R$1700,4,0)</f>
        <v>54.5398</v>
      </c>
      <c r="D27" s="65">
        <f>VLOOKUP($A27,'Return Data'!$B$7:$R$1700,10,0)</f>
        <v>17.609300000000001</v>
      </c>
      <c r="E27" s="66">
        <f t="shared" si="0"/>
        <v>18</v>
      </c>
      <c r="F27" s="65">
        <f>VLOOKUP($A27,'Return Data'!$B$7:$R$1700,11,0)</f>
        <v>-7.8292999999999999</v>
      </c>
      <c r="G27" s="66">
        <f t="shared" si="5"/>
        <v>6</v>
      </c>
      <c r="H27" s="65">
        <f>VLOOKUP($A27,'Return Data'!$B$7:$R$1700,12,0)</f>
        <v>-0.5151</v>
      </c>
      <c r="I27" s="66">
        <f t="shared" si="6"/>
        <v>8</v>
      </c>
      <c r="J27" s="65">
        <f>VLOOKUP($A27,'Return Data'!$B$7:$R$1700,13,0)</f>
        <v>0.48139999999999999</v>
      </c>
      <c r="K27" s="66">
        <f t="shared" si="7"/>
        <v>4</v>
      </c>
      <c r="L27" s="65">
        <f>VLOOKUP($A27,'Return Data'!$B$7:$R$1700,17,0)</f>
        <v>-0.17829999999999999</v>
      </c>
      <c r="M27" s="66">
        <f>RANK(L27,L$8:L$30,0)</f>
        <v>2</v>
      </c>
      <c r="N27" s="65">
        <f>VLOOKUP($A27,'Return Data'!$B$7:$R$1700,14,0)</f>
        <v>4.1722000000000001</v>
      </c>
      <c r="O27" s="66">
        <f>RANK(N27,N$8:N$30,0)</f>
        <v>2</v>
      </c>
      <c r="P27" s="65">
        <f>VLOOKUP($A27,'Return Data'!$B$7:$R$1700,15,0)</f>
        <v>10.6249</v>
      </c>
      <c r="Q27" s="66">
        <f>RANK(P27,P$8:P$30,0)</f>
        <v>1</v>
      </c>
      <c r="R27" s="65">
        <f>VLOOKUP($A27,'Return Data'!$B$7:$R$1700,16,0)</f>
        <v>21.239000000000001</v>
      </c>
      <c r="S27" s="67">
        <f t="shared" si="4"/>
        <v>1</v>
      </c>
    </row>
    <row r="28" spans="1:19" x14ac:dyDescent="0.3">
      <c r="A28" s="63" t="s">
        <v>1581</v>
      </c>
      <c r="B28" s="64">
        <f>VLOOKUP($A28,'Return Data'!$B$7:$R$1700,3,0)</f>
        <v>44025</v>
      </c>
      <c r="C28" s="65">
        <f>VLOOKUP($A28,'Return Data'!$B$7:$R$1700,4,0)</f>
        <v>69.060900000000004</v>
      </c>
      <c r="D28" s="65">
        <f>VLOOKUP($A28,'Return Data'!$B$7:$R$1700,10,0)</f>
        <v>17.750900000000001</v>
      </c>
      <c r="E28" s="66">
        <f t="shared" si="0"/>
        <v>17</v>
      </c>
      <c r="F28" s="65">
        <f>VLOOKUP($A28,'Return Data'!$B$7:$R$1700,11,0)</f>
        <v>-16.749199999999998</v>
      </c>
      <c r="G28" s="66">
        <f t="shared" si="5"/>
        <v>18</v>
      </c>
      <c r="H28" s="65">
        <f>VLOOKUP($A28,'Return Data'!$B$7:$R$1700,12,0)</f>
        <v>-6.6708999999999996</v>
      </c>
      <c r="I28" s="66">
        <f t="shared" si="6"/>
        <v>15</v>
      </c>
      <c r="J28" s="65">
        <f>VLOOKUP($A28,'Return Data'!$B$7:$R$1700,13,0)</f>
        <v>-15.3933</v>
      </c>
      <c r="K28" s="66">
        <f t="shared" si="7"/>
        <v>17</v>
      </c>
      <c r="L28" s="65">
        <f>VLOOKUP($A28,'Return Data'!$B$7:$R$1700,17,0)</f>
        <v>-13.411300000000001</v>
      </c>
      <c r="M28" s="66">
        <f>RANK(L28,L$8:L$30,0)</f>
        <v>12</v>
      </c>
      <c r="N28" s="65">
        <f>VLOOKUP($A28,'Return Data'!$B$7:$R$1700,14,0)</f>
        <v>-11.870100000000001</v>
      </c>
      <c r="O28" s="66">
        <f>RANK(N28,N$8:N$30,0)</f>
        <v>15</v>
      </c>
      <c r="P28" s="65">
        <f>VLOOKUP($A28,'Return Data'!$B$7:$R$1700,15,0)</f>
        <v>-0.76259999999999994</v>
      </c>
      <c r="Q28" s="66">
        <f>RANK(P28,P$8:P$30,0)</f>
        <v>14</v>
      </c>
      <c r="R28" s="65">
        <f>VLOOKUP($A28,'Return Data'!$B$7:$R$1700,16,0)</f>
        <v>9.6425999999999998</v>
      </c>
      <c r="S28" s="67">
        <f t="shared" si="4"/>
        <v>11</v>
      </c>
    </row>
    <row r="29" spans="1:19" x14ac:dyDescent="0.3">
      <c r="A29" s="63" t="s">
        <v>1582</v>
      </c>
      <c r="B29" s="64">
        <f>VLOOKUP($A29,'Return Data'!$B$7:$R$1700,3,0)</f>
        <v>44025</v>
      </c>
      <c r="C29" s="65">
        <f>VLOOKUP($A29,'Return Data'!$B$7:$R$1700,4,0)</f>
        <v>10.008800000000001</v>
      </c>
      <c r="D29" s="65">
        <f>VLOOKUP($A29,'Return Data'!$B$7:$R$1700,10,0)</f>
        <v>19.1311</v>
      </c>
      <c r="E29" s="66">
        <f t="shared" si="0"/>
        <v>12</v>
      </c>
      <c r="F29" s="65">
        <f>VLOOKUP($A29,'Return Data'!$B$7:$R$1700,11,0)</f>
        <v>-11.2585</v>
      </c>
      <c r="G29" s="66">
        <f t="shared" si="5"/>
        <v>11</v>
      </c>
      <c r="H29" s="65">
        <f>VLOOKUP($A29,'Return Data'!$B$7:$R$1700,12,0)</f>
        <v>-0.92649999999999999</v>
      </c>
      <c r="I29" s="66">
        <f t="shared" si="6"/>
        <v>9</v>
      </c>
      <c r="J29" s="65">
        <f>VLOOKUP($A29,'Return Data'!$B$7:$R$1700,13,0)</f>
        <v>-2.6798000000000002</v>
      </c>
      <c r="K29" s="66">
        <f t="shared" si="7"/>
        <v>10</v>
      </c>
      <c r="L29" s="65"/>
      <c r="M29" s="66"/>
      <c r="N29" s="65"/>
      <c r="O29" s="66"/>
      <c r="P29" s="65"/>
      <c r="Q29" s="66"/>
      <c r="R29" s="65">
        <f>VLOOKUP($A29,'Return Data'!$B$7:$R$1700,16,0)</f>
        <v>5.2699999999999997E-2</v>
      </c>
      <c r="S29" s="67">
        <f t="shared" si="4"/>
        <v>20</v>
      </c>
    </row>
    <row r="30" spans="1:19" x14ac:dyDescent="0.3">
      <c r="A30" s="63" t="s">
        <v>1584</v>
      </c>
      <c r="B30" s="64">
        <f>VLOOKUP($A30,'Return Data'!$B$7:$R$1700,3,0)</f>
        <v>44025</v>
      </c>
      <c r="C30" s="65">
        <f>VLOOKUP($A30,'Return Data'!$B$7:$R$1700,4,0)</f>
        <v>13.58</v>
      </c>
      <c r="D30" s="65">
        <f>VLOOKUP($A30,'Return Data'!$B$7:$R$1700,10,0)</f>
        <v>14.987299999999999</v>
      </c>
      <c r="E30" s="66">
        <f t="shared" si="0"/>
        <v>20</v>
      </c>
      <c r="F30" s="65">
        <f>VLOOKUP($A30,'Return Data'!$B$7:$R$1700,11,0)</f>
        <v>-11.1257</v>
      </c>
      <c r="G30" s="66">
        <f t="shared" si="5"/>
        <v>10</v>
      </c>
      <c r="H30" s="65">
        <f>VLOOKUP($A30,'Return Data'!$B$7:$R$1700,12,0)</f>
        <v>-1.7365999999999999</v>
      </c>
      <c r="I30" s="66">
        <f t="shared" si="6"/>
        <v>10</v>
      </c>
      <c r="J30" s="65">
        <f>VLOOKUP($A30,'Return Data'!$B$7:$R$1700,13,0)</f>
        <v>-0.5857</v>
      </c>
      <c r="K30" s="66">
        <f t="shared" si="7"/>
        <v>6</v>
      </c>
      <c r="L30" s="65">
        <f>VLOOKUP($A30,'Return Data'!$B$7:$R$1700,17,0)</f>
        <v>-5.7808000000000002</v>
      </c>
      <c r="M30" s="66">
        <f>RANK(L30,L$8:L$30,0)</f>
        <v>6</v>
      </c>
      <c r="N30" s="65">
        <f>VLOOKUP($A30,'Return Data'!$B$7:$R$1700,14,0)</f>
        <v>-4.2260999999999997</v>
      </c>
      <c r="O30" s="66">
        <f>RANK(N30,N$8:N$30,0)</f>
        <v>6</v>
      </c>
      <c r="P30" s="65">
        <f>VLOOKUP($A30,'Return Data'!$B$7:$R$1700,15,0)</f>
        <v>1.173</v>
      </c>
      <c r="Q30" s="66">
        <f>RANK(P30,P$8:P$30,0)</f>
        <v>12</v>
      </c>
      <c r="R30" s="65">
        <f>VLOOKUP($A30,'Return Data'!$B$7:$R$1700,16,0)</f>
        <v>5.1481000000000003</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19.934908695652176</v>
      </c>
      <c r="E32" s="74"/>
      <c r="F32" s="75">
        <f>AVERAGE(F8:F30)</f>
        <v>-11.197742857142854</v>
      </c>
      <c r="G32" s="74"/>
      <c r="H32" s="75">
        <f>AVERAGE(H8:H30)</f>
        <v>-2.0920190476190479</v>
      </c>
      <c r="I32" s="74"/>
      <c r="J32" s="75">
        <f>AVERAGE(J8:J30)</f>
        <v>-6.6365047619047619</v>
      </c>
      <c r="K32" s="74"/>
      <c r="L32" s="75">
        <f>AVERAGE(L8:L30)</f>
        <v>-8.2408933333333323</v>
      </c>
      <c r="M32" s="74"/>
      <c r="N32" s="75">
        <f>AVERAGE(N8:N30)</f>
        <v>-4.9205066666666673</v>
      </c>
      <c r="O32" s="74"/>
      <c r="P32" s="75">
        <f>AVERAGE(P8:P30)</f>
        <v>4.2163571428571434</v>
      </c>
      <c r="Q32" s="74"/>
      <c r="R32" s="75">
        <f>AVERAGE(R8:R30)</f>
        <v>7.2888260869565213</v>
      </c>
      <c r="S32" s="76"/>
    </row>
    <row r="33" spans="1:19" x14ac:dyDescent="0.3">
      <c r="A33" s="73" t="s">
        <v>28</v>
      </c>
      <c r="B33" s="74"/>
      <c r="C33" s="74"/>
      <c r="D33" s="75">
        <f>MIN(D8:D30)</f>
        <v>13.1492</v>
      </c>
      <c r="E33" s="74"/>
      <c r="F33" s="75">
        <f>MIN(F8:F30)</f>
        <v>-21.3568</v>
      </c>
      <c r="G33" s="74"/>
      <c r="H33" s="75">
        <f>MIN(H8:H30)</f>
        <v>-15.5023</v>
      </c>
      <c r="I33" s="74"/>
      <c r="J33" s="75">
        <f>MIN(J8:J30)</f>
        <v>-21.0061</v>
      </c>
      <c r="K33" s="74"/>
      <c r="L33" s="75">
        <f>MIN(L8:L30)</f>
        <v>-17.044499999999999</v>
      </c>
      <c r="M33" s="74"/>
      <c r="N33" s="75">
        <f>MIN(N8:N30)</f>
        <v>-11.870100000000001</v>
      </c>
      <c r="O33" s="74"/>
      <c r="P33" s="75">
        <f>MIN(P8:P30)</f>
        <v>-0.76259999999999994</v>
      </c>
      <c r="Q33" s="74"/>
      <c r="R33" s="75">
        <f>MIN(R8:R30)</f>
        <v>-15.215999999999999</v>
      </c>
      <c r="S33" s="76"/>
    </row>
    <row r="34" spans="1:19" ht="15" thickBot="1" x14ac:dyDescent="0.35">
      <c r="A34" s="77" t="s">
        <v>29</v>
      </c>
      <c r="B34" s="78"/>
      <c r="C34" s="78"/>
      <c r="D34" s="79">
        <f>MAX(D8:D30)</f>
        <v>30.837499999999999</v>
      </c>
      <c r="E34" s="78"/>
      <c r="F34" s="79">
        <f>MAX(F8:F30)</f>
        <v>3.3149000000000002</v>
      </c>
      <c r="G34" s="78"/>
      <c r="H34" s="79">
        <f>MAX(H8:H30)</f>
        <v>15.1408</v>
      </c>
      <c r="I34" s="78"/>
      <c r="J34" s="79">
        <f>MAX(J8:J30)</f>
        <v>8.8717000000000006</v>
      </c>
      <c r="K34" s="78"/>
      <c r="L34" s="79">
        <f>MAX(L8:L30)</f>
        <v>5.0816999999999997</v>
      </c>
      <c r="M34" s="78"/>
      <c r="N34" s="79">
        <f>MAX(N8:N30)</f>
        <v>4.8448000000000002</v>
      </c>
      <c r="O34" s="78"/>
      <c r="P34" s="79">
        <f>MAX(P8:P30)</f>
        <v>10.6249</v>
      </c>
      <c r="Q34" s="78"/>
      <c r="R34" s="79">
        <f>MAX(R8:R30)</f>
        <v>21.239000000000001</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44025</v>
      </c>
      <c r="C8" s="65">
        <f>VLOOKUP($A8,'Return Data'!$B$7:$R$1700,4,0)</f>
        <v>25.4651</v>
      </c>
      <c r="D8" s="65">
        <f>VLOOKUP($A8,'Return Data'!$B$7:$R$1700,10,0)</f>
        <v>18.6631</v>
      </c>
      <c r="E8" s="66">
        <f t="shared" ref="E8:E30" si="0">RANK(D8,D$8:D$30,0)</f>
        <v>12</v>
      </c>
      <c r="F8" s="65">
        <f>VLOOKUP($A8,'Return Data'!$B$7:$R$1700,11,0)</f>
        <v>-20.998999999999999</v>
      </c>
      <c r="G8" s="66">
        <f t="shared" ref="G8:G18" si="1">RANK(F8,F$8:F$30,0)</f>
        <v>20</v>
      </c>
      <c r="H8" s="65">
        <f>VLOOKUP($A8,'Return Data'!$B$7:$R$1700,12,0)</f>
        <v>-13.3253</v>
      </c>
      <c r="I8" s="66">
        <f t="shared" ref="I8:I18" si="2">RANK(H8,H$8:H$30,0)</f>
        <v>19</v>
      </c>
      <c r="J8" s="65">
        <f>VLOOKUP($A8,'Return Data'!$B$7:$R$1700,13,0)</f>
        <v>-21.878299999999999</v>
      </c>
      <c r="K8" s="66">
        <f t="shared" ref="K8:K18" si="3">RANK(J8,J$8:J$30,0)</f>
        <v>21</v>
      </c>
      <c r="L8" s="65">
        <f>VLOOKUP($A8,'Return Data'!$B$7:$R$1700,17,0)</f>
        <v>-18.0078</v>
      </c>
      <c r="M8" s="66">
        <f>RANK(L8,L$8:L$30,0)</f>
        <v>15</v>
      </c>
      <c r="N8" s="65">
        <f>VLOOKUP($A8,'Return Data'!$B$7:$R$1700,14,0)</f>
        <v>-12.6899</v>
      </c>
      <c r="O8" s="66">
        <f>RANK(N8,N$8:N$30,0)</f>
        <v>15</v>
      </c>
      <c r="P8" s="65">
        <f>VLOOKUP($A8,'Return Data'!$B$7:$R$1700,15,0)</f>
        <v>0.47889999999999999</v>
      </c>
      <c r="Q8" s="66">
        <f>RANK(P8,P$8:P$30,0)</f>
        <v>11</v>
      </c>
      <c r="R8" s="65">
        <f>VLOOKUP($A8,'Return Data'!$B$7:$R$1700,16,0)</f>
        <v>7.2816999999999998</v>
      </c>
      <c r="S8" s="67">
        <f t="shared" ref="S8:S30" si="4">RANK(R8,R$8:R$30,0)</f>
        <v>11</v>
      </c>
    </row>
    <row r="9" spans="1:20" x14ac:dyDescent="0.3">
      <c r="A9" s="63" t="s">
        <v>1543</v>
      </c>
      <c r="B9" s="64">
        <f>VLOOKUP($A9,'Return Data'!$B$7:$R$1700,3,0)</f>
        <v>44025</v>
      </c>
      <c r="C9" s="65">
        <f>VLOOKUP($A9,'Return Data'!$B$7:$R$1700,4,0)</f>
        <v>28.77</v>
      </c>
      <c r="D9" s="65">
        <f>VLOOKUP($A9,'Return Data'!$B$7:$R$1700,10,0)</f>
        <v>13.805400000000001</v>
      </c>
      <c r="E9" s="66">
        <f t="shared" si="0"/>
        <v>21</v>
      </c>
      <c r="F9" s="65">
        <f>VLOOKUP($A9,'Return Data'!$B$7:$R$1700,11,0)</f>
        <v>-12.072100000000001</v>
      </c>
      <c r="G9" s="66">
        <f t="shared" si="1"/>
        <v>11</v>
      </c>
      <c r="H9" s="65">
        <f>VLOOKUP($A9,'Return Data'!$B$7:$R$1700,12,0)</f>
        <v>-4.3868</v>
      </c>
      <c r="I9" s="66">
        <f t="shared" si="2"/>
        <v>13</v>
      </c>
      <c r="J9" s="65">
        <f>VLOOKUP($A9,'Return Data'!$B$7:$R$1700,13,0)</f>
        <v>-0.51870000000000005</v>
      </c>
      <c r="K9" s="66">
        <f t="shared" si="3"/>
        <v>3</v>
      </c>
      <c r="L9" s="65">
        <f>VLOOKUP($A9,'Return Data'!$B$7:$R$1700,17,0)</f>
        <v>3.6825000000000001</v>
      </c>
      <c r="M9" s="66">
        <f>RANK(L9,L$8:L$30,0)</f>
        <v>1</v>
      </c>
      <c r="N9" s="65">
        <f>VLOOKUP($A9,'Return Data'!$B$7:$R$1700,14,0)</f>
        <v>3.5219</v>
      </c>
      <c r="O9" s="66">
        <f>RANK(N9,N$8:N$30,0)</f>
        <v>1</v>
      </c>
      <c r="P9" s="65">
        <f>VLOOKUP($A9,'Return Data'!$B$7:$R$1700,15,0)</f>
        <v>8.0244</v>
      </c>
      <c r="Q9" s="66">
        <f>RANK(P9,P$8:P$30,0)</f>
        <v>2</v>
      </c>
      <c r="R9" s="65">
        <f>VLOOKUP($A9,'Return Data'!$B$7:$R$1700,16,0)</f>
        <v>17.294499999999999</v>
      </c>
      <c r="S9" s="67">
        <f t="shared" si="4"/>
        <v>1</v>
      </c>
    </row>
    <row r="10" spans="1:20" x14ac:dyDescent="0.3">
      <c r="A10" s="63" t="s">
        <v>1545</v>
      </c>
      <c r="B10" s="64">
        <f>VLOOKUP($A10,'Return Data'!$B$7:$R$1700,3,0)</f>
        <v>44025</v>
      </c>
      <c r="C10" s="65">
        <f>VLOOKUP($A10,'Return Data'!$B$7:$R$1700,4,0)</f>
        <v>10.97</v>
      </c>
      <c r="D10" s="65">
        <f>VLOOKUP($A10,'Return Data'!$B$7:$R$1700,10,0)</f>
        <v>17.451799999999999</v>
      </c>
      <c r="E10" s="66">
        <f t="shared" si="0"/>
        <v>17</v>
      </c>
      <c r="F10" s="65">
        <f>VLOOKUP($A10,'Return Data'!$B$7:$R$1700,11,0)</f>
        <v>1.4801</v>
      </c>
      <c r="G10" s="66">
        <f t="shared" si="1"/>
        <v>2</v>
      </c>
      <c r="H10" s="65">
        <f>VLOOKUP($A10,'Return Data'!$B$7:$R$1700,12,0)</f>
        <v>11.032400000000001</v>
      </c>
      <c r="I10" s="66">
        <f t="shared" si="2"/>
        <v>2</v>
      </c>
      <c r="J10" s="65">
        <f>VLOOKUP($A10,'Return Data'!$B$7:$R$1700,13,0)</f>
        <v>6.9200999999999997</v>
      </c>
      <c r="K10" s="66">
        <f t="shared" si="3"/>
        <v>1</v>
      </c>
      <c r="L10" s="65"/>
      <c r="M10" s="66"/>
      <c r="N10" s="65"/>
      <c r="O10" s="66"/>
      <c r="P10" s="65"/>
      <c r="Q10" s="66"/>
      <c r="R10" s="65">
        <f>VLOOKUP($A10,'Return Data'!$B$7:$R$1700,16,0)</f>
        <v>6.0856000000000003</v>
      </c>
      <c r="S10" s="67">
        <f t="shared" si="4"/>
        <v>14</v>
      </c>
    </row>
    <row r="11" spans="1:20" x14ac:dyDescent="0.3">
      <c r="A11" s="63" t="s">
        <v>1547</v>
      </c>
      <c r="B11" s="64">
        <f>VLOOKUP($A11,'Return Data'!$B$7:$R$1700,3,0)</f>
        <v>44025</v>
      </c>
      <c r="C11" s="65">
        <f>VLOOKUP($A11,'Return Data'!$B$7:$R$1700,4,0)</f>
        <v>9.52</v>
      </c>
      <c r="D11" s="65">
        <f>VLOOKUP($A11,'Return Data'!$B$7:$R$1700,10,0)</f>
        <v>21.895</v>
      </c>
      <c r="E11" s="66">
        <f t="shared" si="0"/>
        <v>8</v>
      </c>
      <c r="F11" s="65">
        <f>VLOOKUP($A11,'Return Data'!$B$7:$R$1700,11,0)</f>
        <v>-5.4618000000000002</v>
      </c>
      <c r="G11" s="66">
        <f t="shared" si="1"/>
        <v>4</v>
      </c>
      <c r="H11" s="65">
        <f>VLOOKUP($A11,'Return Data'!$B$7:$R$1700,12,0)</f>
        <v>5.7778</v>
      </c>
      <c r="I11" s="66">
        <f t="shared" si="2"/>
        <v>4</v>
      </c>
      <c r="J11" s="65">
        <f>VLOOKUP($A11,'Return Data'!$B$7:$R$1700,13,0)</f>
        <v>-2.6585000000000001</v>
      </c>
      <c r="K11" s="66">
        <f t="shared" si="3"/>
        <v>9</v>
      </c>
      <c r="L11" s="65"/>
      <c r="M11" s="66"/>
      <c r="N11" s="65"/>
      <c r="O11" s="66"/>
      <c r="P11" s="65"/>
      <c r="Q11" s="66"/>
      <c r="R11" s="65">
        <f>VLOOKUP($A11,'Return Data'!$B$7:$R$1700,16,0)</f>
        <v>-3.4327999999999999</v>
      </c>
      <c r="S11" s="67">
        <f t="shared" si="4"/>
        <v>21</v>
      </c>
    </row>
    <row r="12" spans="1:20" x14ac:dyDescent="0.3">
      <c r="A12" s="63" t="s">
        <v>1549</v>
      </c>
      <c r="B12" s="64">
        <f>VLOOKUP($A12,'Return Data'!$B$7:$R$1700,3,0)</f>
        <v>44025</v>
      </c>
      <c r="C12" s="65">
        <f>VLOOKUP($A12,'Return Data'!$B$7:$R$1700,4,0)</f>
        <v>50.07</v>
      </c>
      <c r="D12" s="65">
        <f>VLOOKUP($A12,'Return Data'!$B$7:$R$1700,10,0)</f>
        <v>21.7804</v>
      </c>
      <c r="E12" s="66">
        <f t="shared" si="0"/>
        <v>9</v>
      </c>
      <c r="F12" s="65">
        <f>VLOOKUP($A12,'Return Data'!$B$7:$R$1700,11,0)</f>
        <v>-10.9297</v>
      </c>
      <c r="G12" s="66">
        <f t="shared" si="1"/>
        <v>8</v>
      </c>
      <c r="H12" s="65">
        <f>VLOOKUP($A12,'Return Data'!$B$7:$R$1700,12,0)</f>
        <v>1.3460000000000001</v>
      </c>
      <c r="I12" s="66">
        <f t="shared" si="2"/>
        <v>5</v>
      </c>
      <c r="J12" s="65">
        <f>VLOOKUP($A12,'Return Data'!$B$7:$R$1700,13,0)</f>
        <v>-6.4619</v>
      </c>
      <c r="K12" s="66">
        <f t="shared" si="3"/>
        <v>12</v>
      </c>
      <c r="L12" s="65">
        <f>VLOOKUP($A12,'Return Data'!$B$7:$R$1700,17,0)</f>
        <v>-6.4314</v>
      </c>
      <c r="M12" s="66">
        <f>RANK(L12,L$8:L$30,0)</f>
        <v>6</v>
      </c>
      <c r="N12" s="65">
        <f>VLOOKUP($A12,'Return Data'!$B$7:$R$1700,14,0)</f>
        <v>-7.0696000000000003</v>
      </c>
      <c r="O12" s="66">
        <f>RANK(N12,N$8:N$30,0)</f>
        <v>9</v>
      </c>
      <c r="P12" s="65">
        <f>VLOOKUP($A12,'Return Data'!$B$7:$R$1700,15,0)</f>
        <v>3.8376999999999999</v>
      </c>
      <c r="Q12" s="66">
        <f>RANK(P12,P$8:P$30,0)</f>
        <v>7</v>
      </c>
      <c r="R12" s="65">
        <f>VLOOKUP($A12,'Return Data'!$B$7:$R$1700,16,0)</f>
        <v>13.0946</v>
      </c>
      <c r="S12" s="67">
        <f t="shared" si="4"/>
        <v>4</v>
      </c>
    </row>
    <row r="13" spans="1:20" x14ac:dyDescent="0.3">
      <c r="A13" s="63" t="s">
        <v>1551</v>
      </c>
      <c r="B13" s="64">
        <f>VLOOKUP($A13,'Return Data'!$B$7:$R$1700,3,0)</f>
        <v>44025</v>
      </c>
      <c r="C13" s="65">
        <f>VLOOKUP($A13,'Return Data'!$B$7:$R$1700,4,0)</f>
        <v>10.528</v>
      </c>
      <c r="D13" s="65">
        <f>VLOOKUP($A13,'Return Data'!$B$7:$R$1700,10,0)</f>
        <v>20.141500000000001</v>
      </c>
      <c r="E13" s="66">
        <f t="shared" si="0"/>
        <v>11</v>
      </c>
      <c r="F13" s="65">
        <f>VLOOKUP($A13,'Return Data'!$B$7:$R$1700,11,0)</f>
        <v>-8.4044000000000008</v>
      </c>
      <c r="G13" s="66">
        <f t="shared" si="1"/>
        <v>5</v>
      </c>
      <c r="H13" s="65">
        <f>VLOOKUP($A13,'Return Data'!$B$7:$R$1700,12,0)</f>
        <v>0.23799999999999999</v>
      </c>
      <c r="I13" s="66">
        <f t="shared" si="2"/>
        <v>7</v>
      </c>
      <c r="J13" s="65">
        <f>VLOOKUP($A13,'Return Data'!$B$7:$R$1700,13,0)</f>
        <v>-2.5005000000000002</v>
      </c>
      <c r="K13" s="66">
        <f t="shared" si="3"/>
        <v>8</v>
      </c>
      <c r="L13" s="65"/>
      <c r="M13" s="66"/>
      <c r="N13" s="65"/>
      <c r="O13" s="66"/>
      <c r="P13" s="65"/>
      <c r="Q13" s="66"/>
      <c r="R13" s="65">
        <f>VLOOKUP($A13,'Return Data'!$B$7:$R$1700,16,0)</f>
        <v>3.6633</v>
      </c>
      <c r="S13" s="67">
        <f t="shared" si="4"/>
        <v>16</v>
      </c>
    </row>
    <row r="14" spans="1:20" x14ac:dyDescent="0.3">
      <c r="A14" s="63" t="s">
        <v>1552</v>
      </c>
      <c r="B14" s="64">
        <f>VLOOKUP($A14,'Return Data'!$B$7:$R$1700,3,0)</f>
        <v>44025</v>
      </c>
      <c r="C14" s="65">
        <f>VLOOKUP($A14,'Return Data'!$B$7:$R$1700,4,0)</f>
        <v>40.414700000000003</v>
      </c>
      <c r="D14" s="65">
        <f>VLOOKUP($A14,'Return Data'!$B$7:$R$1700,10,0)</f>
        <v>13.5726</v>
      </c>
      <c r="E14" s="66">
        <f t="shared" si="0"/>
        <v>22</v>
      </c>
      <c r="F14" s="65">
        <f>VLOOKUP($A14,'Return Data'!$B$7:$R$1700,11,0)</f>
        <v>-21.703199999999999</v>
      </c>
      <c r="G14" s="66">
        <f t="shared" si="1"/>
        <v>21</v>
      </c>
      <c r="H14" s="65">
        <f>VLOOKUP($A14,'Return Data'!$B$7:$R$1700,12,0)</f>
        <v>-16.0701</v>
      </c>
      <c r="I14" s="66">
        <f t="shared" si="2"/>
        <v>21</v>
      </c>
      <c r="J14" s="65">
        <f>VLOOKUP($A14,'Return Data'!$B$7:$R$1700,13,0)</f>
        <v>-21.716999999999999</v>
      </c>
      <c r="K14" s="66">
        <f t="shared" si="3"/>
        <v>20</v>
      </c>
      <c r="L14" s="65">
        <f>VLOOKUP($A14,'Return Data'!$B$7:$R$1700,17,0)</f>
        <v>-15.666700000000001</v>
      </c>
      <c r="M14" s="66">
        <f>RANK(L14,L$8:L$30,0)</f>
        <v>14</v>
      </c>
      <c r="N14" s="65">
        <f>VLOOKUP($A14,'Return Data'!$B$7:$R$1700,14,0)</f>
        <v>-10.1417</v>
      </c>
      <c r="O14" s="66">
        <f>RANK(N14,N$8:N$30,0)</f>
        <v>13</v>
      </c>
      <c r="P14" s="65">
        <f>VLOOKUP($A14,'Return Data'!$B$7:$R$1700,15,0)</f>
        <v>0.8468</v>
      </c>
      <c r="Q14" s="66">
        <f>RANK(P14,P$8:P$30,0)</f>
        <v>9</v>
      </c>
      <c r="R14" s="65">
        <f>VLOOKUP($A14,'Return Data'!$B$7:$R$1700,16,0)</f>
        <v>10.1059</v>
      </c>
      <c r="S14" s="67">
        <f t="shared" si="4"/>
        <v>9</v>
      </c>
    </row>
    <row r="15" spans="1:20" x14ac:dyDescent="0.3">
      <c r="A15" s="63" t="s">
        <v>1555</v>
      </c>
      <c r="B15" s="64">
        <f>VLOOKUP($A15,'Return Data'!$B$7:$R$1700,3,0)</f>
        <v>44025</v>
      </c>
      <c r="C15" s="65">
        <f>VLOOKUP($A15,'Return Data'!$B$7:$R$1700,4,0)</f>
        <v>32.997</v>
      </c>
      <c r="D15" s="65">
        <f>VLOOKUP($A15,'Return Data'!$B$7:$R$1700,10,0)</f>
        <v>21.926600000000001</v>
      </c>
      <c r="E15" s="66">
        <f t="shared" si="0"/>
        <v>7</v>
      </c>
      <c r="F15" s="65">
        <f>VLOOKUP($A15,'Return Data'!$B$7:$R$1700,11,0)</f>
        <v>-17.107500000000002</v>
      </c>
      <c r="G15" s="66">
        <f t="shared" si="1"/>
        <v>17</v>
      </c>
      <c r="H15" s="65">
        <f>VLOOKUP($A15,'Return Data'!$B$7:$R$1700,12,0)</f>
        <v>-12.3911</v>
      </c>
      <c r="I15" s="66">
        <f t="shared" si="2"/>
        <v>18</v>
      </c>
      <c r="J15" s="65">
        <f>VLOOKUP($A15,'Return Data'!$B$7:$R$1700,13,0)</f>
        <v>-20.166</v>
      </c>
      <c r="K15" s="66">
        <f t="shared" si="3"/>
        <v>19</v>
      </c>
      <c r="L15" s="65">
        <f>VLOOKUP($A15,'Return Data'!$B$7:$R$1700,17,0)</f>
        <v>-12.9336</v>
      </c>
      <c r="M15" s="66">
        <f>RANK(L15,L$8:L$30,0)</f>
        <v>11</v>
      </c>
      <c r="N15" s="65">
        <f>VLOOKUP($A15,'Return Data'!$B$7:$R$1700,14,0)</f>
        <v>-4.9634</v>
      </c>
      <c r="O15" s="66">
        <f>RANK(N15,N$8:N$30,0)</f>
        <v>7</v>
      </c>
      <c r="P15" s="65">
        <f>VLOOKUP($A15,'Return Data'!$B$7:$R$1700,15,0)</f>
        <v>4.8056000000000001</v>
      </c>
      <c r="Q15" s="66">
        <f>RANK(P15,P$8:P$30,0)</f>
        <v>5</v>
      </c>
      <c r="R15" s="65">
        <f>VLOOKUP($A15,'Return Data'!$B$7:$R$1700,16,0)</f>
        <v>10.2057</v>
      </c>
      <c r="S15" s="67">
        <f t="shared" si="4"/>
        <v>8</v>
      </c>
    </row>
    <row r="16" spans="1:20" x14ac:dyDescent="0.3">
      <c r="A16" s="63" t="s">
        <v>1556</v>
      </c>
      <c r="B16" s="64">
        <f>VLOOKUP($A16,'Return Data'!$B$7:$R$1700,3,0)</f>
        <v>44025</v>
      </c>
      <c r="C16" s="65">
        <f>VLOOKUP($A16,'Return Data'!$B$7:$R$1700,4,0)</f>
        <v>40.497100000000003</v>
      </c>
      <c r="D16" s="65">
        <f>VLOOKUP($A16,'Return Data'!$B$7:$R$1700,10,0)</f>
        <v>25.4938</v>
      </c>
      <c r="E16" s="66">
        <f t="shared" si="0"/>
        <v>2</v>
      </c>
      <c r="F16" s="65">
        <f>VLOOKUP($A16,'Return Data'!$B$7:$R$1700,11,0)</f>
        <v>-11.2361</v>
      </c>
      <c r="G16" s="66">
        <f t="shared" si="1"/>
        <v>9</v>
      </c>
      <c r="H16" s="65">
        <f>VLOOKUP($A16,'Return Data'!$B$7:$R$1700,12,0)</f>
        <v>-6.9625000000000004</v>
      </c>
      <c r="I16" s="66">
        <f t="shared" si="2"/>
        <v>14</v>
      </c>
      <c r="J16" s="65">
        <f>VLOOKUP($A16,'Return Data'!$B$7:$R$1700,13,0)</f>
        <v>-12.8712</v>
      </c>
      <c r="K16" s="66">
        <f t="shared" si="3"/>
        <v>15</v>
      </c>
      <c r="L16" s="65">
        <f>VLOOKUP($A16,'Return Data'!$B$7:$R$1700,17,0)</f>
        <v>-12.6503</v>
      </c>
      <c r="M16" s="66">
        <f>RANK(L16,L$8:L$30,0)</f>
        <v>9</v>
      </c>
      <c r="N16" s="65">
        <f>VLOOKUP($A16,'Return Data'!$B$7:$R$1700,14,0)</f>
        <v>-8.8975000000000009</v>
      </c>
      <c r="O16" s="66">
        <f>RANK(N16,N$8:N$30,0)</f>
        <v>12</v>
      </c>
      <c r="P16" s="65">
        <f>VLOOKUP($A16,'Return Data'!$B$7:$R$1700,15,0)</f>
        <v>0.43469999999999998</v>
      </c>
      <c r="Q16" s="66">
        <f>RANK(P16,P$8:P$30,0)</f>
        <v>12</v>
      </c>
      <c r="R16" s="65">
        <f>VLOOKUP($A16,'Return Data'!$B$7:$R$1700,16,0)</f>
        <v>9.6638000000000002</v>
      </c>
      <c r="S16" s="67">
        <f t="shared" si="4"/>
        <v>10</v>
      </c>
    </row>
    <row r="17" spans="1:19" x14ac:dyDescent="0.3">
      <c r="A17" s="63" t="s">
        <v>1558</v>
      </c>
      <c r="B17" s="64">
        <f>VLOOKUP($A17,'Return Data'!$B$7:$R$1700,3,0)</f>
        <v>44025</v>
      </c>
      <c r="C17" s="65">
        <f>VLOOKUP($A17,'Return Data'!$B$7:$R$1700,4,0)</f>
        <v>22.16</v>
      </c>
      <c r="D17" s="65">
        <f>VLOOKUP($A17,'Return Data'!$B$7:$R$1700,10,0)</f>
        <v>22.430900000000001</v>
      </c>
      <c r="E17" s="66">
        <f t="shared" si="0"/>
        <v>6</v>
      </c>
      <c r="F17" s="65">
        <f>VLOOKUP($A17,'Return Data'!$B$7:$R$1700,11,0)</f>
        <v>-17.096900000000002</v>
      </c>
      <c r="G17" s="66">
        <f t="shared" si="1"/>
        <v>16</v>
      </c>
      <c r="H17" s="65">
        <f>VLOOKUP($A17,'Return Data'!$B$7:$R$1700,12,0)</f>
        <v>-8.3539999999999992</v>
      </c>
      <c r="I17" s="66">
        <f t="shared" si="2"/>
        <v>16</v>
      </c>
      <c r="J17" s="65">
        <f>VLOOKUP($A17,'Return Data'!$B$7:$R$1700,13,0)</f>
        <v>-12.028600000000001</v>
      </c>
      <c r="K17" s="66">
        <f t="shared" si="3"/>
        <v>14</v>
      </c>
      <c r="L17" s="65">
        <f>VLOOKUP($A17,'Return Data'!$B$7:$R$1700,17,0)</f>
        <v>-6.1615000000000002</v>
      </c>
      <c r="M17" s="66">
        <f>RANK(L17,L$8:L$30,0)</f>
        <v>4</v>
      </c>
      <c r="N17" s="65">
        <f>VLOOKUP($A17,'Return Data'!$B$7:$R$1700,14,0)</f>
        <v>-5.6757</v>
      </c>
      <c r="O17" s="66">
        <f>RANK(N17,N$8:N$30,0)</f>
        <v>8</v>
      </c>
      <c r="P17" s="65">
        <f>VLOOKUP($A17,'Return Data'!$B$7:$R$1700,15,0)</f>
        <v>1.0895999999999999</v>
      </c>
      <c r="Q17" s="66">
        <f>RANK(P17,P$8:P$30,0)</f>
        <v>8</v>
      </c>
      <c r="R17" s="65">
        <f>VLOOKUP($A17,'Return Data'!$B$7:$R$1700,16,0)</f>
        <v>6.4421999999999997</v>
      </c>
      <c r="S17" s="67">
        <f t="shared" si="4"/>
        <v>13</v>
      </c>
    </row>
    <row r="18" spans="1:19" x14ac:dyDescent="0.3">
      <c r="A18" s="63" t="s">
        <v>1560</v>
      </c>
      <c r="B18" s="64">
        <f>VLOOKUP($A18,'Return Data'!$B$7:$R$1700,3,0)</f>
        <v>44025</v>
      </c>
      <c r="C18" s="65">
        <f>VLOOKUP($A18,'Return Data'!$B$7:$R$1700,4,0)</f>
        <v>7.8</v>
      </c>
      <c r="D18" s="65">
        <f>VLOOKUP($A18,'Return Data'!$B$7:$R$1700,10,0)</f>
        <v>15.898999999999999</v>
      </c>
      <c r="E18" s="66">
        <f t="shared" si="0"/>
        <v>19</v>
      </c>
      <c r="F18" s="65">
        <f>VLOOKUP($A18,'Return Data'!$B$7:$R$1700,11,0)</f>
        <v>-16.666699999999999</v>
      </c>
      <c r="G18" s="66">
        <f t="shared" si="1"/>
        <v>15</v>
      </c>
      <c r="H18" s="65">
        <f>VLOOKUP($A18,'Return Data'!$B$7:$R$1700,12,0)</f>
        <v>-10.2417</v>
      </c>
      <c r="I18" s="66">
        <f t="shared" si="2"/>
        <v>17</v>
      </c>
      <c r="J18" s="65">
        <f>VLOOKUP($A18,'Return Data'!$B$7:$R$1700,13,0)</f>
        <v>-14.379799999999999</v>
      </c>
      <c r="K18" s="66">
        <f t="shared" si="3"/>
        <v>16</v>
      </c>
      <c r="L18" s="65">
        <f>VLOOKUP($A18,'Return Data'!$B$7:$R$1700,17,0)</f>
        <v>-12.8347</v>
      </c>
      <c r="M18" s="66">
        <f>RANK(L18,L$8:L$30,0)</f>
        <v>10</v>
      </c>
      <c r="N18" s="65">
        <f>VLOOKUP($A18,'Return Data'!$B$7:$R$1700,14,0)</f>
        <v>-8.0637000000000008</v>
      </c>
      <c r="O18" s="66">
        <f>RANK(N18,N$8:N$30,0)</f>
        <v>10</v>
      </c>
      <c r="P18" s="65"/>
      <c r="Q18" s="66"/>
      <c r="R18" s="65">
        <f>VLOOKUP($A18,'Return Data'!$B$7:$R$1700,16,0)</f>
        <v>-7.7914000000000003</v>
      </c>
      <c r="S18" s="67">
        <f t="shared" si="4"/>
        <v>22</v>
      </c>
    </row>
    <row r="19" spans="1:19" x14ac:dyDescent="0.3">
      <c r="A19" s="63" t="s">
        <v>1563</v>
      </c>
      <c r="B19" s="64">
        <f>VLOOKUP($A19,'Return Data'!$B$7:$R$1700,3,0)</f>
        <v>44025</v>
      </c>
      <c r="C19" s="65">
        <f>VLOOKUP($A19,'Return Data'!$B$7:$R$1700,4,0)</f>
        <v>10.17</v>
      </c>
      <c r="D19" s="65">
        <f>VLOOKUP($A19,'Return Data'!$B$7:$R$1700,10,0)</f>
        <v>12.624599999999999</v>
      </c>
      <c r="E19" s="66">
        <f t="shared" si="0"/>
        <v>23</v>
      </c>
      <c r="F19" s="65"/>
      <c r="G19" s="66"/>
      <c r="H19" s="65"/>
      <c r="I19" s="66"/>
      <c r="J19" s="65"/>
      <c r="K19" s="66"/>
      <c r="L19" s="65"/>
      <c r="M19" s="66"/>
      <c r="N19" s="65"/>
      <c r="O19" s="66"/>
      <c r="P19" s="65"/>
      <c r="Q19" s="66"/>
      <c r="R19" s="65">
        <f>VLOOKUP($A19,'Return Data'!$B$7:$R$1700,16,0)</f>
        <v>1.7</v>
      </c>
      <c r="S19" s="67">
        <f t="shared" si="4"/>
        <v>17</v>
      </c>
    </row>
    <row r="20" spans="1:19" x14ac:dyDescent="0.3">
      <c r="A20" s="63" t="s">
        <v>1565</v>
      </c>
      <c r="B20" s="64">
        <f>VLOOKUP($A20,'Return Data'!$B$7:$R$1700,3,0)</f>
        <v>44025</v>
      </c>
      <c r="C20" s="65">
        <f>VLOOKUP($A20,'Return Data'!$B$7:$R$1700,4,0)</f>
        <v>10.07</v>
      </c>
      <c r="D20" s="65">
        <f>VLOOKUP($A20,'Return Data'!$B$7:$R$1700,10,0)</f>
        <v>17.777799999999999</v>
      </c>
      <c r="E20" s="66">
        <f t="shared" si="0"/>
        <v>14</v>
      </c>
      <c r="F20" s="65">
        <f>VLOOKUP($A20,'Return Data'!$B$7:$R$1700,11,0)</f>
        <v>-10.0893</v>
      </c>
      <c r="G20" s="66">
        <f>RANK(F20,F$8:F$30,0)</f>
        <v>7</v>
      </c>
      <c r="H20" s="65">
        <f>VLOOKUP($A20,'Return Data'!$B$7:$R$1700,12,0)</f>
        <v>0.90180000000000005</v>
      </c>
      <c r="I20" s="66">
        <f>RANK(H20,H$8:H$30,0)</f>
        <v>6</v>
      </c>
      <c r="J20" s="65">
        <f>VLOOKUP($A20,'Return Data'!$B$7:$R$1700,13,0)</f>
        <v>-1.1776</v>
      </c>
      <c r="K20" s="66">
        <f>RANK(J20,J$8:J$30,0)</f>
        <v>5</v>
      </c>
      <c r="L20" s="65"/>
      <c r="M20" s="66"/>
      <c r="N20" s="65"/>
      <c r="O20" s="66"/>
      <c r="P20" s="65"/>
      <c r="Q20" s="66"/>
      <c r="R20" s="65">
        <f>VLOOKUP($A20,'Return Data'!$B$7:$R$1700,16,0)</f>
        <v>0.41020000000000001</v>
      </c>
      <c r="S20" s="67">
        <f t="shared" si="4"/>
        <v>19</v>
      </c>
    </row>
    <row r="21" spans="1:19" x14ac:dyDescent="0.3">
      <c r="A21" s="63" t="s">
        <v>1567</v>
      </c>
      <c r="B21" s="64">
        <f>VLOOKUP($A21,'Return Data'!$B$7:$R$1700,3,0)</f>
        <v>44025</v>
      </c>
      <c r="C21" s="65">
        <f>VLOOKUP($A21,'Return Data'!$B$7:$R$1700,4,0)</f>
        <v>8.4027999999999992</v>
      </c>
      <c r="D21" s="65">
        <f>VLOOKUP($A21,'Return Data'!$B$7:$R$1700,10,0)</f>
        <v>22.561299999999999</v>
      </c>
      <c r="E21" s="66">
        <f t="shared" si="0"/>
        <v>4</v>
      </c>
      <c r="F21" s="65"/>
      <c r="G21" s="66"/>
      <c r="H21" s="65"/>
      <c r="I21" s="66"/>
      <c r="J21" s="65"/>
      <c r="K21" s="66"/>
      <c r="L21" s="65"/>
      <c r="M21" s="66"/>
      <c r="N21" s="65"/>
      <c r="O21" s="66"/>
      <c r="P21" s="65"/>
      <c r="Q21" s="66"/>
      <c r="R21" s="65">
        <f>VLOOKUP($A21,'Return Data'!$B$7:$R$1700,16,0)</f>
        <v>-15.972</v>
      </c>
      <c r="S21" s="67">
        <f t="shared" si="4"/>
        <v>23</v>
      </c>
    </row>
    <row r="22" spans="1:19" x14ac:dyDescent="0.3">
      <c r="A22" s="63" t="s">
        <v>1568</v>
      </c>
      <c r="B22" s="64">
        <f>VLOOKUP($A22,'Return Data'!$B$7:$R$1700,3,0)</f>
        <v>44025</v>
      </c>
      <c r="C22" s="65">
        <f>VLOOKUP($A22,'Return Data'!$B$7:$R$1700,4,0)</f>
        <v>65.960999999999999</v>
      </c>
      <c r="D22" s="65">
        <f>VLOOKUP($A22,'Return Data'!$B$7:$R$1700,10,0)</f>
        <v>22.5563</v>
      </c>
      <c r="E22" s="66">
        <f t="shared" si="0"/>
        <v>5</v>
      </c>
      <c r="F22" s="65">
        <f>VLOOKUP($A22,'Return Data'!$B$7:$R$1700,11,0)</f>
        <v>-13.4359</v>
      </c>
      <c r="G22" s="66">
        <f t="shared" ref="G22:G30" si="5">RANK(F22,F$8:F$30,0)</f>
        <v>14</v>
      </c>
      <c r="H22" s="65">
        <f>VLOOKUP($A22,'Return Data'!$B$7:$R$1700,12,0)</f>
        <v>-3.7206000000000001</v>
      </c>
      <c r="I22" s="66">
        <f t="shared" ref="I22:I30" si="6">RANK(H22,H$8:H$30,0)</f>
        <v>12</v>
      </c>
      <c r="J22" s="65">
        <f>VLOOKUP($A22,'Return Data'!$B$7:$R$1700,13,0)</f>
        <v>-5.3304999999999998</v>
      </c>
      <c r="K22" s="66">
        <f t="shared" ref="K22:K30" si="7">RANK(J22,J$8:J$30,0)</f>
        <v>11</v>
      </c>
      <c r="L22" s="65">
        <f>VLOOKUP($A22,'Return Data'!$B$7:$R$1700,17,0)</f>
        <v>-5.6281999999999996</v>
      </c>
      <c r="M22" s="66">
        <f>RANK(L22,L$8:L$30,0)</f>
        <v>3</v>
      </c>
      <c r="N22" s="65">
        <f>VLOOKUP($A22,'Return Data'!$B$7:$R$1700,14,0)</f>
        <v>-4.1185999999999998</v>
      </c>
      <c r="O22" s="66">
        <f>RANK(N22,N$8:N$30,0)</f>
        <v>4</v>
      </c>
      <c r="P22" s="65">
        <f>VLOOKUP($A22,'Return Data'!$B$7:$R$1700,15,0)</f>
        <v>4.2321</v>
      </c>
      <c r="Q22" s="66">
        <f>RANK(P22,P$8:P$30,0)</f>
        <v>6</v>
      </c>
      <c r="R22" s="65">
        <f>VLOOKUP($A22,'Return Data'!$B$7:$R$1700,16,0)</f>
        <v>13.039099999999999</v>
      </c>
      <c r="S22" s="67">
        <f t="shared" si="4"/>
        <v>5</v>
      </c>
    </row>
    <row r="23" spans="1:19" x14ac:dyDescent="0.3">
      <c r="A23" s="63" t="s">
        <v>1571</v>
      </c>
      <c r="B23" s="64">
        <f>VLOOKUP($A23,'Return Data'!$B$7:$R$1700,3,0)</f>
        <v>44025</v>
      </c>
      <c r="C23" s="65">
        <f>VLOOKUP($A23,'Return Data'!$B$7:$R$1700,4,0)</f>
        <v>18.827000000000002</v>
      </c>
      <c r="D23" s="65">
        <f>VLOOKUP($A23,'Return Data'!$B$7:$R$1700,10,0)</f>
        <v>17.602599999999999</v>
      </c>
      <c r="E23" s="66">
        <f t="shared" si="0"/>
        <v>15</v>
      </c>
      <c r="F23" s="65">
        <f>VLOOKUP($A23,'Return Data'!$B$7:$R$1700,11,0)</f>
        <v>-19.922599999999999</v>
      </c>
      <c r="G23" s="66">
        <f t="shared" si="5"/>
        <v>19</v>
      </c>
      <c r="H23" s="65">
        <f>VLOOKUP($A23,'Return Data'!$B$7:$R$1700,12,0)</f>
        <v>-13.6693</v>
      </c>
      <c r="I23" s="66">
        <f t="shared" si="6"/>
        <v>20</v>
      </c>
      <c r="J23" s="65">
        <f>VLOOKUP($A23,'Return Data'!$B$7:$R$1700,13,0)</f>
        <v>-19.207799999999999</v>
      </c>
      <c r="K23" s="66">
        <f t="shared" si="7"/>
        <v>18</v>
      </c>
      <c r="L23" s="65">
        <f>VLOOKUP($A23,'Return Data'!$B$7:$R$1700,17,0)</f>
        <v>-14.8208</v>
      </c>
      <c r="M23" s="66">
        <f>RANK(L23,L$8:L$30,0)</f>
        <v>13</v>
      </c>
      <c r="N23" s="65">
        <f>VLOOKUP($A23,'Return Data'!$B$7:$R$1700,14,0)</f>
        <v>-8.3466000000000005</v>
      </c>
      <c r="O23" s="66">
        <f>RANK(N23,N$8:N$30,0)</f>
        <v>11</v>
      </c>
      <c r="P23" s="65">
        <f>VLOOKUP($A23,'Return Data'!$B$7:$R$1700,15,0)</f>
        <v>5.3673000000000002</v>
      </c>
      <c r="Q23" s="66">
        <f>RANK(P23,P$8:P$30,0)</f>
        <v>4</v>
      </c>
      <c r="R23" s="65">
        <f>VLOOKUP($A23,'Return Data'!$B$7:$R$1700,16,0)</f>
        <v>10.789</v>
      </c>
      <c r="S23" s="67">
        <f t="shared" si="4"/>
        <v>7</v>
      </c>
    </row>
    <row r="24" spans="1:19" x14ac:dyDescent="0.3">
      <c r="A24" s="63" t="s">
        <v>1572</v>
      </c>
      <c r="B24" s="64">
        <f>VLOOKUP($A24,'Return Data'!$B$7:$R$1700,3,0)</f>
        <v>44025</v>
      </c>
      <c r="C24" s="65">
        <f>VLOOKUP($A24,'Return Data'!$B$7:$R$1700,4,0)</f>
        <v>35.429900000000004</v>
      </c>
      <c r="D24" s="65">
        <f>VLOOKUP($A24,'Return Data'!$B$7:$R$1700,10,0)</f>
        <v>21.337800000000001</v>
      </c>
      <c r="E24" s="66">
        <f t="shared" si="0"/>
        <v>10</v>
      </c>
      <c r="F24" s="65">
        <f>VLOOKUP($A24,'Return Data'!$B$7:$R$1700,11,0)</f>
        <v>-12.450200000000001</v>
      </c>
      <c r="G24" s="66">
        <f t="shared" si="5"/>
        <v>13</v>
      </c>
      <c r="H24" s="65">
        <f>VLOOKUP($A24,'Return Data'!$B$7:$R$1700,12,0)</f>
        <v>-2.5196999999999998</v>
      </c>
      <c r="I24" s="66">
        <f t="shared" si="6"/>
        <v>11</v>
      </c>
      <c r="J24" s="65">
        <f>VLOOKUP($A24,'Return Data'!$B$7:$R$1700,13,0)</f>
        <v>-7.5640000000000001</v>
      </c>
      <c r="K24" s="66">
        <f t="shared" si="7"/>
        <v>13</v>
      </c>
      <c r="L24" s="65">
        <f>VLOOKUP($A24,'Return Data'!$B$7:$R$1700,17,0)</f>
        <v>-7.1813000000000002</v>
      </c>
      <c r="M24" s="66">
        <f>RANK(L24,L$8:L$30,0)</f>
        <v>7</v>
      </c>
      <c r="N24" s="65">
        <f>VLOOKUP($A24,'Return Data'!$B$7:$R$1700,14,0)</f>
        <v>-3.2121</v>
      </c>
      <c r="O24" s="66">
        <f>RANK(N24,N$8:N$30,0)</f>
        <v>3</v>
      </c>
      <c r="P24" s="65">
        <f>VLOOKUP($A24,'Return Data'!$B$7:$R$1700,15,0)</f>
        <v>7.2619999999999996</v>
      </c>
      <c r="Q24" s="66">
        <f>RANK(P24,P$8:P$30,0)</f>
        <v>3</v>
      </c>
      <c r="R24" s="65">
        <f>VLOOKUP($A24,'Return Data'!$B$7:$R$1700,16,0)</f>
        <v>13.732900000000001</v>
      </c>
      <c r="S24" s="67">
        <f t="shared" si="4"/>
        <v>3</v>
      </c>
    </row>
    <row r="25" spans="1:19" x14ac:dyDescent="0.3">
      <c r="A25" s="63" t="s">
        <v>1575</v>
      </c>
      <c r="B25" s="64">
        <f>VLOOKUP($A25,'Return Data'!$B$7:$R$1700,3,0)</f>
        <v>44025</v>
      </c>
      <c r="C25" s="65">
        <f>VLOOKUP($A25,'Return Data'!$B$7:$R$1700,4,0)</f>
        <v>10.130000000000001</v>
      </c>
      <c r="D25" s="65">
        <f>VLOOKUP($A25,'Return Data'!$B$7:$R$1700,10,0)</f>
        <v>22.936900000000001</v>
      </c>
      <c r="E25" s="66">
        <f t="shared" si="0"/>
        <v>3</v>
      </c>
      <c r="F25" s="65">
        <f>VLOOKUP($A25,'Return Data'!$B$7:$R$1700,11,0)</f>
        <v>-4.9718999999999998</v>
      </c>
      <c r="G25" s="66">
        <f t="shared" si="5"/>
        <v>3</v>
      </c>
      <c r="H25" s="65">
        <f>VLOOKUP($A25,'Return Data'!$B$7:$R$1700,12,0)</f>
        <v>7.0824999999999996</v>
      </c>
      <c r="I25" s="66">
        <f t="shared" si="6"/>
        <v>3</v>
      </c>
      <c r="J25" s="65">
        <f>VLOOKUP($A25,'Return Data'!$B$7:$R$1700,13,0)</f>
        <v>1.6048</v>
      </c>
      <c r="K25" s="66">
        <f t="shared" si="7"/>
        <v>2</v>
      </c>
      <c r="L25" s="65"/>
      <c r="M25" s="66"/>
      <c r="N25" s="65"/>
      <c r="O25" s="66"/>
      <c r="P25" s="65"/>
      <c r="Q25" s="66"/>
      <c r="R25" s="65">
        <f>VLOOKUP($A25,'Return Data'!$B$7:$R$1700,16,0)</f>
        <v>1.1102000000000001</v>
      </c>
      <c r="S25" s="67">
        <f t="shared" si="4"/>
        <v>18</v>
      </c>
    </row>
    <row r="26" spans="1:19" x14ac:dyDescent="0.3">
      <c r="A26" s="63" t="s">
        <v>1576</v>
      </c>
      <c r="B26" s="64">
        <f>VLOOKUP($A26,'Return Data'!$B$7:$R$1700,3,0)</f>
        <v>44025</v>
      </c>
      <c r="C26" s="65">
        <f>VLOOKUP($A26,'Return Data'!$B$7:$R$1700,4,0)</f>
        <v>49.126432707752301</v>
      </c>
      <c r="D26" s="65">
        <f>VLOOKUP($A26,'Return Data'!$B$7:$R$1700,10,0)</f>
        <v>30.556799999999999</v>
      </c>
      <c r="E26" s="66">
        <f t="shared" si="0"/>
        <v>1</v>
      </c>
      <c r="F26" s="65">
        <f>VLOOKUP($A26,'Return Data'!$B$7:$R$1700,11,0)</f>
        <v>3.0646</v>
      </c>
      <c r="G26" s="66">
        <f t="shared" si="5"/>
        <v>1</v>
      </c>
      <c r="H26" s="65">
        <f>VLOOKUP($A26,'Return Data'!$B$7:$R$1700,12,0)</f>
        <v>14.832800000000001</v>
      </c>
      <c r="I26" s="66">
        <f t="shared" si="6"/>
        <v>1</v>
      </c>
      <c r="J26" s="65">
        <f>VLOOKUP($A26,'Return Data'!$B$7:$R$1700,13,0)</f>
        <v>-1.5206</v>
      </c>
      <c r="K26" s="66">
        <f t="shared" si="7"/>
        <v>7</v>
      </c>
      <c r="L26" s="65">
        <f>VLOOKUP($A26,'Return Data'!$B$7:$R$1700,17,0)</f>
        <v>-7.5568</v>
      </c>
      <c r="M26" s="66">
        <f>RANK(L26,L$8:L$30,0)</f>
        <v>8</v>
      </c>
      <c r="N26" s="65">
        <f>VLOOKUP($A26,'Return Data'!$B$7:$R$1700,14,0)</f>
        <v>-4.6703999999999999</v>
      </c>
      <c r="O26" s="66">
        <f>RANK(N26,N$8:N$30,0)</f>
        <v>5</v>
      </c>
      <c r="P26" s="65">
        <f>VLOOKUP($A26,'Return Data'!$B$7:$R$1700,15,0)</f>
        <v>0.54769999999999996</v>
      </c>
      <c r="Q26" s="66">
        <f>RANK(P26,P$8:P$30,0)</f>
        <v>10</v>
      </c>
      <c r="R26" s="65">
        <f>VLOOKUP($A26,'Return Data'!$B$7:$R$1700,16,0)</f>
        <v>6.9302000000000001</v>
      </c>
      <c r="S26" s="67">
        <f t="shared" si="4"/>
        <v>12</v>
      </c>
    </row>
    <row r="27" spans="1:19" x14ac:dyDescent="0.3">
      <c r="A27" s="63" t="s">
        <v>1579</v>
      </c>
      <c r="B27" s="64">
        <f>VLOOKUP($A27,'Return Data'!$B$7:$R$1700,3,0)</f>
        <v>44025</v>
      </c>
      <c r="C27" s="65">
        <f>VLOOKUP($A27,'Return Data'!$B$7:$R$1700,4,0)</f>
        <v>50.105200000000004</v>
      </c>
      <c r="D27" s="65">
        <f>VLOOKUP($A27,'Return Data'!$B$7:$R$1700,10,0)</f>
        <v>17.201599999999999</v>
      </c>
      <c r="E27" s="66">
        <f t="shared" si="0"/>
        <v>18</v>
      </c>
      <c r="F27" s="65">
        <f>VLOOKUP($A27,'Return Data'!$B$7:$R$1700,11,0)</f>
        <v>-8.4199000000000002</v>
      </c>
      <c r="G27" s="66">
        <f t="shared" si="5"/>
        <v>6</v>
      </c>
      <c r="H27" s="65">
        <f>VLOOKUP($A27,'Return Data'!$B$7:$R$1700,12,0)</f>
        <v>-1.4752000000000001</v>
      </c>
      <c r="I27" s="66">
        <f t="shared" si="6"/>
        <v>8</v>
      </c>
      <c r="J27" s="65">
        <f>VLOOKUP($A27,'Return Data'!$B$7:$R$1700,13,0)</f>
        <v>-0.79359999999999997</v>
      </c>
      <c r="K27" s="66">
        <f t="shared" si="7"/>
        <v>4</v>
      </c>
      <c r="L27" s="65">
        <f>VLOOKUP($A27,'Return Data'!$B$7:$R$1700,17,0)</f>
        <v>-1.4142999999999999</v>
      </c>
      <c r="M27" s="66">
        <f>RANK(L27,L$8:L$30,0)</f>
        <v>2</v>
      </c>
      <c r="N27" s="65">
        <f>VLOOKUP($A27,'Return Data'!$B$7:$R$1700,14,0)</f>
        <v>2.9358</v>
      </c>
      <c r="O27" s="66">
        <f>RANK(N27,N$8:N$30,0)</f>
        <v>2</v>
      </c>
      <c r="P27" s="65">
        <f>VLOOKUP($A27,'Return Data'!$B$7:$R$1700,15,0)</f>
        <v>9.2769999999999992</v>
      </c>
      <c r="Q27" s="66">
        <f>RANK(P27,P$8:P$30,0)</f>
        <v>1</v>
      </c>
      <c r="R27" s="65">
        <f>VLOOKUP($A27,'Return Data'!$B$7:$R$1700,16,0)</f>
        <v>16.0137</v>
      </c>
      <c r="S27" s="67">
        <f t="shared" si="4"/>
        <v>2</v>
      </c>
    </row>
    <row r="28" spans="1:19" x14ac:dyDescent="0.3">
      <c r="A28" s="63" t="s">
        <v>1580</v>
      </c>
      <c r="B28" s="64">
        <f>VLOOKUP($A28,'Return Data'!$B$7:$R$1700,3,0)</f>
        <v>44025</v>
      </c>
      <c r="C28" s="65">
        <f>VLOOKUP($A28,'Return Data'!$B$7:$R$1700,4,0)</f>
        <v>65.909300000000002</v>
      </c>
      <c r="D28" s="65">
        <f>VLOOKUP($A28,'Return Data'!$B$7:$R$1700,10,0)</f>
        <v>17.473400000000002</v>
      </c>
      <c r="E28" s="66">
        <f t="shared" si="0"/>
        <v>16</v>
      </c>
      <c r="F28" s="65">
        <f>VLOOKUP($A28,'Return Data'!$B$7:$R$1700,11,0)</f>
        <v>-17.132200000000001</v>
      </c>
      <c r="G28" s="66">
        <f t="shared" si="5"/>
        <v>18</v>
      </c>
      <c r="H28" s="65">
        <f>VLOOKUP($A28,'Return Data'!$B$7:$R$1700,12,0)</f>
        <v>-7.3136999999999999</v>
      </c>
      <c r="I28" s="66">
        <f t="shared" si="6"/>
        <v>15</v>
      </c>
      <c r="J28" s="65">
        <f>VLOOKUP($A28,'Return Data'!$B$7:$R$1700,13,0)</f>
        <v>-16.183599999999998</v>
      </c>
      <c r="K28" s="66">
        <f t="shared" si="7"/>
        <v>17</v>
      </c>
      <c r="L28" s="65">
        <f>VLOOKUP($A28,'Return Data'!$B$7:$R$1700,17,0)</f>
        <v>-14.1846</v>
      </c>
      <c r="M28" s="66">
        <f>RANK(L28,L$8:L$30,0)</f>
        <v>12</v>
      </c>
      <c r="N28" s="65">
        <f>VLOOKUP($A28,'Return Data'!$B$7:$R$1700,14,0)</f>
        <v>-12.617699999999999</v>
      </c>
      <c r="O28" s="66">
        <f>RANK(N28,N$8:N$30,0)</f>
        <v>14</v>
      </c>
      <c r="P28" s="65">
        <f>VLOOKUP($A28,'Return Data'!$B$7:$R$1700,15,0)</f>
        <v>-1.4246000000000001</v>
      </c>
      <c r="Q28" s="66">
        <f>RANK(P28,P$8:P$30,0)</f>
        <v>14</v>
      </c>
      <c r="R28" s="65">
        <f>VLOOKUP($A28,'Return Data'!$B$7:$R$1700,16,0)</f>
        <v>13.011200000000001</v>
      </c>
      <c r="S28" s="67">
        <f t="shared" si="4"/>
        <v>6</v>
      </c>
    </row>
    <row r="29" spans="1:19" x14ac:dyDescent="0.3">
      <c r="A29" s="63" t="s">
        <v>1583</v>
      </c>
      <c r="B29" s="64">
        <f>VLOOKUP($A29,'Return Data'!$B$7:$R$1700,3,0)</f>
        <v>44025</v>
      </c>
      <c r="C29" s="65">
        <f>VLOOKUP($A29,'Return Data'!$B$7:$R$1700,4,0)</f>
        <v>9.6822999999999997</v>
      </c>
      <c r="D29" s="65">
        <f>VLOOKUP($A29,'Return Data'!$B$7:$R$1700,10,0)</f>
        <v>18.651299999999999</v>
      </c>
      <c r="E29" s="66">
        <f t="shared" si="0"/>
        <v>13</v>
      </c>
      <c r="F29" s="65">
        <f>VLOOKUP($A29,'Return Data'!$B$7:$R$1700,11,0)</f>
        <v>-12.079800000000001</v>
      </c>
      <c r="G29" s="66">
        <f t="shared" si="5"/>
        <v>12</v>
      </c>
      <c r="H29" s="65">
        <f>VLOOKUP($A29,'Return Data'!$B$7:$R$1700,12,0)</f>
        <v>-2.2829000000000002</v>
      </c>
      <c r="I29" s="66">
        <f t="shared" si="6"/>
        <v>10</v>
      </c>
      <c r="J29" s="65">
        <f>VLOOKUP($A29,'Return Data'!$B$7:$R$1700,13,0)</f>
        <v>-4.4695</v>
      </c>
      <c r="K29" s="66">
        <f t="shared" si="7"/>
        <v>10</v>
      </c>
      <c r="L29" s="65"/>
      <c r="M29" s="66"/>
      <c r="N29" s="65"/>
      <c r="O29" s="66"/>
      <c r="P29" s="65"/>
      <c r="Q29" s="66"/>
      <c r="R29" s="65">
        <f>VLOOKUP($A29,'Return Data'!$B$7:$R$1700,16,0)</f>
        <v>-1.9164000000000001</v>
      </c>
      <c r="S29" s="67">
        <f t="shared" si="4"/>
        <v>20</v>
      </c>
    </row>
    <row r="30" spans="1:19" x14ac:dyDescent="0.3">
      <c r="A30" s="63" t="s">
        <v>1585</v>
      </c>
      <c r="B30" s="64">
        <f>VLOOKUP($A30,'Return Data'!$B$7:$R$1700,3,0)</f>
        <v>44025</v>
      </c>
      <c r="C30" s="65">
        <f>VLOOKUP($A30,'Return Data'!$B$7:$R$1700,4,0)</f>
        <v>12.93</v>
      </c>
      <c r="D30" s="65">
        <f>VLOOKUP($A30,'Return Data'!$B$7:$R$1700,10,0)</f>
        <v>14.7294</v>
      </c>
      <c r="E30" s="66">
        <f t="shared" si="0"/>
        <v>20</v>
      </c>
      <c r="F30" s="65">
        <f>VLOOKUP($A30,'Return Data'!$B$7:$R$1700,11,0)</f>
        <v>-11.4384</v>
      </c>
      <c r="G30" s="66">
        <f t="shared" si="5"/>
        <v>10</v>
      </c>
      <c r="H30" s="65">
        <f>VLOOKUP($A30,'Return Data'!$B$7:$R$1700,12,0)</f>
        <v>-2.2675999999999998</v>
      </c>
      <c r="I30" s="66">
        <f t="shared" si="6"/>
        <v>9</v>
      </c>
      <c r="J30" s="65">
        <f>VLOOKUP($A30,'Return Data'!$B$7:$R$1700,13,0)</f>
        <v>-1.2977000000000001</v>
      </c>
      <c r="K30" s="66">
        <f t="shared" si="7"/>
        <v>6</v>
      </c>
      <c r="L30" s="65">
        <f>VLOOKUP($A30,'Return Data'!$B$7:$R$1700,17,0)</f>
        <v>-6.3958000000000004</v>
      </c>
      <c r="M30" s="66">
        <f>RANK(L30,L$8:L$30,0)</f>
        <v>5</v>
      </c>
      <c r="N30" s="65">
        <f>VLOOKUP($A30,'Return Data'!$B$7:$R$1700,14,0)</f>
        <v>-4.9096000000000002</v>
      </c>
      <c r="O30" s="66">
        <f>RANK(N30,N$8:N$30,0)</f>
        <v>6</v>
      </c>
      <c r="P30" s="65">
        <f>VLOOKUP($A30,'Return Data'!$B$7:$R$1700,15,0)</f>
        <v>0.31190000000000001</v>
      </c>
      <c r="Q30" s="66">
        <f>RANK(P30,P$8:P$30,0)</f>
        <v>13</v>
      </c>
      <c r="R30" s="65">
        <f>VLOOKUP($A30,'Return Data'!$B$7:$R$1700,16,0)</f>
        <v>4.3055000000000003</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19.524778260869567</v>
      </c>
      <c r="E32" s="74"/>
      <c r="F32" s="75">
        <f>AVERAGE(F8:F30)</f>
        <v>-11.765376190476193</v>
      </c>
      <c r="G32" s="74"/>
      <c r="H32" s="75">
        <f>AVERAGE(H8:H30)</f>
        <v>-3.0366285714285715</v>
      </c>
      <c r="I32" s="74"/>
      <c r="J32" s="75">
        <f>AVERAGE(J8:J30)</f>
        <v>-7.8190714285714273</v>
      </c>
      <c r="K32" s="74"/>
      <c r="L32" s="75">
        <f>AVERAGE(L8:L30)</f>
        <v>-9.2123533333333345</v>
      </c>
      <c r="M32" s="74"/>
      <c r="N32" s="75">
        <f>AVERAGE(N8:N30)</f>
        <v>-5.9279200000000003</v>
      </c>
      <c r="O32" s="74"/>
      <c r="P32" s="75">
        <f>AVERAGE(P8:P30)</f>
        <v>3.2207928571428575</v>
      </c>
      <c r="Q32" s="74"/>
      <c r="R32" s="75">
        <f>AVERAGE(R8:R30)</f>
        <v>5.9028999999999998</v>
      </c>
      <c r="S32" s="76"/>
    </row>
    <row r="33" spans="1:19" x14ac:dyDescent="0.3">
      <c r="A33" s="73" t="s">
        <v>28</v>
      </c>
      <c r="B33" s="74"/>
      <c r="C33" s="74"/>
      <c r="D33" s="75">
        <f>MIN(D8:D30)</f>
        <v>12.624599999999999</v>
      </c>
      <c r="E33" s="74"/>
      <c r="F33" s="75">
        <f>MIN(F8:F30)</f>
        <v>-21.703199999999999</v>
      </c>
      <c r="G33" s="74"/>
      <c r="H33" s="75">
        <f>MIN(H8:H30)</f>
        <v>-16.0701</v>
      </c>
      <c r="I33" s="74"/>
      <c r="J33" s="75">
        <f>MIN(J8:J30)</f>
        <v>-21.878299999999999</v>
      </c>
      <c r="K33" s="74"/>
      <c r="L33" s="75">
        <f>MIN(L8:L30)</f>
        <v>-18.0078</v>
      </c>
      <c r="M33" s="74"/>
      <c r="N33" s="75">
        <f>MIN(N8:N30)</f>
        <v>-12.6899</v>
      </c>
      <c r="O33" s="74"/>
      <c r="P33" s="75">
        <f>MIN(P8:P30)</f>
        <v>-1.4246000000000001</v>
      </c>
      <c r="Q33" s="74"/>
      <c r="R33" s="75">
        <f>MIN(R8:R30)</f>
        <v>-15.972</v>
      </c>
      <c r="S33" s="76"/>
    </row>
    <row r="34" spans="1:19" ht="15" thickBot="1" x14ac:dyDescent="0.35">
      <c r="A34" s="77" t="s">
        <v>29</v>
      </c>
      <c r="B34" s="78"/>
      <c r="C34" s="78"/>
      <c r="D34" s="79">
        <f>MAX(D8:D30)</f>
        <v>30.556799999999999</v>
      </c>
      <c r="E34" s="78"/>
      <c r="F34" s="79">
        <f>MAX(F8:F30)</f>
        <v>3.0646</v>
      </c>
      <c r="G34" s="78"/>
      <c r="H34" s="79">
        <f>MAX(H8:H30)</f>
        <v>14.832800000000001</v>
      </c>
      <c r="I34" s="78"/>
      <c r="J34" s="79">
        <f>MAX(J8:J30)</f>
        <v>6.9200999999999997</v>
      </c>
      <c r="K34" s="78"/>
      <c r="L34" s="79">
        <f>MAX(L8:L30)</f>
        <v>3.6825000000000001</v>
      </c>
      <c r="M34" s="78"/>
      <c r="N34" s="79">
        <f>MAX(N8:N30)</f>
        <v>3.5219</v>
      </c>
      <c r="O34" s="78"/>
      <c r="P34" s="79">
        <f>MAX(P8:P30)</f>
        <v>9.2769999999999992</v>
      </c>
      <c r="Q34" s="78"/>
      <c r="R34" s="79">
        <f>MAX(R8:R30)</f>
        <v>17.294499999999999</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44025</v>
      </c>
      <c r="C8" s="65">
        <f>VLOOKUP($A8,'Return Data'!$B$7:$R$1700,4,0)</f>
        <v>43.078400000000002</v>
      </c>
      <c r="D8" s="65">
        <f>VLOOKUP($A8,'Return Data'!$B$7:$R$1700,10,0)</f>
        <v>14.512700000000001</v>
      </c>
      <c r="E8" s="66">
        <f>RANK(D8,D$8:D$23,0)</f>
        <v>16</v>
      </c>
      <c r="F8" s="65">
        <f>VLOOKUP($A8,'Return Data'!$B$7:$R$1700,11,0)</f>
        <v>-15.8132</v>
      </c>
      <c r="G8" s="66">
        <f>RANK(F8,F$8:F$23,0)</f>
        <v>13</v>
      </c>
      <c r="H8" s="65">
        <f>VLOOKUP($A8,'Return Data'!$B$7:$R$1700,12,0)</f>
        <v>-9.3115000000000006</v>
      </c>
      <c r="I8" s="66">
        <f>RANK(H8,H$8:H$23,0)</f>
        <v>13</v>
      </c>
      <c r="J8" s="65">
        <f>VLOOKUP($A8,'Return Data'!$B$7:$R$1700,13,0)</f>
        <v>-17.163900000000002</v>
      </c>
      <c r="K8" s="66">
        <f>RANK(J8,J$8:J$23,0)</f>
        <v>15</v>
      </c>
      <c r="L8" s="65">
        <f>VLOOKUP($A8,'Return Data'!$B$7:$R$1700,17,0)</f>
        <v>-14.343299999999999</v>
      </c>
      <c r="M8" s="66">
        <f>RANK(L8,L$8:L$23,0)</f>
        <v>12</v>
      </c>
      <c r="N8" s="65">
        <f>VLOOKUP($A8,'Return Data'!$B$7:$R$1700,14,0)</f>
        <v>-8.7162000000000006</v>
      </c>
      <c r="O8" s="66">
        <f>RANK(N8,N$8:N$23,0)</f>
        <v>12</v>
      </c>
      <c r="P8" s="65">
        <f>VLOOKUP($A8,'Return Data'!$B$7:$R$1700,15,0)</f>
        <v>1.5678000000000001</v>
      </c>
      <c r="Q8" s="66">
        <f>RANK(P8,P$8:P$23,0)</f>
        <v>11</v>
      </c>
      <c r="R8" s="65">
        <f>VLOOKUP($A8,'Return Data'!$B$7:$R$1700,16,0)</f>
        <v>11.9223</v>
      </c>
      <c r="S8" s="67">
        <f>RANK(R8,R$8:R$23,0)</f>
        <v>4</v>
      </c>
    </row>
    <row r="9" spans="1:19" s="68" customFormat="1" x14ac:dyDescent="0.3">
      <c r="A9" s="63" t="s">
        <v>12</v>
      </c>
      <c r="B9" s="64">
        <f>VLOOKUP($A9,'Return Data'!$B$7:$R$1700,3,0)</f>
        <v>44025</v>
      </c>
      <c r="C9" s="65">
        <f>VLOOKUP($A9,'Return Data'!$B$7:$R$1700,4,0)</f>
        <v>263.53500000000003</v>
      </c>
      <c r="D9" s="65">
        <f>VLOOKUP($A9,'Return Data'!$B$7:$R$1700,10,0)</f>
        <v>18.575399999999998</v>
      </c>
      <c r="E9" s="66">
        <f t="shared" ref="E9:E23" si="0">RANK(D9,D$8:D$23,0)</f>
        <v>7</v>
      </c>
      <c r="F9" s="65">
        <f>VLOOKUP($A9,'Return Data'!$B$7:$R$1700,11,0)</f>
        <v>-14.3569</v>
      </c>
      <c r="G9" s="66">
        <f t="shared" ref="G9:I9" si="1">RANK(F9,F$8:F$23,0)</f>
        <v>12</v>
      </c>
      <c r="H9" s="65">
        <f>VLOOKUP($A9,'Return Data'!$B$7:$R$1700,12,0)</f>
        <v>-7.2976999999999999</v>
      </c>
      <c r="I9" s="66">
        <f t="shared" si="1"/>
        <v>11</v>
      </c>
      <c r="J9" s="65">
        <f>VLOOKUP($A9,'Return Data'!$B$7:$R$1700,13,0)</f>
        <v>-12.546799999999999</v>
      </c>
      <c r="K9" s="66">
        <f t="shared" ref="K9" si="2">RANK(J9,J$8:J$23,0)</f>
        <v>12</v>
      </c>
      <c r="L9" s="65">
        <f>VLOOKUP($A9,'Return Data'!$B$7:$R$1700,17,0)</f>
        <v>-7.1763000000000003</v>
      </c>
      <c r="M9" s="66">
        <f t="shared" ref="M9" si="3">RANK(L9,L$8:L$23,0)</f>
        <v>8</v>
      </c>
      <c r="N9" s="65">
        <f>VLOOKUP($A9,'Return Data'!$B$7:$R$1700,14,0)</f>
        <v>-0.87160000000000004</v>
      </c>
      <c r="O9" s="66">
        <f>RANK(N9,N$8:N$23,0)</f>
        <v>6</v>
      </c>
      <c r="P9" s="65">
        <f>VLOOKUP($A9,'Return Data'!$B$7:$R$1700,15,0)</f>
        <v>5.0715000000000003</v>
      </c>
      <c r="Q9" s="66">
        <f t="shared" ref="Q9:S23" si="4">RANK(P9,P$8:P$23,0)</f>
        <v>4</v>
      </c>
      <c r="R9" s="65">
        <f>VLOOKUP($A9,'Return Data'!$B$7:$R$1700,16,0)</f>
        <v>11.4033</v>
      </c>
      <c r="S9" s="67">
        <f t="shared" si="4"/>
        <v>5</v>
      </c>
    </row>
    <row r="10" spans="1:19" s="68" customFormat="1" x14ac:dyDescent="0.3">
      <c r="A10" s="63" t="s">
        <v>13</v>
      </c>
      <c r="B10" s="64">
        <f>VLOOKUP($A10,'Return Data'!$B$7:$R$1700,3,0)</f>
        <v>44025</v>
      </c>
      <c r="C10" s="65">
        <f>VLOOKUP($A10,'Return Data'!$B$7:$R$1700,4,0)</f>
        <v>148.85</v>
      </c>
      <c r="D10" s="65">
        <f>VLOOKUP($A10,'Return Data'!$B$7:$R$1700,10,0)</f>
        <v>19.750599999999999</v>
      </c>
      <c r="E10" s="66">
        <f t="shared" si="0"/>
        <v>4</v>
      </c>
      <c r="F10" s="65">
        <f>VLOOKUP($A10,'Return Data'!$B$7:$R$1700,11,0)</f>
        <v>-3.6757</v>
      </c>
      <c r="G10" s="66">
        <f t="shared" ref="G10:I10" si="5">RANK(F10,F$8:F$23,0)</f>
        <v>1</v>
      </c>
      <c r="H10" s="65">
        <f>VLOOKUP($A10,'Return Data'!$B$7:$R$1700,12,0)</f>
        <v>2.1829999999999998</v>
      </c>
      <c r="I10" s="66">
        <f t="shared" si="5"/>
        <v>1</v>
      </c>
      <c r="J10" s="65">
        <f>VLOOKUP($A10,'Return Data'!$B$7:$R$1700,13,0)</f>
        <v>-2.4445999999999999</v>
      </c>
      <c r="K10" s="66">
        <f t="shared" ref="K10" si="6">RANK(J10,J$8:J$23,0)</f>
        <v>3</v>
      </c>
      <c r="L10" s="65">
        <f>VLOOKUP($A10,'Return Data'!$B$7:$R$1700,17,0)</f>
        <v>-1.0402</v>
      </c>
      <c r="M10" s="66">
        <f t="shared" ref="M10" si="7">RANK(L10,L$8:L$23,0)</f>
        <v>2</v>
      </c>
      <c r="N10" s="65">
        <f>VLOOKUP($A10,'Return Data'!$B$7:$R$1700,14,0)</f>
        <v>1.629</v>
      </c>
      <c r="O10" s="66">
        <f>RANK(N10,N$8:N$23,0)</f>
        <v>2</v>
      </c>
      <c r="P10" s="65">
        <f>VLOOKUP($A10,'Return Data'!$B$7:$R$1700,15,0)</f>
        <v>4.8720999999999997</v>
      </c>
      <c r="Q10" s="66">
        <f t="shared" si="4"/>
        <v>5</v>
      </c>
      <c r="R10" s="65">
        <f>VLOOKUP($A10,'Return Data'!$B$7:$R$1700,16,0)</f>
        <v>13.315200000000001</v>
      </c>
      <c r="S10" s="67">
        <f t="shared" si="4"/>
        <v>3</v>
      </c>
    </row>
    <row r="11" spans="1:19" s="68" customFormat="1" x14ac:dyDescent="0.3">
      <c r="A11" s="63" t="s">
        <v>14</v>
      </c>
      <c r="B11" s="64">
        <f>VLOOKUP($A11,'Return Data'!$B$7:$R$1700,3,0)</f>
        <v>44025</v>
      </c>
      <c r="C11" s="65">
        <f>VLOOKUP($A11,'Return Data'!$B$7:$R$1700,4,0)</f>
        <v>9.61</v>
      </c>
      <c r="D11" s="65">
        <f>VLOOKUP($A11,'Return Data'!$B$7:$R$1700,10,0)</f>
        <v>15.922800000000001</v>
      </c>
      <c r="E11" s="66">
        <f t="shared" si="0"/>
        <v>11</v>
      </c>
      <c r="F11" s="65">
        <f>VLOOKUP($A11,'Return Data'!$B$7:$R$1700,11,0)</f>
        <v>-11.7539</v>
      </c>
      <c r="G11" s="66">
        <f t="shared" ref="G11:I11" si="8">RANK(F11,F$8:F$23,0)</f>
        <v>8</v>
      </c>
      <c r="H11" s="65">
        <f>VLOOKUP($A11,'Return Data'!$B$7:$R$1700,12,0)</f>
        <v>-4.7572000000000001</v>
      </c>
      <c r="I11" s="66">
        <f t="shared" si="8"/>
        <v>9</v>
      </c>
      <c r="J11" s="65">
        <f>VLOOKUP($A11,'Return Data'!$B$7:$R$1700,13,0)</f>
        <v>-8.4762000000000004</v>
      </c>
      <c r="K11" s="66">
        <f t="shared" ref="K11" si="9">RANK(J11,J$8:J$23,0)</f>
        <v>9</v>
      </c>
      <c r="L11" s="65"/>
      <c r="M11" s="66"/>
      <c r="N11" s="65"/>
      <c r="O11" s="66"/>
      <c r="P11" s="65"/>
      <c r="Q11" s="66"/>
      <c r="R11" s="65">
        <f>VLOOKUP($A11,'Return Data'!$B$7:$R$1700,16,0)</f>
        <v>-2.0733999999999999</v>
      </c>
      <c r="S11" s="67">
        <f t="shared" si="4"/>
        <v>15</v>
      </c>
    </row>
    <row r="12" spans="1:19" s="68" customFormat="1" x14ac:dyDescent="0.3">
      <c r="A12" s="63" t="s">
        <v>15</v>
      </c>
      <c r="B12" s="64">
        <f>VLOOKUP($A12,'Return Data'!$B$7:$R$1700,3,0)</f>
        <v>44025</v>
      </c>
      <c r="C12" s="65">
        <f>VLOOKUP($A12,'Return Data'!$B$7:$R$1700,4,0)</f>
        <v>42.05</v>
      </c>
      <c r="D12" s="65">
        <f>VLOOKUP($A12,'Return Data'!$B$7:$R$1700,10,0)</f>
        <v>23.676500000000001</v>
      </c>
      <c r="E12" s="66">
        <f t="shared" si="0"/>
        <v>1</v>
      </c>
      <c r="F12" s="65">
        <f>VLOOKUP($A12,'Return Data'!$B$7:$R$1700,11,0)</f>
        <v>-19.536899999999999</v>
      </c>
      <c r="G12" s="66">
        <f t="shared" ref="G12:I12" si="10">RANK(F12,F$8:F$23,0)</f>
        <v>16</v>
      </c>
      <c r="H12" s="65">
        <f>VLOOKUP($A12,'Return Data'!$B$7:$R$1700,12,0)</f>
        <v>-10.986499999999999</v>
      </c>
      <c r="I12" s="66">
        <f t="shared" si="10"/>
        <v>16</v>
      </c>
      <c r="J12" s="65">
        <f>VLOOKUP($A12,'Return Data'!$B$7:$R$1700,13,0)</f>
        <v>-19.598500000000001</v>
      </c>
      <c r="K12" s="66">
        <f t="shared" ref="K12" si="11">RANK(J12,J$8:J$23,0)</f>
        <v>16</v>
      </c>
      <c r="L12" s="65">
        <f>VLOOKUP($A12,'Return Data'!$B$7:$R$1700,17,0)</f>
        <v>-13.239100000000001</v>
      </c>
      <c r="M12" s="66">
        <f t="shared" ref="M12" si="12">RANK(L12,L$8:L$23,0)</f>
        <v>11</v>
      </c>
      <c r="N12" s="65">
        <f>VLOOKUP($A12,'Return Data'!$B$7:$R$1700,14,0)</f>
        <v>-6.8177000000000003</v>
      </c>
      <c r="O12" s="66">
        <f t="shared" ref="O12:O18" si="13">RANK(N12,N$8:N$23,0)</f>
        <v>11</v>
      </c>
      <c r="P12" s="65">
        <f>VLOOKUP($A12,'Return Data'!$B$7:$R$1700,15,0)</f>
        <v>2.3902000000000001</v>
      </c>
      <c r="Q12" s="66">
        <f t="shared" si="4"/>
        <v>9</v>
      </c>
      <c r="R12" s="65">
        <f>VLOOKUP($A12,'Return Data'!$B$7:$R$1700,16,0)</f>
        <v>9.0504999999999995</v>
      </c>
      <c r="S12" s="67">
        <f t="shared" si="4"/>
        <v>9</v>
      </c>
    </row>
    <row r="13" spans="1:19" s="68" customFormat="1" x14ac:dyDescent="0.3">
      <c r="A13" s="63" t="s">
        <v>16</v>
      </c>
      <c r="B13" s="64">
        <f>VLOOKUP($A13,'Return Data'!$B$7:$R$1700,3,0)</f>
        <v>44025</v>
      </c>
      <c r="C13" s="65">
        <f>VLOOKUP($A13,'Return Data'!$B$7:$R$1700,4,0)</f>
        <v>11.5206</v>
      </c>
      <c r="D13" s="65">
        <f>VLOOKUP($A13,'Return Data'!$B$7:$R$1700,10,0)</f>
        <v>15.4994</v>
      </c>
      <c r="E13" s="66">
        <f t="shared" si="0"/>
        <v>12</v>
      </c>
      <c r="F13" s="65">
        <f>VLOOKUP($A13,'Return Data'!$B$7:$R$1700,11,0)</f>
        <v>-10.9354</v>
      </c>
      <c r="G13" s="66">
        <f t="shared" ref="G13:I13" si="14">RANK(F13,F$8:F$23,0)</f>
        <v>6</v>
      </c>
      <c r="H13" s="65">
        <f>VLOOKUP($A13,'Return Data'!$B$7:$R$1700,12,0)</f>
        <v>-3.5173999999999999</v>
      </c>
      <c r="I13" s="66">
        <f t="shared" si="14"/>
        <v>5</v>
      </c>
      <c r="J13" s="65">
        <f>VLOOKUP($A13,'Return Data'!$B$7:$R$1700,13,0)</f>
        <v>-6.3807</v>
      </c>
      <c r="K13" s="66">
        <f t="shared" ref="K13" si="15">RANK(J13,J$8:J$23,0)</f>
        <v>8</v>
      </c>
      <c r="L13" s="65">
        <f>VLOOKUP($A13,'Return Data'!$B$7:$R$1700,17,0)</f>
        <v>-6.4322999999999997</v>
      </c>
      <c r="M13" s="66">
        <f t="shared" ref="M13" si="16">RANK(L13,L$8:L$23,0)</f>
        <v>7</v>
      </c>
      <c r="N13" s="65">
        <f>VLOOKUP($A13,'Return Data'!$B$7:$R$1700,14,0)</f>
        <v>-6.3364000000000003</v>
      </c>
      <c r="O13" s="66">
        <f t="shared" si="13"/>
        <v>9</v>
      </c>
      <c r="P13" s="65"/>
      <c r="Q13" s="66"/>
      <c r="R13" s="65">
        <f>VLOOKUP($A13,'Return Data'!$B$7:$R$1700,16,0)</f>
        <v>2.9603000000000002</v>
      </c>
      <c r="S13" s="67">
        <f t="shared" si="4"/>
        <v>12</v>
      </c>
    </row>
    <row r="14" spans="1:19" s="68" customFormat="1" x14ac:dyDescent="0.3">
      <c r="A14" s="63" t="s">
        <v>17</v>
      </c>
      <c r="B14" s="64">
        <f>VLOOKUP($A14,'Return Data'!$B$7:$R$1700,3,0)</f>
        <v>44025</v>
      </c>
      <c r="C14" s="65">
        <f>VLOOKUP($A14,'Return Data'!$B$7:$R$1700,4,0)</f>
        <v>31.557600000000001</v>
      </c>
      <c r="D14" s="65">
        <f>VLOOKUP($A14,'Return Data'!$B$7:$R$1700,10,0)</f>
        <v>16.106000000000002</v>
      </c>
      <c r="E14" s="66">
        <f t="shared" si="0"/>
        <v>10</v>
      </c>
      <c r="F14" s="65">
        <f>VLOOKUP($A14,'Return Data'!$B$7:$R$1700,11,0)</f>
        <v>-14.344099999999999</v>
      </c>
      <c r="G14" s="66">
        <f t="shared" ref="G14:I14" si="17">RANK(F14,F$8:F$23,0)</f>
        <v>11</v>
      </c>
      <c r="H14" s="65">
        <f>VLOOKUP($A14,'Return Data'!$B$7:$R$1700,12,0)</f>
        <v>-8.1384000000000007</v>
      </c>
      <c r="I14" s="66">
        <f t="shared" si="17"/>
        <v>12</v>
      </c>
      <c r="J14" s="65">
        <f>VLOOKUP($A14,'Return Data'!$B$7:$R$1700,13,0)</f>
        <v>-4.3715000000000002</v>
      </c>
      <c r="K14" s="66">
        <f t="shared" ref="K14" si="18">RANK(J14,J$8:J$23,0)</f>
        <v>6</v>
      </c>
      <c r="L14" s="65">
        <f>VLOOKUP($A14,'Return Data'!$B$7:$R$1700,17,0)</f>
        <v>-3.3753000000000002</v>
      </c>
      <c r="M14" s="66">
        <f t="shared" ref="M14" si="19">RANK(L14,L$8:L$23,0)</f>
        <v>4</v>
      </c>
      <c r="N14" s="65">
        <f>VLOOKUP($A14,'Return Data'!$B$7:$R$1700,14,0)</f>
        <v>-0.20979999999999999</v>
      </c>
      <c r="O14" s="66">
        <f t="shared" si="13"/>
        <v>5</v>
      </c>
      <c r="P14" s="65">
        <f>VLOOKUP($A14,'Return Data'!$B$7:$R$1700,15,0)</f>
        <v>6.9785000000000004</v>
      </c>
      <c r="Q14" s="66">
        <f t="shared" si="4"/>
        <v>2</v>
      </c>
      <c r="R14" s="65">
        <f>VLOOKUP($A14,'Return Data'!$B$7:$R$1700,16,0)</f>
        <v>10.888299999999999</v>
      </c>
      <c r="S14" s="67">
        <f t="shared" si="4"/>
        <v>7</v>
      </c>
    </row>
    <row r="15" spans="1:19" s="68" customFormat="1" x14ac:dyDescent="0.3">
      <c r="A15" s="63" t="s">
        <v>18</v>
      </c>
      <c r="B15" s="64">
        <f>VLOOKUP($A15,'Return Data'!$B$7:$R$1700,3,0)</f>
        <v>44025</v>
      </c>
      <c r="C15" s="65">
        <f>VLOOKUP($A15,'Return Data'!$B$7:$R$1700,4,0)</f>
        <v>33.883000000000003</v>
      </c>
      <c r="D15" s="65">
        <f>VLOOKUP($A15,'Return Data'!$B$7:$R$1700,10,0)</f>
        <v>22.100899999999999</v>
      </c>
      <c r="E15" s="66">
        <f t="shared" si="0"/>
        <v>2</v>
      </c>
      <c r="F15" s="65">
        <f>VLOOKUP($A15,'Return Data'!$B$7:$R$1700,11,0)</f>
        <v>-13.484299999999999</v>
      </c>
      <c r="G15" s="66">
        <f t="shared" ref="G15:I15" si="20">RANK(F15,F$8:F$23,0)</f>
        <v>10</v>
      </c>
      <c r="H15" s="65">
        <f>VLOOKUP($A15,'Return Data'!$B$7:$R$1700,12,0)</f>
        <v>-4.7106000000000003</v>
      </c>
      <c r="I15" s="66">
        <f t="shared" si="20"/>
        <v>8</v>
      </c>
      <c r="J15" s="65">
        <f>VLOOKUP($A15,'Return Data'!$B$7:$R$1700,13,0)</f>
        <v>-9.5512999999999995</v>
      </c>
      <c r="K15" s="66">
        <f t="shared" ref="K15" si="21">RANK(J15,J$8:J$23,0)</f>
        <v>10</v>
      </c>
      <c r="L15" s="65">
        <f>VLOOKUP($A15,'Return Data'!$B$7:$R$1700,17,0)</f>
        <v>-4.1410999999999998</v>
      </c>
      <c r="M15" s="66">
        <f t="shared" ref="M15" si="22">RANK(L15,L$8:L$23,0)</f>
        <v>6</v>
      </c>
      <c r="N15" s="65">
        <f>VLOOKUP($A15,'Return Data'!$B$7:$R$1700,14,0)</f>
        <v>-2.5857000000000001</v>
      </c>
      <c r="O15" s="66">
        <f t="shared" si="13"/>
        <v>7</v>
      </c>
      <c r="P15" s="65">
        <f>VLOOKUP($A15,'Return Data'!$B$7:$R$1700,15,0)</f>
        <v>6.1101999999999999</v>
      </c>
      <c r="Q15" s="66">
        <f t="shared" si="4"/>
        <v>3</v>
      </c>
      <c r="R15" s="65">
        <f>VLOOKUP($A15,'Return Data'!$B$7:$R$1700,16,0)</f>
        <v>14.421799999999999</v>
      </c>
      <c r="S15" s="67">
        <f t="shared" si="4"/>
        <v>1</v>
      </c>
    </row>
    <row r="16" spans="1:19" s="68" customFormat="1" x14ac:dyDescent="0.3">
      <c r="A16" s="63" t="s">
        <v>19</v>
      </c>
      <c r="B16" s="64">
        <f>VLOOKUP($A16,'Return Data'!$B$7:$R$1700,3,0)</f>
        <v>44025</v>
      </c>
      <c r="C16" s="65">
        <f>VLOOKUP($A16,'Return Data'!$B$7:$R$1700,4,0)</f>
        <v>69.948999999999998</v>
      </c>
      <c r="D16" s="65">
        <f>VLOOKUP($A16,'Return Data'!$B$7:$R$1700,10,0)</f>
        <v>18.902200000000001</v>
      </c>
      <c r="E16" s="66">
        <f t="shared" si="0"/>
        <v>6</v>
      </c>
      <c r="F16" s="65">
        <f>VLOOKUP($A16,'Return Data'!$B$7:$R$1700,11,0)</f>
        <v>-12.887600000000001</v>
      </c>
      <c r="G16" s="66">
        <f t="shared" ref="G16:I16" si="23">RANK(F16,F$8:F$23,0)</f>
        <v>9</v>
      </c>
      <c r="H16" s="65">
        <f>VLOOKUP($A16,'Return Data'!$B$7:$R$1700,12,0)</f>
        <v>-6.2190000000000003</v>
      </c>
      <c r="I16" s="66">
        <f t="shared" si="23"/>
        <v>10</v>
      </c>
      <c r="J16" s="65">
        <f>VLOOKUP($A16,'Return Data'!$B$7:$R$1700,13,0)</f>
        <v>-9.6174999999999997</v>
      </c>
      <c r="K16" s="66">
        <f t="shared" ref="K16" si="24">RANK(J16,J$8:J$23,0)</f>
        <v>11</v>
      </c>
      <c r="L16" s="65">
        <f>VLOOKUP($A16,'Return Data'!$B$7:$R$1700,17,0)</f>
        <v>-3.0207000000000002</v>
      </c>
      <c r="M16" s="66">
        <f t="shared" ref="M16" si="25">RANK(L16,L$8:L$23,0)</f>
        <v>3</v>
      </c>
      <c r="N16" s="65">
        <f>VLOOKUP($A16,'Return Data'!$B$7:$R$1700,14,0)</f>
        <v>0.41060000000000002</v>
      </c>
      <c r="O16" s="66">
        <f t="shared" si="13"/>
        <v>4</v>
      </c>
      <c r="P16" s="65">
        <f>VLOOKUP($A16,'Return Data'!$B$7:$R$1700,15,0)</f>
        <v>4.6737000000000002</v>
      </c>
      <c r="Q16" s="66">
        <f t="shared" si="4"/>
        <v>6</v>
      </c>
      <c r="R16" s="65">
        <f>VLOOKUP($A16,'Return Data'!$B$7:$R$1700,16,0)</f>
        <v>9.9085000000000001</v>
      </c>
      <c r="S16" s="67">
        <f t="shared" si="4"/>
        <v>8</v>
      </c>
    </row>
    <row r="17" spans="1:19" s="68" customFormat="1" x14ac:dyDescent="0.3">
      <c r="A17" s="63" t="s">
        <v>20</v>
      </c>
      <c r="B17" s="64">
        <f>VLOOKUP($A17,'Return Data'!$B$7:$R$1700,3,0)</f>
        <v>44025</v>
      </c>
      <c r="C17" s="65">
        <f>VLOOKUP($A17,'Return Data'!$B$7:$R$1700,4,0)</f>
        <v>45.53</v>
      </c>
      <c r="D17" s="65">
        <f>VLOOKUP($A17,'Return Data'!$B$7:$R$1700,10,0)</f>
        <v>15.3827</v>
      </c>
      <c r="E17" s="66">
        <f t="shared" si="0"/>
        <v>13</v>
      </c>
      <c r="F17" s="65">
        <f>VLOOKUP($A17,'Return Data'!$B$7:$R$1700,11,0)</f>
        <v>-16.5047</v>
      </c>
      <c r="G17" s="66">
        <f t="shared" ref="G17:I17" si="26">RANK(F17,F$8:F$23,0)</f>
        <v>14</v>
      </c>
      <c r="H17" s="65">
        <f>VLOOKUP($A17,'Return Data'!$B$7:$R$1700,12,0)</f>
        <v>-9.9129000000000005</v>
      </c>
      <c r="I17" s="66">
        <f t="shared" si="26"/>
        <v>14</v>
      </c>
      <c r="J17" s="65">
        <f>VLOOKUP($A17,'Return Data'!$B$7:$R$1700,13,0)</f>
        <v>-16.4894</v>
      </c>
      <c r="K17" s="66">
        <f t="shared" ref="K17" si="27">RANK(J17,J$8:J$23,0)</f>
        <v>13</v>
      </c>
      <c r="L17" s="65">
        <f>VLOOKUP($A17,'Return Data'!$B$7:$R$1700,17,0)</f>
        <v>-7.4791999999999996</v>
      </c>
      <c r="M17" s="66">
        <f t="shared" ref="M17" si="28">RANK(L17,L$8:L$23,0)</f>
        <v>9</v>
      </c>
      <c r="N17" s="65">
        <f>VLOOKUP($A17,'Return Data'!$B$7:$R$1700,14,0)</f>
        <v>-3.3786999999999998</v>
      </c>
      <c r="O17" s="66">
        <f t="shared" si="13"/>
        <v>8</v>
      </c>
      <c r="P17" s="65">
        <f>VLOOKUP($A17,'Return Data'!$B$7:$R$1700,15,0)</f>
        <v>3.2844000000000002</v>
      </c>
      <c r="Q17" s="66">
        <f t="shared" si="4"/>
        <v>8</v>
      </c>
      <c r="R17" s="65">
        <f>VLOOKUP($A17,'Return Data'!$B$7:$R$1700,16,0)</f>
        <v>11.1449</v>
      </c>
      <c r="S17" s="67">
        <f t="shared" si="4"/>
        <v>6</v>
      </c>
    </row>
    <row r="18" spans="1:19" s="68" customFormat="1" x14ac:dyDescent="0.3">
      <c r="A18" s="63" t="s">
        <v>21</v>
      </c>
      <c r="B18" s="64">
        <f>VLOOKUP($A18,'Return Data'!$B$7:$R$1700,3,0)</f>
        <v>44025</v>
      </c>
      <c r="C18" s="65">
        <f>VLOOKUP($A18,'Return Data'!$B$7:$R$1700,4,0)</f>
        <v>133.31870000000001</v>
      </c>
      <c r="D18" s="65">
        <f>VLOOKUP($A18,'Return Data'!$B$7:$R$1700,10,0)</f>
        <v>20.1753</v>
      </c>
      <c r="E18" s="66">
        <f t="shared" si="0"/>
        <v>3</v>
      </c>
      <c r="F18" s="65">
        <f>VLOOKUP($A18,'Return Data'!$B$7:$R$1700,11,0)</f>
        <v>-10.3232</v>
      </c>
      <c r="G18" s="66">
        <f t="shared" ref="G18:I18" si="29">RANK(F18,F$8:F$23,0)</f>
        <v>3</v>
      </c>
      <c r="H18" s="65">
        <f>VLOOKUP($A18,'Return Data'!$B$7:$R$1700,12,0)</f>
        <v>-3.3607</v>
      </c>
      <c r="I18" s="66">
        <f t="shared" si="29"/>
        <v>4</v>
      </c>
      <c r="J18" s="65">
        <f>VLOOKUP($A18,'Return Data'!$B$7:$R$1700,13,0)</f>
        <v>-4.6044999999999998</v>
      </c>
      <c r="K18" s="66">
        <f t="shared" ref="K18" si="30">RANK(J18,J$8:J$23,0)</f>
        <v>7</v>
      </c>
      <c r="L18" s="65">
        <f>VLOOKUP($A18,'Return Data'!$B$7:$R$1700,17,0)</f>
        <v>-4.0251000000000001</v>
      </c>
      <c r="M18" s="66">
        <f t="shared" ref="M18" si="31">RANK(L18,L$8:L$23,0)</f>
        <v>5</v>
      </c>
      <c r="N18" s="65">
        <f>VLOOKUP($A18,'Return Data'!$B$7:$R$1700,14,0)</f>
        <v>0.52739999999999998</v>
      </c>
      <c r="O18" s="66">
        <f t="shared" si="13"/>
        <v>3</v>
      </c>
      <c r="P18" s="65">
        <f>VLOOKUP($A18,'Return Data'!$B$7:$R$1700,15,0)</f>
        <v>8.0388999999999999</v>
      </c>
      <c r="Q18" s="66">
        <f t="shared" si="4"/>
        <v>1</v>
      </c>
      <c r="R18" s="65">
        <f>VLOOKUP($A18,'Return Data'!$B$7:$R$1700,16,0)</f>
        <v>13.6829</v>
      </c>
      <c r="S18" s="67">
        <f t="shared" si="4"/>
        <v>2</v>
      </c>
    </row>
    <row r="19" spans="1:19" s="68" customFormat="1" x14ac:dyDescent="0.3">
      <c r="A19" s="63" t="s">
        <v>22</v>
      </c>
      <c r="B19" s="64">
        <f>VLOOKUP($A19,'Return Data'!$B$7:$R$1700,3,0)</f>
        <v>44025</v>
      </c>
      <c r="C19" s="65">
        <f>VLOOKUP($A19,'Return Data'!$B$7:$R$1700,4,0)</f>
        <v>9.6221999999999994</v>
      </c>
      <c r="D19" s="65">
        <f>VLOOKUP($A19,'Return Data'!$B$7:$R$1700,10,0)</f>
        <v>15.3354</v>
      </c>
      <c r="E19" s="66">
        <f t="shared" si="0"/>
        <v>14</v>
      </c>
      <c r="F19" s="65">
        <f>VLOOKUP($A19,'Return Data'!$B$7:$R$1700,11,0)</f>
        <v>-11.191700000000001</v>
      </c>
      <c r="G19" s="66">
        <f t="shared" ref="G19:I19" si="32">RANK(F19,F$8:F$23,0)</f>
        <v>7</v>
      </c>
      <c r="H19" s="65">
        <f>VLOOKUP($A19,'Return Data'!$B$7:$R$1700,12,0)</f>
        <v>-4.4431000000000003</v>
      </c>
      <c r="I19" s="66">
        <f t="shared" si="32"/>
        <v>7</v>
      </c>
      <c r="J19" s="65">
        <f>VLOOKUP($A19,'Return Data'!$B$7:$R$1700,13,0)</f>
        <v>-2.6880999999999999</v>
      </c>
      <c r="K19" s="66">
        <f t="shared" ref="K19" si="33">RANK(J19,J$8:J$23,0)</f>
        <v>4</v>
      </c>
      <c r="L19" s="65"/>
      <c r="M19" s="66"/>
      <c r="N19" s="65"/>
      <c r="O19" s="66"/>
      <c r="P19" s="65"/>
      <c r="Q19" s="66"/>
      <c r="R19" s="65">
        <f>VLOOKUP($A19,'Return Data'!$B$7:$R$1700,16,0)</f>
        <v>-1.9046000000000001</v>
      </c>
      <c r="S19" s="67">
        <f t="shared" si="4"/>
        <v>14</v>
      </c>
    </row>
    <row r="20" spans="1:19" s="68" customFormat="1" x14ac:dyDescent="0.3">
      <c r="A20" s="63" t="s">
        <v>23</v>
      </c>
      <c r="B20" s="64">
        <f>VLOOKUP($A20,'Return Data'!$B$7:$R$1700,3,0)</f>
        <v>44025</v>
      </c>
      <c r="C20" s="65">
        <f>VLOOKUP($A20,'Return Data'!$B$7:$R$1700,4,0)</f>
        <v>9.4324999999999992</v>
      </c>
      <c r="D20" s="65">
        <f>VLOOKUP($A20,'Return Data'!$B$7:$R$1700,10,0)</f>
        <v>15.081</v>
      </c>
      <c r="E20" s="66">
        <f t="shared" si="0"/>
        <v>15</v>
      </c>
      <c r="F20" s="65">
        <f>VLOOKUP($A20,'Return Data'!$B$7:$R$1700,11,0)</f>
        <v>-10.4047</v>
      </c>
      <c r="G20" s="66">
        <f t="shared" ref="G20:I20" si="34">RANK(F20,F$8:F$23,0)</f>
        <v>4</v>
      </c>
      <c r="H20" s="65">
        <f>VLOOKUP($A20,'Return Data'!$B$7:$R$1700,12,0)</f>
        <v>-3.5560999999999998</v>
      </c>
      <c r="I20" s="66">
        <f t="shared" si="34"/>
        <v>6</v>
      </c>
      <c r="J20" s="65">
        <f>VLOOKUP($A20,'Return Data'!$B$7:$R$1700,13,0)</f>
        <v>-2.1941000000000002</v>
      </c>
      <c r="K20" s="66">
        <f t="shared" ref="K20" si="35">RANK(J20,J$8:J$23,0)</f>
        <v>2</v>
      </c>
      <c r="L20" s="65"/>
      <c r="M20" s="66"/>
      <c r="N20" s="65"/>
      <c r="O20" s="66"/>
      <c r="P20" s="65"/>
      <c r="Q20" s="66"/>
      <c r="R20" s="65">
        <f>VLOOKUP($A20,'Return Data'!$B$7:$R$1700,16,0)</f>
        <v>-2.9588000000000001</v>
      </c>
      <c r="S20" s="67">
        <f t="shared" si="4"/>
        <v>16</v>
      </c>
    </row>
    <row r="21" spans="1:19" s="68" customFormat="1" x14ac:dyDescent="0.3">
      <c r="A21" s="63" t="s">
        <v>24</v>
      </c>
      <c r="B21" s="64">
        <f>VLOOKUP($A21,'Return Data'!$B$7:$R$1700,3,0)</f>
        <v>44025</v>
      </c>
      <c r="C21" s="65">
        <f>VLOOKUP($A21,'Return Data'!$B$7:$R$1700,4,0)</f>
        <v>212.10900000000001</v>
      </c>
      <c r="D21" s="65">
        <f>VLOOKUP($A21,'Return Data'!$B$7:$R$1700,10,0)</f>
        <v>17.3672</v>
      </c>
      <c r="E21" s="66">
        <f t="shared" si="0"/>
        <v>9</v>
      </c>
      <c r="F21" s="65">
        <f>VLOOKUP($A21,'Return Data'!$B$7:$R$1700,11,0)</f>
        <v>-18.8613</v>
      </c>
      <c r="G21" s="66">
        <f t="shared" ref="G21:I21" si="36">RANK(F21,F$8:F$23,0)</f>
        <v>15</v>
      </c>
      <c r="H21" s="65">
        <f>VLOOKUP($A21,'Return Data'!$B$7:$R$1700,12,0)</f>
        <v>-10.055199999999999</v>
      </c>
      <c r="I21" s="66">
        <f t="shared" si="36"/>
        <v>15</v>
      </c>
      <c r="J21" s="65">
        <f>VLOOKUP($A21,'Return Data'!$B$7:$R$1700,13,0)</f>
        <v>-16.8751</v>
      </c>
      <c r="K21" s="66">
        <f t="shared" ref="K21" si="37">RANK(J21,J$8:J$23,0)</f>
        <v>14</v>
      </c>
      <c r="L21" s="65">
        <f>VLOOKUP($A21,'Return Data'!$B$7:$R$1700,17,0)</f>
        <v>-10.923500000000001</v>
      </c>
      <c r="M21" s="66">
        <f t="shared" ref="M21" si="38">RANK(L21,L$8:L$23,0)</f>
        <v>10</v>
      </c>
      <c r="N21" s="65">
        <f>VLOOKUP($A21,'Return Data'!$B$7:$R$1700,14,0)</f>
        <v>-6.4234</v>
      </c>
      <c r="O21" s="66">
        <f>RANK(N21,N$8:N$23,0)</f>
        <v>10</v>
      </c>
      <c r="P21" s="65">
        <f>VLOOKUP($A21,'Return Data'!$B$7:$R$1700,15,0)</f>
        <v>2.016</v>
      </c>
      <c r="Q21" s="66">
        <f t="shared" si="4"/>
        <v>10</v>
      </c>
      <c r="R21" s="65">
        <f>VLOOKUP($A21,'Return Data'!$B$7:$R$1700,16,0)</f>
        <v>7.1654999999999998</v>
      </c>
      <c r="S21" s="67">
        <f t="shared" si="4"/>
        <v>11</v>
      </c>
    </row>
    <row r="22" spans="1:19" s="68" customFormat="1" x14ac:dyDescent="0.3">
      <c r="A22" s="63" t="s">
        <v>25</v>
      </c>
      <c r="B22" s="64">
        <f>VLOOKUP($A22,'Return Data'!$B$7:$R$1700,3,0)</f>
        <v>44025</v>
      </c>
      <c r="C22" s="65">
        <f>VLOOKUP($A22,'Return Data'!$B$7:$R$1700,4,0)</f>
        <v>10.1</v>
      </c>
      <c r="D22" s="65">
        <f>VLOOKUP($A22,'Return Data'!$B$7:$R$1700,10,0)</f>
        <v>19.1038</v>
      </c>
      <c r="E22" s="66">
        <f t="shared" si="0"/>
        <v>5</v>
      </c>
      <c r="F22" s="65">
        <f>VLOOKUP($A22,'Return Data'!$B$7:$R$1700,11,0)</f>
        <v>-8.8447999999999993</v>
      </c>
      <c r="G22" s="66">
        <f t="shared" ref="G22:I22" si="39">RANK(F22,F$8:F$23,0)</f>
        <v>2</v>
      </c>
      <c r="H22" s="65">
        <f>VLOOKUP($A22,'Return Data'!$B$7:$R$1700,12,0)</f>
        <v>-0.49259999999999998</v>
      </c>
      <c r="I22" s="66">
        <f t="shared" si="39"/>
        <v>3</v>
      </c>
      <c r="J22" s="65">
        <f>VLOOKUP($A22,'Return Data'!$B$7:$R$1700,13,0)</f>
        <v>-3.4417</v>
      </c>
      <c r="K22" s="66">
        <f t="shared" ref="K22" si="40">RANK(J22,J$8:J$23,0)</f>
        <v>5</v>
      </c>
      <c r="L22" s="65"/>
      <c r="M22" s="66"/>
      <c r="N22" s="65"/>
      <c r="O22" s="66"/>
      <c r="P22" s="65"/>
      <c r="Q22" s="66"/>
      <c r="R22" s="65">
        <f>VLOOKUP($A22,'Return Data'!$B$7:$R$1700,16,0)</f>
        <v>0.62170000000000003</v>
      </c>
      <c r="S22" s="67">
        <f t="shared" si="4"/>
        <v>13</v>
      </c>
    </row>
    <row r="23" spans="1:19" s="68" customFormat="1" x14ac:dyDescent="0.3">
      <c r="A23" s="63" t="s">
        <v>26</v>
      </c>
      <c r="B23" s="64">
        <f>VLOOKUP($A23,'Return Data'!$B$7:$R$1700,3,0)</f>
        <v>44025</v>
      </c>
      <c r="C23" s="65">
        <f>VLOOKUP($A23,'Return Data'!$B$7:$R$1700,4,0)</f>
        <v>61.751899999999999</v>
      </c>
      <c r="D23" s="65">
        <f>VLOOKUP($A23,'Return Data'!$B$7:$R$1700,10,0)</f>
        <v>17.691700000000001</v>
      </c>
      <c r="E23" s="66">
        <f t="shared" si="0"/>
        <v>8</v>
      </c>
      <c r="F23" s="65">
        <f>VLOOKUP($A23,'Return Data'!$B$7:$R$1700,11,0)</f>
        <v>-10.7075</v>
      </c>
      <c r="G23" s="66">
        <f t="shared" ref="G23:I23" si="41">RANK(F23,F$8:F$23,0)</f>
        <v>5</v>
      </c>
      <c r="H23" s="65">
        <f>VLOOKUP($A23,'Return Data'!$B$7:$R$1700,12,0)</f>
        <v>-0.36259999999999998</v>
      </c>
      <c r="I23" s="66">
        <f t="shared" si="41"/>
        <v>2</v>
      </c>
      <c r="J23" s="65">
        <f>VLOOKUP($A23,'Return Data'!$B$7:$R$1700,13,0)</f>
        <v>-2.0514000000000001</v>
      </c>
      <c r="K23" s="66">
        <f t="shared" ref="K23" si="42">RANK(J23,J$8:J$23,0)</f>
        <v>1</v>
      </c>
      <c r="L23" s="65">
        <f>VLOOKUP($A23,'Return Data'!$B$7:$R$1700,17,0)</f>
        <v>-0.64539999999999997</v>
      </c>
      <c r="M23" s="66">
        <f t="shared" ref="M23" si="43">RANK(L23,L$8:L$23,0)</f>
        <v>1</v>
      </c>
      <c r="N23" s="65">
        <f>VLOOKUP($A23,'Return Data'!$B$7:$R$1700,14,0)</f>
        <v>3.1297999999999999</v>
      </c>
      <c r="O23" s="66">
        <f>RANK(N23,N$8:N$23,0)</f>
        <v>1</v>
      </c>
      <c r="P23" s="65">
        <f>VLOOKUP($A23,'Return Data'!$B$7:$R$1700,15,0)</f>
        <v>4.5789999999999997</v>
      </c>
      <c r="Q23" s="66">
        <f t="shared" si="4"/>
        <v>7</v>
      </c>
      <c r="R23" s="65">
        <f>VLOOKUP($A23,'Return Data'!$B$7:$R$1700,16,0)</f>
        <v>8.9598999999999993</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17.823974999999997</v>
      </c>
      <c r="E25" s="74"/>
      <c r="F25" s="75">
        <f>AVERAGE(F8:F23)</f>
        <v>-12.72661875</v>
      </c>
      <c r="G25" s="74"/>
      <c r="H25" s="75">
        <f>AVERAGE(H8:H23)</f>
        <v>-5.3086562499999994</v>
      </c>
      <c r="I25" s="74"/>
      <c r="J25" s="75">
        <f>AVERAGE(J8:J23)</f>
        <v>-8.6559562500000009</v>
      </c>
      <c r="K25" s="74"/>
      <c r="L25" s="75">
        <f>AVERAGE(L8:L23)</f>
        <v>-6.320125</v>
      </c>
      <c r="M25" s="74"/>
      <c r="N25" s="75">
        <f>AVERAGE(N8:N23)</f>
        <v>-2.4702250000000001</v>
      </c>
      <c r="O25" s="74"/>
      <c r="P25" s="75">
        <f>AVERAGE(P8:P23)</f>
        <v>4.5074818181818177</v>
      </c>
      <c r="Q25" s="74"/>
      <c r="R25" s="75">
        <f>AVERAGE(R8:R23)</f>
        <v>7.4067687500000003</v>
      </c>
      <c r="S25" s="76"/>
    </row>
    <row r="26" spans="1:19" s="68" customFormat="1" x14ac:dyDescent="0.3">
      <c r="A26" s="73" t="s">
        <v>28</v>
      </c>
      <c r="B26" s="74"/>
      <c r="C26" s="74"/>
      <c r="D26" s="75">
        <f>MIN(D8:D23)</f>
        <v>14.512700000000001</v>
      </c>
      <c r="E26" s="74"/>
      <c r="F26" s="75">
        <f>MIN(F8:F23)</f>
        <v>-19.536899999999999</v>
      </c>
      <c r="G26" s="74"/>
      <c r="H26" s="75">
        <f>MIN(H8:H23)</f>
        <v>-10.986499999999999</v>
      </c>
      <c r="I26" s="74"/>
      <c r="J26" s="75">
        <f>MIN(J8:J23)</f>
        <v>-19.598500000000001</v>
      </c>
      <c r="K26" s="74"/>
      <c r="L26" s="75">
        <f>MIN(L8:L23)</f>
        <v>-14.343299999999999</v>
      </c>
      <c r="M26" s="74"/>
      <c r="N26" s="75">
        <f>MIN(N8:N23)</f>
        <v>-8.7162000000000006</v>
      </c>
      <c r="O26" s="74"/>
      <c r="P26" s="75">
        <f>MIN(P8:P23)</f>
        <v>1.5678000000000001</v>
      </c>
      <c r="Q26" s="74"/>
      <c r="R26" s="75">
        <f>MIN(R8:R23)</f>
        <v>-2.9588000000000001</v>
      </c>
      <c r="S26" s="76"/>
    </row>
    <row r="27" spans="1:19" s="68" customFormat="1" ht="15" thickBot="1" x14ac:dyDescent="0.35">
      <c r="A27" s="77" t="s">
        <v>29</v>
      </c>
      <c r="B27" s="78"/>
      <c r="C27" s="78"/>
      <c r="D27" s="79">
        <f>MAX(D8:D23)</f>
        <v>23.676500000000001</v>
      </c>
      <c r="E27" s="78"/>
      <c r="F27" s="79">
        <f>MAX(F8:F23)</f>
        <v>-3.6757</v>
      </c>
      <c r="G27" s="78"/>
      <c r="H27" s="79">
        <f>MAX(H8:H23)</f>
        <v>2.1829999999999998</v>
      </c>
      <c r="I27" s="78"/>
      <c r="J27" s="79">
        <f>MAX(J8:J23)</f>
        <v>-2.0514000000000001</v>
      </c>
      <c r="K27" s="78"/>
      <c r="L27" s="79">
        <f>MAX(L8:L23)</f>
        <v>-0.64539999999999997</v>
      </c>
      <c r="M27" s="78"/>
      <c r="N27" s="79">
        <f>MAX(N8:N23)</f>
        <v>3.1297999999999999</v>
      </c>
      <c r="O27" s="78"/>
      <c r="P27" s="79">
        <f>MAX(P8:P23)</f>
        <v>8.0388999999999999</v>
      </c>
      <c r="Q27" s="78"/>
      <c r="R27" s="79">
        <f>MAX(R8:R23)</f>
        <v>14.421799999999999</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44025</v>
      </c>
      <c r="C8" s="65">
        <f>VLOOKUP($A8,'Return Data'!$B$7:$R$1700,4,0)</f>
        <v>254.11</v>
      </c>
      <c r="D8" s="65">
        <f>VLOOKUP($A8,'Return Data'!$B$7:$R$1700,10,0)</f>
        <v>18.322800000000001</v>
      </c>
      <c r="E8" s="66">
        <f t="shared" ref="E8:E33" si="0">RANK(D8,D$8:D$33,0)</f>
        <v>14</v>
      </c>
      <c r="F8" s="65">
        <f>VLOOKUP($A8,'Return Data'!$B$7:$R$1700,11,0)</f>
        <v>-15.6061</v>
      </c>
      <c r="G8" s="66">
        <f t="shared" ref="G8:G25" si="1">RANK(F8,F$8:F$33,0)</f>
        <v>22</v>
      </c>
      <c r="H8" s="65">
        <f>VLOOKUP($A8,'Return Data'!$B$7:$R$1700,12,0)</f>
        <v>-7.2862</v>
      </c>
      <c r="I8" s="66">
        <f t="shared" ref="I8:I25" si="2">RANK(H8,H$8:H$33,0)</f>
        <v>22</v>
      </c>
      <c r="J8" s="65">
        <f>VLOOKUP($A8,'Return Data'!$B$7:$R$1700,13,0)</f>
        <v>-14.015499999999999</v>
      </c>
      <c r="K8" s="66">
        <f t="shared" ref="K8:K21" si="3">RANK(J8,J$8:J$33,0)</f>
        <v>23</v>
      </c>
      <c r="L8" s="65">
        <f>VLOOKUP($A8,'Return Data'!$B$7:$R$1700,17,0)</f>
        <v>-9.6316000000000006</v>
      </c>
      <c r="M8" s="66">
        <f t="shared" ref="M8:M21" si="4">RANK(L8,L$8:L$33,0)</f>
        <v>23</v>
      </c>
      <c r="N8" s="65">
        <f>VLOOKUP($A8,'Return Data'!$B$7:$R$1700,14,0)</f>
        <v>-6.7268999999999997</v>
      </c>
      <c r="O8" s="66">
        <f t="shared" ref="O8:O20" si="5">RANK(N8,N$8:N$33,0)</f>
        <v>22</v>
      </c>
      <c r="P8" s="65">
        <f>VLOOKUP($A8,'Return Data'!$B$7:$R$1700,15,0)</f>
        <v>2.2930000000000001</v>
      </c>
      <c r="Q8" s="66">
        <f t="shared" ref="Q8:Q16" si="6">RANK(P8,P$8:P$33,0)</f>
        <v>20</v>
      </c>
      <c r="R8" s="65">
        <f>VLOOKUP($A8,'Return Data'!$B$7:$R$1700,16,0)</f>
        <v>10.478199999999999</v>
      </c>
      <c r="S8" s="67">
        <f t="shared" ref="S8:S33" si="7">RANK(R8,R$8:R$33,0)</f>
        <v>20</v>
      </c>
    </row>
    <row r="9" spans="1:20" x14ac:dyDescent="0.3">
      <c r="A9" s="63" t="s">
        <v>1189</v>
      </c>
      <c r="B9" s="64">
        <f>VLOOKUP($A9,'Return Data'!$B$7:$R$1700,3,0)</f>
        <v>44025</v>
      </c>
      <c r="C9" s="65">
        <f>VLOOKUP($A9,'Return Data'!$B$7:$R$1700,4,0)</f>
        <v>41.81</v>
      </c>
      <c r="D9" s="65">
        <f>VLOOKUP($A9,'Return Data'!$B$7:$R$1700,10,0)</f>
        <v>12.1212</v>
      </c>
      <c r="E9" s="66">
        <f t="shared" si="0"/>
        <v>26</v>
      </c>
      <c r="F9" s="65">
        <f>VLOOKUP($A9,'Return Data'!$B$7:$R$1700,11,0)</f>
        <v>-3.8408000000000002</v>
      </c>
      <c r="G9" s="66">
        <f t="shared" si="1"/>
        <v>4</v>
      </c>
      <c r="H9" s="65">
        <f>VLOOKUP($A9,'Return Data'!$B$7:$R$1700,12,0)</f>
        <v>1.9507000000000001</v>
      </c>
      <c r="I9" s="66">
        <f t="shared" si="2"/>
        <v>8</v>
      </c>
      <c r="J9" s="65">
        <f>VLOOKUP($A9,'Return Data'!$B$7:$R$1700,13,0)</f>
        <v>7.6467999999999998</v>
      </c>
      <c r="K9" s="66">
        <f t="shared" si="3"/>
        <v>3</v>
      </c>
      <c r="L9" s="65">
        <f>VLOOKUP($A9,'Return Data'!$B$7:$R$1700,17,0)</f>
        <v>5.6528999999999998</v>
      </c>
      <c r="M9" s="66">
        <f t="shared" si="4"/>
        <v>1</v>
      </c>
      <c r="N9" s="65">
        <f>VLOOKUP($A9,'Return Data'!$B$7:$R$1700,14,0)</f>
        <v>9.0646000000000004</v>
      </c>
      <c r="O9" s="66">
        <f t="shared" si="5"/>
        <v>1</v>
      </c>
      <c r="P9" s="65">
        <f>VLOOKUP($A9,'Return Data'!$B$7:$R$1700,15,0)</f>
        <v>8.7696000000000005</v>
      </c>
      <c r="Q9" s="66">
        <f t="shared" si="6"/>
        <v>2</v>
      </c>
      <c r="R9" s="65">
        <f>VLOOKUP($A9,'Return Data'!$B$7:$R$1700,16,0)</f>
        <v>15.972899999999999</v>
      </c>
      <c r="S9" s="67">
        <f t="shared" si="7"/>
        <v>2</v>
      </c>
    </row>
    <row r="10" spans="1:20" x14ac:dyDescent="0.3">
      <c r="A10" s="63" t="s">
        <v>1192</v>
      </c>
      <c r="B10" s="64">
        <f>VLOOKUP($A10,'Return Data'!$B$7:$R$1700,3,0)</f>
        <v>44025</v>
      </c>
      <c r="C10" s="65">
        <f>VLOOKUP($A10,'Return Data'!$B$7:$R$1700,4,0)</f>
        <v>9.16</v>
      </c>
      <c r="D10" s="65">
        <f>VLOOKUP($A10,'Return Data'!$B$7:$R$1700,10,0)</f>
        <v>18.499400000000001</v>
      </c>
      <c r="E10" s="66">
        <f t="shared" si="0"/>
        <v>12</v>
      </c>
      <c r="F10" s="65">
        <f>VLOOKUP($A10,'Return Data'!$B$7:$R$1700,11,0)</f>
        <v>-3.3755000000000002</v>
      </c>
      <c r="G10" s="66">
        <f t="shared" si="1"/>
        <v>3</v>
      </c>
      <c r="H10" s="65">
        <f>VLOOKUP($A10,'Return Data'!$B$7:$R$1700,12,0)</f>
        <v>1.1037999999999999</v>
      </c>
      <c r="I10" s="66">
        <f t="shared" si="2"/>
        <v>10</v>
      </c>
      <c r="J10" s="65">
        <f>VLOOKUP($A10,'Return Data'!$B$7:$R$1700,13,0)</f>
        <v>-0.54290000000000005</v>
      </c>
      <c r="K10" s="66">
        <f t="shared" si="3"/>
        <v>9</v>
      </c>
      <c r="L10" s="65">
        <f>VLOOKUP($A10,'Return Data'!$B$7:$R$1700,17,0)</f>
        <v>-3.8532999999999999</v>
      </c>
      <c r="M10" s="66">
        <f t="shared" si="4"/>
        <v>15</v>
      </c>
      <c r="N10" s="65">
        <f>VLOOKUP($A10,'Return Data'!$B$7:$R$1700,14,0)</f>
        <v>-0.61050000000000004</v>
      </c>
      <c r="O10" s="66">
        <f t="shared" si="5"/>
        <v>11</v>
      </c>
      <c r="P10" s="65">
        <f>VLOOKUP($A10,'Return Data'!$B$7:$R$1700,15,0)</f>
        <v>1.0579000000000001</v>
      </c>
      <c r="Q10" s="66">
        <f t="shared" si="6"/>
        <v>21</v>
      </c>
      <c r="R10" s="65">
        <f>VLOOKUP($A10,'Return Data'!$B$7:$R$1700,16,0)</f>
        <v>2.8355999999999999</v>
      </c>
      <c r="S10" s="67">
        <f t="shared" si="7"/>
        <v>23</v>
      </c>
    </row>
    <row r="11" spans="1:20" x14ac:dyDescent="0.3">
      <c r="A11" s="63" t="s">
        <v>1194</v>
      </c>
      <c r="B11" s="64">
        <f>VLOOKUP($A11,'Return Data'!$B$7:$R$1700,3,0)</f>
        <v>44025</v>
      </c>
      <c r="C11" s="65">
        <f>VLOOKUP($A11,'Return Data'!$B$7:$R$1700,4,0)</f>
        <v>33.881</v>
      </c>
      <c r="D11" s="65">
        <f>VLOOKUP($A11,'Return Data'!$B$7:$R$1700,10,0)</f>
        <v>17.012599999999999</v>
      </c>
      <c r="E11" s="66">
        <f t="shared" si="0"/>
        <v>20</v>
      </c>
      <c r="F11" s="65">
        <f>VLOOKUP($A11,'Return Data'!$B$7:$R$1700,11,0)</f>
        <v>-9.0344999999999995</v>
      </c>
      <c r="G11" s="66">
        <f t="shared" si="1"/>
        <v>13</v>
      </c>
      <c r="H11" s="65">
        <f>VLOOKUP($A11,'Return Data'!$B$7:$R$1700,12,0)</f>
        <v>1.6593</v>
      </c>
      <c r="I11" s="66">
        <f t="shared" si="2"/>
        <v>9</v>
      </c>
      <c r="J11" s="65">
        <f>VLOOKUP($A11,'Return Data'!$B$7:$R$1700,13,0)</f>
        <v>-0.98199999999999998</v>
      </c>
      <c r="K11" s="66">
        <f t="shared" si="3"/>
        <v>10</v>
      </c>
      <c r="L11" s="65">
        <f>VLOOKUP($A11,'Return Data'!$B$7:$R$1700,17,0)</f>
        <v>0.13439999999999999</v>
      </c>
      <c r="M11" s="66">
        <f t="shared" si="4"/>
        <v>7</v>
      </c>
      <c r="N11" s="65">
        <f>VLOOKUP($A11,'Return Data'!$B$7:$R$1700,14,0)</f>
        <v>-1.2282999999999999</v>
      </c>
      <c r="O11" s="66">
        <f t="shared" si="5"/>
        <v>13</v>
      </c>
      <c r="P11" s="65">
        <f>VLOOKUP($A11,'Return Data'!$B$7:$R$1700,15,0)</f>
        <v>5.2496</v>
      </c>
      <c r="Q11" s="66">
        <f t="shared" si="6"/>
        <v>12</v>
      </c>
      <c r="R11" s="65">
        <f>VLOOKUP($A11,'Return Data'!$B$7:$R$1700,16,0)</f>
        <v>14.1959</v>
      </c>
      <c r="S11" s="67">
        <f t="shared" si="7"/>
        <v>13</v>
      </c>
    </row>
    <row r="12" spans="1:20" x14ac:dyDescent="0.3">
      <c r="A12" s="63" t="s">
        <v>1195</v>
      </c>
      <c r="B12" s="64">
        <f>VLOOKUP($A12,'Return Data'!$B$7:$R$1700,3,0)</f>
        <v>44025</v>
      </c>
      <c r="C12" s="65">
        <f>VLOOKUP($A12,'Return Data'!$B$7:$R$1700,4,0)</f>
        <v>57.793999999999997</v>
      </c>
      <c r="D12" s="65">
        <f>VLOOKUP($A12,'Return Data'!$B$7:$R$1700,10,0)</f>
        <v>17.360099999999999</v>
      </c>
      <c r="E12" s="66">
        <f t="shared" si="0"/>
        <v>19</v>
      </c>
      <c r="F12" s="65">
        <f>VLOOKUP($A12,'Return Data'!$B$7:$R$1700,11,0)</f>
        <v>-6.8470000000000004</v>
      </c>
      <c r="G12" s="66">
        <f t="shared" si="1"/>
        <v>9</v>
      </c>
      <c r="H12" s="65">
        <f>VLOOKUP($A12,'Return Data'!$B$7:$R$1700,12,0)</f>
        <v>3.3252999999999999</v>
      </c>
      <c r="I12" s="66">
        <f t="shared" si="2"/>
        <v>5</v>
      </c>
      <c r="J12" s="65">
        <f>VLOOKUP($A12,'Return Data'!$B$7:$R$1700,13,0)</f>
        <v>2.9773999999999998</v>
      </c>
      <c r="K12" s="66">
        <f t="shared" si="3"/>
        <v>4</v>
      </c>
      <c r="L12" s="65">
        <f>VLOOKUP($A12,'Return Data'!$B$7:$R$1700,17,0)</f>
        <v>1.8142</v>
      </c>
      <c r="M12" s="66">
        <f t="shared" si="4"/>
        <v>4</v>
      </c>
      <c r="N12" s="65">
        <f>VLOOKUP($A12,'Return Data'!$B$7:$R$1700,14,0)</f>
        <v>2.4129</v>
      </c>
      <c r="O12" s="66">
        <f t="shared" si="5"/>
        <v>4</v>
      </c>
      <c r="P12" s="65">
        <f>VLOOKUP($A12,'Return Data'!$B$7:$R$1700,15,0)</f>
        <v>8.8368000000000002</v>
      </c>
      <c r="Q12" s="66">
        <f t="shared" si="6"/>
        <v>1</v>
      </c>
      <c r="R12" s="65">
        <f>VLOOKUP($A12,'Return Data'!$B$7:$R$1700,16,0)</f>
        <v>14.9864</v>
      </c>
      <c r="S12" s="67">
        <f t="shared" si="7"/>
        <v>6</v>
      </c>
    </row>
    <row r="13" spans="1:20" x14ac:dyDescent="0.3">
      <c r="A13" s="63" t="s">
        <v>1197</v>
      </c>
      <c r="B13" s="64">
        <f>VLOOKUP($A13,'Return Data'!$B$7:$R$1700,3,0)</f>
        <v>44025</v>
      </c>
      <c r="C13" s="65">
        <f>VLOOKUP($A13,'Return Data'!$B$7:$R$1700,4,0)</f>
        <v>27.004999999999999</v>
      </c>
      <c r="D13" s="65">
        <f>VLOOKUP($A13,'Return Data'!$B$7:$R$1700,10,0)</f>
        <v>18.469000000000001</v>
      </c>
      <c r="E13" s="66">
        <f t="shared" si="0"/>
        <v>13</v>
      </c>
      <c r="F13" s="65">
        <f>VLOOKUP($A13,'Return Data'!$B$7:$R$1700,11,0)</f>
        <v>-8.8223000000000003</v>
      </c>
      <c r="G13" s="66">
        <f t="shared" si="1"/>
        <v>12</v>
      </c>
      <c r="H13" s="65">
        <f>VLOOKUP($A13,'Return Data'!$B$7:$R$1700,12,0)</f>
        <v>-1.4523999999999999</v>
      </c>
      <c r="I13" s="66">
        <f t="shared" si="2"/>
        <v>16</v>
      </c>
      <c r="J13" s="65">
        <f>VLOOKUP($A13,'Return Data'!$B$7:$R$1700,13,0)</f>
        <v>-2.2974000000000001</v>
      </c>
      <c r="K13" s="66">
        <f t="shared" si="3"/>
        <v>11</v>
      </c>
      <c r="L13" s="65">
        <f>VLOOKUP($A13,'Return Data'!$B$7:$R$1700,17,0)</f>
        <v>-3.6372</v>
      </c>
      <c r="M13" s="66">
        <f t="shared" si="4"/>
        <v>14</v>
      </c>
      <c r="N13" s="65">
        <f>VLOOKUP($A13,'Return Data'!$B$7:$R$1700,14,0)</f>
        <v>0.60919999999999996</v>
      </c>
      <c r="O13" s="66">
        <f t="shared" si="5"/>
        <v>8</v>
      </c>
      <c r="P13" s="65">
        <f>VLOOKUP($A13,'Return Data'!$B$7:$R$1700,15,0)</f>
        <v>5.7263000000000002</v>
      </c>
      <c r="Q13" s="66">
        <f t="shared" si="6"/>
        <v>8</v>
      </c>
      <c r="R13" s="65">
        <f>VLOOKUP($A13,'Return Data'!$B$7:$R$1700,16,0)</f>
        <v>15.3924</v>
      </c>
      <c r="S13" s="67">
        <f t="shared" si="7"/>
        <v>5</v>
      </c>
    </row>
    <row r="14" spans="1:20" x14ac:dyDescent="0.3">
      <c r="A14" s="63" t="s">
        <v>1200</v>
      </c>
      <c r="B14" s="64">
        <f>VLOOKUP($A14,'Return Data'!$B$7:$R$1700,3,0)</f>
        <v>44025</v>
      </c>
      <c r="C14" s="65">
        <f>VLOOKUP($A14,'Return Data'!$B$7:$R$1700,4,0)</f>
        <v>913.20939999999996</v>
      </c>
      <c r="D14" s="65">
        <f>VLOOKUP($A14,'Return Data'!$B$7:$R$1700,10,0)</f>
        <v>18.857600000000001</v>
      </c>
      <c r="E14" s="66">
        <f t="shared" si="0"/>
        <v>10</v>
      </c>
      <c r="F14" s="65">
        <f>VLOOKUP($A14,'Return Data'!$B$7:$R$1700,11,0)</f>
        <v>-13.148400000000001</v>
      </c>
      <c r="G14" s="66">
        <f t="shared" si="1"/>
        <v>20</v>
      </c>
      <c r="H14" s="65">
        <f>VLOOKUP($A14,'Return Data'!$B$7:$R$1700,12,0)</f>
        <v>-6.4104999999999999</v>
      </c>
      <c r="I14" s="66">
        <f t="shared" si="2"/>
        <v>20</v>
      </c>
      <c r="J14" s="65">
        <f>VLOOKUP($A14,'Return Data'!$B$7:$R$1700,13,0)</f>
        <v>-8.5166000000000004</v>
      </c>
      <c r="K14" s="66">
        <f t="shared" si="3"/>
        <v>20</v>
      </c>
      <c r="L14" s="65">
        <f>VLOOKUP($A14,'Return Data'!$B$7:$R$1700,17,0)</f>
        <v>-4.6252000000000004</v>
      </c>
      <c r="M14" s="66">
        <f t="shared" si="4"/>
        <v>16</v>
      </c>
      <c r="N14" s="65">
        <f>VLOOKUP($A14,'Return Data'!$B$7:$R$1700,14,0)</f>
        <v>-1.3068</v>
      </c>
      <c r="O14" s="66">
        <f t="shared" si="5"/>
        <v>14</v>
      </c>
      <c r="P14" s="65">
        <f>VLOOKUP($A14,'Return Data'!$B$7:$R$1700,15,0)</f>
        <v>5.5833000000000004</v>
      </c>
      <c r="Q14" s="66">
        <f t="shared" si="6"/>
        <v>9</v>
      </c>
      <c r="R14" s="65">
        <f>VLOOKUP($A14,'Return Data'!$B$7:$R$1700,16,0)</f>
        <v>14.319599999999999</v>
      </c>
      <c r="S14" s="67">
        <f t="shared" si="7"/>
        <v>12</v>
      </c>
    </row>
    <row r="15" spans="1:20" x14ac:dyDescent="0.3">
      <c r="A15" s="63" t="s">
        <v>1202</v>
      </c>
      <c r="B15" s="64">
        <f>VLOOKUP($A15,'Return Data'!$B$7:$R$1700,3,0)</f>
        <v>44025</v>
      </c>
      <c r="C15" s="65">
        <f>VLOOKUP($A15,'Return Data'!$B$7:$R$1700,4,0)</f>
        <v>51.64</v>
      </c>
      <c r="D15" s="65">
        <f>VLOOKUP($A15,'Return Data'!$B$7:$R$1700,10,0)</f>
        <v>20.106999999999999</v>
      </c>
      <c r="E15" s="66">
        <f t="shared" si="0"/>
        <v>8</v>
      </c>
      <c r="F15" s="65">
        <f>VLOOKUP($A15,'Return Data'!$B$7:$R$1700,11,0)</f>
        <v>-10.676</v>
      </c>
      <c r="G15" s="66">
        <f t="shared" si="1"/>
        <v>17</v>
      </c>
      <c r="H15" s="65">
        <f>VLOOKUP($A15,'Return Data'!$B$7:$R$1700,12,0)</f>
        <v>-2.4114</v>
      </c>
      <c r="I15" s="66">
        <f t="shared" si="2"/>
        <v>19</v>
      </c>
      <c r="J15" s="65">
        <f>VLOOKUP($A15,'Return Data'!$B$7:$R$1700,13,0)</f>
        <v>-7.8367000000000004</v>
      </c>
      <c r="K15" s="66">
        <f t="shared" si="3"/>
        <v>19</v>
      </c>
      <c r="L15" s="65">
        <f>VLOOKUP($A15,'Return Data'!$B$7:$R$1700,17,0)</f>
        <v>-6.3230000000000004</v>
      </c>
      <c r="M15" s="66">
        <f t="shared" si="4"/>
        <v>21</v>
      </c>
      <c r="N15" s="65">
        <f>VLOOKUP($A15,'Return Data'!$B$7:$R$1700,14,0)</f>
        <v>-2.3433999999999999</v>
      </c>
      <c r="O15" s="66">
        <f t="shared" si="5"/>
        <v>15</v>
      </c>
      <c r="P15" s="65">
        <f>VLOOKUP($A15,'Return Data'!$B$7:$R$1700,15,0)</f>
        <v>6.0083000000000002</v>
      </c>
      <c r="Q15" s="66">
        <f t="shared" si="6"/>
        <v>7</v>
      </c>
      <c r="R15" s="65">
        <f>VLOOKUP($A15,'Return Data'!$B$7:$R$1700,16,0)</f>
        <v>14.4764</v>
      </c>
      <c r="S15" s="67">
        <f t="shared" si="7"/>
        <v>11</v>
      </c>
    </row>
    <row r="16" spans="1:20" x14ac:dyDescent="0.3">
      <c r="A16" s="63" t="s">
        <v>1204</v>
      </c>
      <c r="B16" s="64">
        <f>VLOOKUP($A16,'Return Data'!$B$7:$R$1700,3,0)</f>
        <v>44025</v>
      </c>
      <c r="C16" s="65">
        <f>VLOOKUP($A16,'Return Data'!$B$7:$R$1700,4,0)</f>
        <v>88.29</v>
      </c>
      <c r="D16" s="65">
        <f>VLOOKUP($A16,'Return Data'!$B$7:$R$1700,10,0)</f>
        <v>22.387</v>
      </c>
      <c r="E16" s="66">
        <f t="shared" si="0"/>
        <v>3</v>
      </c>
      <c r="F16" s="65">
        <f>VLOOKUP($A16,'Return Data'!$B$7:$R$1700,11,0)</f>
        <v>-14.089700000000001</v>
      </c>
      <c r="G16" s="66">
        <f t="shared" si="1"/>
        <v>21</v>
      </c>
      <c r="H16" s="65">
        <f>VLOOKUP($A16,'Return Data'!$B$7:$R$1700,12,0)</f>
        <v>-7.2291999999999996</v>
      </c>
      <c r="I16" s="66">
        <f t="shared" si="2"/>
        <v>21</v>
      </c>
      <c r="J16" s="65">
        <f>VLOOKUP($A16,'Return Data'!$B$7:$R$1700,13,0)</f>
        <v>-10.773099999999999</v>
      </c>
      <c r="K16" s="66">
        <f t="shared" si="3"/>
        <v>21</v>
      </c>
      <c r="L16" s="65">
        <f>VLOOKUP($A16,'Return Data'!$B$7:$R$1700,17,0)</f>
        <v>-6.1135999999999999</v>
      </c>
      <c r="M16" s="66">
        <f t="shared" si="4"/>
        <v>20</v>
      </c>
      <c r="N16" s="65">
        <f>VLOOKUP($A16,'Return Data'!$B$7:$R$1700,14,0)</f>
        <v>-2.4952999999999999</v>
      </c>
      <c r="O16" s="66">
        <f t="shared" si="5"/>
        <v>16</v>
      </c>
      <c r="P16" s="65">
        <f>VLOOKUP($A16,'Return Data'!$B$7:$R$1700,15,0)</f>
        <v>3.5708000000000002</v>
      </c>
      <c r="Q16" s="66">
        <f t="shared" si="6"/>
        <v>16</v>
      </c>
      <c r="R16" s="65">
        <f>VLOOKUP($A16,'Return Data'!$B$7:$R$1700,16,0)</f>
        <v>13.4541</v>
      </c>
      <c r="S16" s="67">
        <f t="shared" si="7"/>
        <v>15</v>
      </c>
    </row>
    <row r="17" spans="1:19" x14ac:dyDescent="0.3">
      <c r="A17" s="63" t="s">
        <v>1206</v>
      </c>
      <c r="B17" s="64">
        <f>VLOOKUP($A17,'Return Data'!$B$7:$R$1700,3,0)</f>
        <v>44025</v>
      </c>
      <c r="C17" s="65">
        <f>VLOOKUP($A17,'Return Data'!$B$7:$R$1700,4,0)</f>
        <v>10.49</v>
      </c>
      <c r="D17" s="65">
        <f>VLOOKUP($A17,'Return Data'!$B$7:$R$1700,10,0)</f>
        <v>21.6937</v>
      </c>
      <c r="E17" s="66">
        <f t="shared" si="0"/>
        <v>4</v>
      </c>
      <c r="F17" s="65">
        <f>VLOOKUP($A17,'Return Data'!$B$7:$R$1700,11,0)</f>
        <v>-7.1680999999999999</v>
      </c>
      <c r="G17" s="66">
        <f t="shared" si="1"/>
        <v>10</v>
      </c>
      <c r="H17" s="65">
        <f>VLOOKUP($A17,'Return Data'!$B$7:$R$1700,12,0)</f>
        <v>-0.1903</v>
      </c>
      <c r="I17" s="66">
        <f t="shared" si="2"/>
        <v>12</v>
      </c>
      <c r="J17" s="65">
        <f>VLOOKUP($A17,'Return Data'!$B$7:$R$1700,13,0)</f>
        <v>-3.3180000000000001</v>
      </c>
      <c r="K17" s="66">
        <f t="shared" si="3"/>
        <v>15</v>
      </c>
      <c r="L17" s="65">
        <f>VLOOKUP($A17,'Return Data'!$B$7:$R$1700,17,0)</f>
        <v>-5.2645</v>
      </c>
      <c r="M17" s="66">
        <f t="shared" si="4"/>
        <v>18</v>
      </c>
      <c r="N17" s="65">
        <f>VLOOKUP($A17,'Return Data'!$B$7:$R$1700,14,0)</f>
        <v>-2.6471</v>
      </c>
      <c r="O17" s="66">
        <f t="shared" si="5"/>
        <v>18</v>
      </c>
      <c r="P17" s="65"/>
      <c r="Q17" s="66"/>
      <c r="R17" s="65">
        <f>VLOOKUP($A17,'Return Data'!$B$7:$R$1700,16,0)</f>
        <v>1.3898999999999999</v>
      </c>
      <c r="S17" s="67">
        <f t="shared" si="7"/>
        <v>24</v>
      </c>
    </row>
    <row r="18" spans="1:19" x14ac:dyDescent="0.3">
      <c r="A18" s="63" t="s">
        <v>1208</v>
      </c>
      <c r="B18" s="64">
        <f>VLOOKUP($A18,'Return Data'!$B$7:$R$1700,3,0)</f>
        <v>44025</v>
      </c>
      <c r="C18" s="65">
        <f>VLOOKUP($A18,'Return Data'!$B$7:$R$1700,4,0)</f>
        <v>53.79</v>
      </c>
      <c r="D18" s="65">
        <f>VLOOKUP($A18,'Return Data'!$B$7:$R$1700,10,0)</f>
        <v>17.548100000000002</v>
      </c>
      <c r="E18" s="66">
        <f t="shared" si="0"/>
        <v>18</v>
      </c>
      <c r="F18" s="65">
        <f>VLOOKUP($A18,'Return Data'!$B$7:$R$1700,11,0)</f>
        <v>-5.2325999999999997</v>
      </c>
      <c r="G18" s="66">
        <f t="shared" si="1"/>
        <v>6</v>
      </c>
      <c r="H18" s="65">
        <f>VLOOKUP($A18,'Return Data'!$B$7:$R$1700,12,0)</f>
        <v>3.5817000000000001</v>
      </c>
      <c r="I18" s="66">
        <f t="shared" si="2"/>
        <v>3</v>
      </c>
      <c r="J18" s="65">
        <f>VLOOKUP($A18,'Return Data'!$B$7:$R$1700,13,0)</f>
        <v>2.9277000000000002</v>
      </c>
      <c r="K18" s="66">
        <f t="shared" si="3"/>
        <v>5</v>
      </c>
      <c r="L18" s="65">
        <f>VLOOKUP($A18,'Return Data'!$B$7:$R$1700,17,0)</f>
        <v>2.1564999999999999</v>
      </c>
      <c r="M18" s="66">
        <f t="shared" si="4"/>
        <v>3</v>
      </c>
      <c r="N18" s="65">
        <f>VLOOKUP($A18,'Return Data'!$B$7:$R$1700,14,0)</f>
        <v>4.5667999999999997</v>
      </c>
      <c r="O18" s="66">
        <f t="shared" si="5"/>
        <v>2</v>
      </c>
      <c r="P18" s="65">
        <f>VLOOKUP($A18,'Return Data'!$B$7:$R$1700,15,0)</f>
        <v>8.1617999999999995</v>
      </c>
      <c r="Q18" s="66">
        <f>RANK(P18,P$8:P$33,0)</f>
        <v>3</v>
      </c>
      <c r="R18" s="65">
        <f>VLOOKUP($A18,'Return Data'!$B$7:$R$1700,16,0)</f>
        <v>15.940300000000001</v>
      </c>
      <c r="S18" s="67">
        <f t="shared" si="7"/>
        <v>3</v>
      </c>
    </row>
    <row r="19" spans="1:19" x14ac:dyDescent="0.3">
      <c r="A19" s="63" t="s">
        <v>1210</v>
      </c>
      <c r="B19" s="64">
        <f>VLOOKUP($A19,'Return Data'!$B$7:$R$1700,3,0)</f>
        <v>44025</v>
      </c>
      <c r="C19" s="65">
        <f>VLOOKUP($A19,'Return Data'!$B$7:$R$1700,4,0)</f>
        <v>39.795999999999999</v>
      </c>
      <c r="D19" s="65">
        <f>VLOOKUP($A19,'Return Data'!$B$7:$R$1700,10,0)</f>
        <v>19.525500000000001</v>
      </c>
      <c r="E19" s="66">
        <f t="shared" si="0"/>
        <v>9</v>
      </c>
      <c r="F19" s="65">
        <f>VLOOKUP($A19,'Return Data'!$B$7:$R$1700,11,0)</f>
        <v>-11.9655</v>
      </c>
      <c r="G19" s="66">
        <f t="shared" si="1"/>
        <v>19</v>
      </c>
      <c r="H19" s="65">
        <f>VLOOKUP($A19,'Return Data'!$B$7:$R$1700,12,0)</f>
        <v>-0.85699999999999998</v>
      </c>
      <c r="I19" s="66">
        <f t="shared" si="2"/>
        <v>14</v>
      </c>
      <c r="J19" s="65">
        <f>VLOOKUP($A19,'Return Data'!$B$7:$R$1700,13,0)</f>
        <v>-3.0666000000000002</v>
      </c>
      <c r="K19" s="66">
        <f t="shared" si="3"/>
        <v>14</v>
      </c>
      <c r="L19" s="65">
        <f>VLOOKUP($A19,'Return Data'!$B$7:$R$1700,17,0)</f>
        <v>-0.86080000000000001</v>
      </c>
      <c r="M19" s="66">
        <f t="shared" si="4"/>
        <v>9</v>
      </c>
      <c r="N19" s="65">
        <f>VLOOKUP($A19,'Return Data'!$B$7:$R$1700,14,0)</f>
        <v>0.51919999999999999</v>
      </c>
      <c r="O19" s="66">
        <f t="shared" si="5"/>
        <v>9</v>
      </c>
      <c r="P19" s="65">
        <f>VLOOKUP($A19,'Return Data'!$B$7:$R$1700,15,0)</f>
        <v>8.0526999999999997</v>
      </c>
      <c r="Q19" s="66">
        <f>RANK(P19,P$8:P$33,0)</f>
        <v>4</v>
      </c>
      <c r="R19" s="65">
        <f>VLOOKUP($A19,'Return Data'!$B$7:$R$1700,16,0)</f>
        <v>14.967499999999999</v>
      </c>
      <c r="S19" s="67">
        <f t="shared" si="7"/>
        <v>7</v>
      </c>
    </row>
    <row r="20" spans="1:19" x14ac:dyDescent="0.3">
      <c r="A20" s="63" t="s">
        <v>1211</v>
      </c>
      <c r="B20" s="64">
        <f>VLOOKUP($A20,'Return Data'!$B$7:$R$1700,3,0)</f>
        <v>44025</v>
      </c>
      <c r="C20" s="65">
        <f>VLOOKUP($A20,'Return Data'!$B$7:$R$1700,4,0)</f>
        <v>129.54</v>
      </c>
      <c r="D20" s="65">
        <f>VLOOKUP($A20,'Return Data'!$B$7:$R$1700,10,0)</f>
        <v>17.8279</v>
      </c>
      <c r="E20" s="66">
        <f t="shared" si="0"/>
        <v>15</v>
      </c>
      <c r="F20" s="65">
        <f>VLOOKUP($A20,'Return Data'!$B$7:$R$1700,11,0)</f>
        <v>-10.427300000000001</v>
      </c>
      <c r="G20" s="66">
        <f t="shared" si="1"/>
        <v>16</v>
      </c>
      <c r="H20" s="65">
        <f>VLOOKUP($A20,'Return Data'!$B$7:$R$1700,12,0)</f>
        <v>-1.5279</v>
      </c>
      <c r="I20" s="66">
        <f t="shared" si="2"/>
        <v>17</v>
      </c>
      <c r="J20" s="65">
        <f>VLOOKUP($A20,'Return Data'!$B$7:$R$1700,13,0)</f>
        <v>-4.6448</v>
      </c>
      <c r="K20" s="66">
        <f t="shared" si="3"/>
        <v>16</v>
      </c>
      <c r="L20" s="65">
        <f>VLOOKUP($A20,'Return Data'!$B$7:$R$1700,17,0)</f>
        <v>-5.1698000000000004</v>
      </c>
      <c r="M20" s="66">
        <f t="shared" si="4"/>
        <v>17</v>
      </c>
      <c r="N20" s="65">
        <f>VLOOKUP($A20,'Return Data'!$B$7:$R$1700,14,0)</f>
        <v>-2.5297000000000001</v>
      </c>
      <c r="O20" s="66">
        <f t="shared" si="5"/>
        <v>17</v>
      </c>
      <c r="P20" s="65">
        <f>VLOOKUP($A20,'Return Data'!$B$7:$R$1700,15,0)</f>
        <v>7.5468000000000002</v>
      </c>
      <c r="Q20" s="66">
        <f>RANK(P20,P$8:P$33,0)</f>
        <v>5</v>
      </c>
      <c r="R20" s="65">
        <f>VLOOKUP($A20,'Return Data'!$B$7:$R$1700,16,0)</f>
        <v>15.808999999999999</v>
      </c>
      <c r="S20" s="67">
        <f t="shared" si="7"/>
        <v>4</v>
      </c>
    </row>
    <row r="21" spans="1:19" x14ac:dyDescent="0.3">
      <c r="A21" s="63" t="s">
        <v>1213</v>
      </c>
      <c r="B21" s="64">
        <f>VLOOKUP($A21,'Return Data'!$B$7:$R$1700,3,0)</f>
        <v>44025</v>
      </c>
      <c r="C21" s="65">
        <f>VLOOKUP($A21,'Return Data'!$B$7:$R$1700,4,0)</f>
        <v>9.5395000000000003</v>
      </c>
      <c r="D21" s="65">
        <f>VLOOKUP($A21,'Return Data'!$B$7:$R$1700,10,0)</f>
        <v>15.2865</v>
      </c>
      <c r="E21" s="66">
        <f t="shared" si="0"/>
        <v>24</v>
      </c>
      <c r="F21" s="65">
        <f>VLOOKUP($A21,'Return Data'!$B$7:$R$1700,11,0)</f>
        <v>-7.9269999999999996</v>
      </c>
      <c r="G21" s="66">
        <f t="shared" si="1"/>
        <v>11</v>
      </c>
      <c r="H21" s="65">
        <f>VLOOKUP($A21,'Return Data'!$B$7:$R$1700,12,0)</f>
        <v>-0.37390000000000001</v>
      </c>
      <c r="I21" s="66">
        <f t="shared" si="2"/>
        <v>13</v>
      </c>
      <c r="J21" s="65">
        <f>VLOOKUP($A21,'Return Data'!$B$7:$R$1700,13,0)</f>
        <v>1.5369999999999999</v>
      </c>
      <c r="K21" s="66">
        <f t="shared" si="3"/>
        <v>7</v>
      </c>
      <c r="L21" s="65">
        <f>VLOOKUP($A21,'Return Data'!$B$7:$R$1700,17,0)</f>
        <v>-0.20979999999999999</v>
      </c>
      <c r="M21" s="66">
        <f t="shared" si="4"/>
        <v>8</v>
      </c>
      <c r="N21" s="65"/>
      <c r="O21" s="66"/>
      <c r="P21" s="65"/>
      <c r="Q21" s="66"/>
      <c r="R21" s="65">
        <f>VLOOKUP($A21,'Return Data'!$B$7:$R$1700,16,0)</f>
        <v>-1.9043000000000001</v>
      </c>
      <c r="S21" s="67">
        <f t="shared" si="7"/>
        <v>25</v>
      </c>
    </row>
    <row r="22" spans="1:19" x14ac:dyDescent="0.3">
      <c r="A22" s="63" t="s">
        <v>1215</v>
      </c>
      <c r="B22" s="64">
        <f>VLOOKUP($A22,'Return Data'!$B$7:$R$1700,3,0)</f>
        <v>44025</v>
      </c>
      <c r="C22" s="65">
        <f>VLOOKUP($A22,'Return Data'!$B$7:$R$1700,4,0)</f>
        <v>10.397</v>
      </c>
      <c r="D22" s="65">
        <f>VLOOKUP($A22,'Return Data'!$B$7:$R$1700,10,0)</f>
        <v>20.5869</v>
      </c>
      <c r="E22" s="66">
        <f t="shared" si="0"/>
        <v>6</v>
      </c>
      <c r="F22" s="65">
        <f>VLOOKUP($A22,'Return Data'!$B$7:$R$1700,11,0)</f>
        <v>-10.3088</v>
      </c>
      <c r="G22" s="66">
        <f t="shared" si="1"/>
        <v>15</v>
      </c>
      <c r="H22" s="65">
        <f>VLOOKUP($A22,'Return Data'!$B$7:$R$1700,12,0)</f>
        <v>0.95150000000000001</v>
      </c>
      <c r="I22" s="66">
        <f t="shared" si="2"/>
        <v>11</v>
      </c>
      <c r="J22" s="65"/>
      <c r="K22" s="66"/>
      <c r="L22" s="65"/>
      <c r="M22" s="66"/>
      <c r="N22" s="65"/>
      <c r="O22" s="66"/>
      <c r="P22" s="65"/>
      <c r="Q22" s="66"/>
      <c r="R22" s="65">
        <f>VLOOKUP($A22,'Return Data'!$B$7:$R$1700,16,0)</f>
        <v>3.97</v>
      </c>
      <c r="S22" s="67">
        <f t="shared" si="7"/>
        <v>22</v>
      </c>
    </row>
    <row r="23" spans="1:19" x14ac:dyDescent="0.3">
      <c r="A23" s="63" t="s">
        <v>1217</v>
      </c>
      <c r="B23" s="64">
        <f>VLOOKUP($A23,'Return Data'!$B$7:$R$1700,3,0)</f>
        <v>44025</v>
      </c>
      <c r="C23" s="65">
        <f>VLOOKUP($A23,'Return Data'!$B$7:$R$1700,4,0)</f>
        <v>24.159400000000002</v>
      </c>
      <c r="D23" s="65">
        <f>VLOOKUP($A23,'Return Data'!$B$7:$R$1700,10,0)</f>
        <v>15.660500000000001</v>
      </c>
      <c r="E23" s="66">
        <f t="shared" si="0"/>
        <v>23</v>
      </c>
      <c r="F23" s="65">
        <f>VLOOKUP($A23,'Return Data'!$B$7:$R$1700,11,0)</f>
        <v>-17.09</v>
      </c>
      <c r="G23" s="66">
        <f t="shared" si="1"/>
        <v>24</v>
      </c>
      <c r="H23" s="65">
        <f>VLOOKUP($A23,'Return Data'!$B$7:$R$1700,12,0)</f>
        <v>-10.321099999999999</v>
      </c>
      <c r="I23" s="66">
        <f t="shared" si="2"/>
        <v>24</v>
      </c>
      <c r="J23" s="65">
        <f>VLOOKUP($A23,'Return Data'!$B$7:$R$1700,13,0)</f>
        <v>-5.6913999999999998</v>
      </c>
      <c r="K23" s="66">
        <f>RANK(J23,J$8:J$33,0)</f>
        <v>17</v>
      </c>
      <c r="L23" s="65">
        <f>VLOOKUP($A23,'Return Data'!$B$7:$R$1700,17,0)</f>
        <v>-5.9371999999999998</v>
      </c>
      <c r="M23" s="66">
        <f>RANK(L23,L$8:L$33,0)</f>
        <v>19</v>
      </c>
      <c r="N23" s="65">
        <f>VLOOKUP($A23,'Return Data'!$B$7:$R$1700,14,0)</f>
        <v>-3.2566999999999999</v>
      </c>
      <c r="O23" s="66">
        <f>RANK(N23,N$8:N$33,0)</f>
        <v>19</v>
      </c>
      <c r="P23" s="65">
        <f>VLOOKUP($A23,'Return Data'!$B$7:$R$1700,15,0)</f>
        <v>3.0686</v>
      </c>
      <c r="Q23" s="66">
        <f>RANK(P23,P$8:P$33,0)</f>
        <v>19</v>
      </c>
      <c r="R23" s="65">
        <f>VLOOKUP($A23,'Return Data'!$B$7:$R$1700,16,0)</f>
        <v>14.8116</v>
      </c>
      <c r="S23" s="67">
        <f t="shared" si="7"/>
        <v>9</v>
      </c>
    </row>
    <row r="24" spans="1:19" x14ac:dyDescent="0.3">
      <c r="A24" s="63" t="s">
        <v>1220</v>
      </c>
      <c r="B24" s="64">
        <f>VLOOKUP($A24,'Return Data'!$B$7:$R$1700,3,0)</f>
        <v>44025</v>
      </c>
      <c r="C24" s="65">
        <f>VLOOKUP($A24,'Return Data'!$B$7:$R$1700,4,0)</f>
        <v>1083.8891000000001</v>
      </c>
      <c r="D24" s="65">
        <f>VLOOKUP($A24,'Return Data'!$B$7:$R$1700,10,0)</f>
        <v>17.820599999999999</v>
      </c>
      <c r="E24" s="66">
        <f t="shared" si="0"/>
        <v>16</v>
      </c>
      <c r="F24" s="65">
        <f>VLOOKUP($A24,'Return Data'!$B$7:$R$1700,11,0)</f>
        <v>-11.592000000000001</v>
      </c>
      <c r="G24" s="66">
        <f t="shared" si="1"/>
        <v>18</v>
      </c>
      <c r="H24" s="65">
        <f>VLOOKUP($A24,'Return Data'!$B$7:$R$1700,12,0)</f>
        <v>-2.3862999999999999</v>
      </c>
      <c r="I24" s="66">
        <f t="shared" si="2"/>
        <v>18</v>
      </c>
      <c r="J24" s="65">
        <f>VLOOKUP($A24,'Return Data'!$B$7:$R$1700,13,0)</f>
        <v>-6.3639000000000001</v>
      </c>
      <c r="K24" s="66">
        <f>RANK(J24,J$8:J$33,0)</f>
        <v>18</v>
      </c>
      <c r="L24" s="65">
        <f>VLOOKUP($A24,'Return Data'!$B$7:$R$1700,17,0)</f>
        <v>-1.2541</v>
      </c>
      <c r="M24" s="66">
        <f>RANK(L24,L$8:L$33,0)</f>
        <v>10</v>
      </c>
      <c r="N24" s="65">
        <f>VLOOKUP($A24,'Return Data'!$B$7:$R$1700,14,0)</f>
        <v>-0.1552</v>
      </c>
      <c r="O24" s="66">
        <f>RANK(N24,N$8:N$33,0)</f>
        <v>10</v>
      </c>
      <c r="P24" s="65">
        <f>VLOOKUP($A24,'Return Data'!$B$7:$R$1700,15,0)</f>
        <v>5.2896000000000001</v>
      </c>
      <c r="Q24" s="66">
        <f>RANK(P24,P$8:P$33,0)</f>
        <v>11</v>
      </c>
      <c r="R24" s="65">
        <f>VLOOKUP($A24,'Return Data'!$B$7:$R$1700,16,0)</f>
        <v>10.6578</v>
      </c>
      <c r="S24" s="67">
        <f t="shared" si="7"/>
        <v>19</v>
      </c>
    </row>
    <row r="25" spans="1:19" x14ac:dyDescent="0.3">
      <c r="A25" s="63" t="s">
        <v>1221</v>
      </c>
      <c r="B25" s="64">
        <f>VLOOKUP($A25,'Return Data'!$B$7:$R$1700,3,0)</f>
        <v>44025</v>
      </c>
      <c r="C25" s="65">
        <f>VLOOKUP($A25,'Return Data'!$B$7:$R$1700,4,0)</f>
        <v>20.66</v>
      </c>
      <c r="D25" s="65">
        <f>VLOOKUP($A25,'Return Data'!$B$7:$R$1700,10,0)</f>
        <v>24.8338</v>
      </c>
      <c r="E25" s="66">
        <f t="shared" si="0"/>
        <v>2</v>
      </c>
      <c r="F25" s="65">
        <f>VLOOKUP($A25,'Return Data'!$B$7:$R$1700,11,0)</f>
        <v>4.2907999999999999</v>
      </c>
      <c r="G25" s="66">
        <f t="shared" si="1"/>
        <v>1</v>
      </c>
      <c r="H25" s="65">
        <f>VLOOKUP($A25,'Return Data'!$B$7:$R$1700,12,0)</f>
        <v>15.5481</v>
      </c>
      <c r="I25" s="66">
        <f t="shared" si="2"/>
        <v>1</v>
      </c>
      <c r="J25" s="65">
        <f>VLOOKUP($A25,'Return Data'!$B$7:$R$1700,13,0)</f>
        <v>11.434699999999999</v>
      </c>
      <c r="K25" s="66">
        <f>RANK(J25,J$8:J$33,0)</f>
        <v>1</v>
      </c>
      <c r="L25" s="65">
        <f>VLOOKUP($A25,'Return Data'!$B$7:$R$1700,17,0)</f>
        <v>1.5077</v>
      </c>
      <c r="M25" s="66">
        <f>RANK(L25,L$8:L$33,0)</f>
        <v>5</v>
      </c>
      <c r="N25" s="65">
        <f>VLOOKUP($A25,'Return Data'!$B$7:$R$1700,14,0)</f>
        <v>1.9604999999999999</v>
      </c>
      <c r="O25" s="66">
        <f>RANK(N25,N$8:N$33,0)</f>
        <v>5</v>
      </c>
      <c r="P25" s="65">
        <f>VLOOKUP($A25,'Return Data'!$B$7:$R$1700,15,0)</f>
        <v>4.9654999999999996</v>
      </c>
      <c r="Q25" s="66">
        <f>RANK(P25,P$8:P$33,0)</f>
        <v>13</v>
      </c>
      <c r="R25" s="65">
        <f>VLOOKUP($A25,'Return Data'!$B$7:$R$1700,16,0)</f>
        <v>11.5908</v>
      </c>
      <c r="S25" s="67">
        <f t="shared" si="7"/>
        <v>18</v>
      </c>
    </row>
    <row r="26" spans="1:19" x14ac:dyDescent="0.3">
      <c r="A26" s="63" t="s">
        <v>1223</v>
      </c>
      <c r="B26" s="64">
        <f>VLOOKUP($A26,'Return Data'!$B$7:$R$1700,3,0)</f>
        <v>44025</v>
      </c>
      <c r="C26" s="65">
        <f>VLOOKUP($A26,'Return Data'!$B$7:$R$1700,4,0)</f>
        <v>9.4600000000000009</v>
      </c>
      <c r="D26" s="65">
        <f>VLOOKUP($A26,'Return Data'!$B$7:$R$1700,10,0)</f>
        <v>18.844200000000001</v>
      </c>
      <c r="E26" s="66">
        <f t="shared" si="0"/>
        <v>11</v>
      </c>
      <c r="F26" s="65"/>
      <c r="G26" s="66"/>
      <c r="H26" s="65"/>
      <c r="I26" s="66"/>
      <c r="J26" s="65"/>
      <c r="K26" s="66"/>
      <c r="L26" s="65"/>
      <c r="M26" s="66"/>
      <c r="N26" s="65"/>
      <c r="O26" s="66"/>
      <c r="P26" s="65"/>
      <c r="Q26" s="66"/>
      <c r="R26" s="65">
        <f>VLOOKUP($A26,'Return Data'!$B$7:$R$1700,16,0)</f>
        <v>-5.4</v>
      </c>
      <c r="S26" s="67">
        <f t="shared" si="7"/>
        <v>26</v>
      </c>
    </row>
    <row r="27" spans="1:19" x14ac:dyDescent="0.3">
      <c r="A27" s="63" t="s">
        <v>1226</v>
      </c>
      <c r="B27" s="64">
        <f>VLOOKUP($A27,'Return Data'!$B$7:$R$1700,3,0)</f>
        <v>44025</v>
      </c>
      <c r="C27" s="65">
        <f>VLOOKUP($A27,'Return Data'!$B$7:$R$1700,4,0)</f>
        <v>58.643700000000003</v>
      </c>
      <c r="D27" s="65">
        <f>VLOOKUP($A27,'Return Data'!$B$7:$R$1700,10,0)</f>
        <v>17.761500000000002</v>
      </c>
      <c r="E27" s="66">
        <f t="shared" si="0"/>
        <v>17</v>
      </c>
      <c r="F27" s="65">
        <f>VLOOKUP($A27,'Return Data'!$B$7:$R$1700,11,0)</f>
        <v>2.1179999999999999</v>
      </c>
      <c r="G27" s="66">
        <f>RANK(F27,F$8:F$33,0)</f>
        <v>2</v>
      </c>
      <c r="H27" s="65">
        <f>VLOOKUP($A27,'Return Data'!$B$7:$R$1700,12,0)</f>
        <v>13.3963</v>
      </c>
      <c r="I27" s="66">
        <f>RANK(H27,H$8:H$33,0)</f>
        <v>2</v>
      </c>
      <c r="J27" s="65">
        <f>VLOOKUP($A27,'Return Data'!$B$7:$R$1700,13,0)</f>
        <v>7.9044999999999996</v>
      </c>
      <c r="K27" s="66">
        <f>RANK(J27,J$8:J$33,0)</f>
        <v>2</v>
      </c>
      <c r="L27" s="65">
        <f>VLOOKUP($A27,'Return Data'!$B$7:$R$1700,17,0)</f>
        <v>1.0294000000000001</v>
      </c>
      <c r="M27" s="66">
        <f>RANK(L27,L$8:L$33,0)</f>
        <v>6</v>
      </c>
      <c r="N27" s="65">
        <f>VLOOKUP($A27,'Return Data'!$B$7:$R$1700,14,0)</f>
        <v>3.9531999999999998</v>
      </c>
      <c r="O27" s="66">
        <f>RANK(N27,N$8:N$33,0)</f>
        <v>3</v>
      </c>
      <c r="P27" s="65">
        <f>VLOOKUP($A27,'Return Data'!$B$7:$R$1700,15,0)</f>
        <v>4.5129999999999999</v>
      </c>
      <c r="Q27" s="66">
        <f>RANK(P27,P$8:P$33,0)</f>
        <v>14</v>
      </c>
      <c r="R27" s="65">
        <f>VLOOKUP($A27,'Return Data'!$B$7:$R$1700,16,0)</f>
        <v>9.0343</v>
      </c>
      <c r="S27" s="67">
        <f t="shared" si="7"/>
        <v>21</v>
      </c>
    </row>
    <row r="28" spans="1:19" x14ac:dyDescent="0.3">
      <c r="A28" s="63" t="s">
        <v>1227</v>
      </c>
      <c r="B28" s="64">
        <f>VLOOKUP($A28,'Return Data'!$B$7:$R$1700,3,0)</f>
        <v>44025</v>
      </c>
      <c r="C28" s="65">
        <f>VLOOKUP($A28,'Return Data'!$B$7:$R$1700,4,0)</f>
        <v>72.922899999999998</v>
      </c>
      <c r="D28" s="65">
        <f>VLOOKUP($A28,'Return Data'!$B$7:$R$1700,10,0)</f>
        <v>25.208400000000001</v>
      </c>
      <c r="E28" s="66">
        <f t="shared" si="0"/>
        <v>1</v>
      </c>
      <c r="F28" s="65">
        <f>VLOOKUP($A28,'Return Data'!$B$7:$R$1700,11,0)</f>
        <v>-6.6353999999999997</v>
      </c>
      <c r="G28" s="66">
        <f>RANK(F28,F$8:F$33,0)</f>
        <v>8</v>
      </c>
      <c r="H28" s="65">
        <f>VLOOKUP($A28,'Return Data'!$B$7:$R$1700,12,0)</f>
        <v>2.3258000000000001</v>
      </c>
      <c r="I28" s="66">
        <f>RANK(H28,H$8:H$33,0)</f>
        <v>7</v>
      </c>
      <c r="J28" s="65">
        <f>VLOOKUP($A28,'Return Data'!$B$7:$R$1700,13,0)</f>
        <v>-2.4116</v>
      </c>
      <c r="K28" s="66">
        <f>RANK(J28,J$8:J$33,0)</f>
        <v>12</v>
      </c>
      <c r="L28" s="65">
        <f>VLOOKUP($A28,'Return Data'!$B$7:$R$1700,17,0)</f>
        <v>-2.3769</v>
      </c>
      <c r="M28" s="66">
        <f>RANK(L28,L$8:L$33,0)</f>
        <v>12</v>
      </c>
      <c r="N28" s="65">
        <f>VLOOKUP($A28,'Return Data'!$B$7:$R$1700,14,0)</f>
        <v>-3.7088999999999999</v>
      </c>
      <c r="O28" s="66">
        <f>RANK(N28,N$8:N$33,0)</f>
        <v>20</v>
      </c>
      <c r="P28" s="65">
        <f>VLOOKUP($A28,'Return Data'!$B$7:$R$1700,15,0)</f>
        <v>3.25</v>
      </c>
      <c r="Q28" s="66">
        <f>RANK(P28,P$8:P$33,0)</f>
        <v>17</v>
      </c>
      <c r="R28" s="65">
        <f>VLOOKUP($A28,'Return Data'!$B$7:$R$1700,16,0)</f>
        <v>13.6388</v>
      </c>
      <c r="S28" s="67">
        <f t="shared" si="7"/>
        <v>14</v>
      </c>
    </row>
    <row r="29" spans="1:19" x14ac:dyDescent="0.3">
      <c r="A29" s="63" t="s">
        <v>1230</v>
      </c>
      <c r="B29" s="64">
        <f>VLOOKUP($A29,'Return Data'!$B$7:$R$1700,3,0)</f>
        <v>44025</v>
      </c>
      <c r="C29" s="65">
        <f>VLOOKUP($A29,'Return Data'!$B$7:$R$1700,4,0)</f>
        <v>413.2296</v>
      </c>
      <c r="D29" s="65">
        <f>VLOOKUP($A29,'Return Data'!$B$7:$R$1700,10,0)</f>
        <v>16.5884</v>
      </c>
      <c r="E29" s="66">
        <f t="shared" si="0"/>
        <v>21</v>
      </c>
      <c r="F29" s="65">
        <f>VLOOKUP($A29,'Return Data'!$B$7:$R$1700,11,0)</f>
        <v>-16.1264</v>
      </c>
      <c r="G29" s="66">
        <f>RANK(F29,F$8:F$33,0)</f>
        <v>23</v>
      </c>
      <c r="H29" s="65">
        <f>VLOOKUP($A29,'Return Data'!$B$7:$R$1700,12,0)</f>
        <v>-8.1536000000000008</v>
      </c>
      <c r="I29" s="66">
        <f>RANK(H29,H$8:H$33,0)</f>
        <v>23</v>
      </c>
      <c r="J29" s="65">
        <f>VLOOKUP($A29,'Return Data'!$B$7:$R$1700,13,0)</f>
        <v>-12.133800000000001</v>
      </c>
      <c r="K29" s="66">
        <f>RANK(J29,J$8:J$33,0)</f>
        <v>22</v>
      </c>
      <c r="L29" s="65">
        <f>VLOOKUP($A29,'Return Data'!$B$7:$R$1700,17,0)</f>
        <v>-8.9772999999999996</v>
      </c>
      <c r="M29" s="66">
        <f>RANK(L29,L$8:L$33,0)</f>
        <v>22</v>
      </c>
      <c r="N29" s="65">
        <f>VLOOKUP($A29,'Return Data'!$B$7:$R$1700,14,0)</f>
        <v>-5.6078000000000001</v>
      </c>
      <c r="O29" s="66">
        <f>RANK(N29,N$8:N$33,0)</f>
        <v>21</v>
      </c>
      <c r="P29" s="65">
        <f>VLOOKUP($A29,'Return Data'!$B$7:$R$1700,15,0)</f>
        <v>3.1273</v>
      </c>
      <c r="Q29" s="66">
        <f>RANK(P29,P$8:P$33,0)</f>
        <v>18</v>
      </c>
      <c r="R29" s="65">
        <f>VLOOKUP($A29,'Return Data'!$B$7:$R$1700,16,0)</f>
        <v>12.189</v>
      </c>
      <c r="S29" s="67">
        <f t="shared" si="7"/>
        <v>17</v>
      </c>
    </row>
    <row r="30" spans="1:19" x14ac:dyDescent="0.3">
      <c r="A30" s="63" t="s">
        <v>1232</v>
      </c>
      <c r="B30" s="64">
        <f>VLOOKUP($A30,'Return Data'!$B$7:$R$1700,3,0)</f>
        <v>44025</v>
      </c>
      <c r="C30" s="65">
        <f>VLOOKUP($A30,'Return Data'!$B$7:$R$1700,4,0)</f>
        <v>139.86449999999999</v>
      </c>
      <c r="D30" s="65">
        <f>VLOOKUP($A30,'Return Data'!$B$7:$R$1700,10,0)</f>
        <v>16.429300000000001</v>
      </c>
      <c r="E30" s="66">
        <f t="shared" si="0"/>
        <v>22</v>
      </c>
      <c r="F30" s="65">
        <f>VLOOKUP($A30,'Return Data'!$B$7:$R$1700,11,0)</f>
        <v>-9.4664999999999999</v>
      </c>
      <c r="G30" s="66">
        <f>RANK(F30,F$8:F$33,0)</f>
        <v>14</v>
      </c>
      <c r="H30" s="65">
        <f>VLOOKUP($A30,'Return Data'!$B$7:$R$1700,12,0)</f>
        <v>-1.2597</v>
      </c>
      <c r="I30" s="66">
        <f>RANK(H30,H$8:H$33,0)</f>
        <v>15</v>
      </c>
      <c r="J30" s="65">
        <f>VLOOKUP($A30,'Return Data'!$B$7:$R$1700,13,0)</f>
        <v>-2.6711999999999998</v>
      </c>
      <c r="K30" s="66">
        <f>RANK(J30,J$8:J$33,0)</f>
        <v>13</v>
      </c>
      <c r="L30" s="65">
        <f>VLOOKUP($A30,'Return Data'!$B$7:$R$1700,17,0)</f>
        <v>2.2904</v>
      </c>
      <c r="M30" s="66">
        <f>RANK(L30,L$8:L$33,0)</f>
        <v>2</v>
      </c>
      <c r="N30" s="65">
        <f>VLOOKUP($A30,'Return Data'!$B$7:$R$1700,14,0)</f>
        <v>0.82050000000000001</v>
      </c>
      <c r="O30" s="66">
        <f>RANK(N30,N$8:N$33,0)</f>
        <v>7</v>
      </c>
      <c r="P30" s="65">
        <f>VLOOKUP($A30,'Return Data'!$B$7:$R$1700,15,0)</f>
        <v>5.5494000000000003</v>
      </c>
      <c r="Q30" s="66">
        <f>RANK(P30,P$8:P$33,0)</f>
        <v>10</v>
      </c>
      <c r="R30" s="65">
        <f>VLOOKUP($A30,'Return Data'!$B$7:$R$1700,16,0)</f>
        <v>14.844099999999999</v>
      </c>
      <c r="S30" s="67">
        <f t="shared" si="7"/>
        <v>8</v>
      </c>
    </row>
    <row r="31" spans="1:19" x14ac:dyDescent="0.3">
      <c r="A31" s="63" t="s">
        <v>1233</v>
      </c>
      <c r="B31" s="64">
        <f>VLOOKUP($A31,'Return Data'!$B$7:$R$1700,3,0)</f>
        <v>44025</v>
      </c>
      <c r="C31" s="65">
        <f>VLOOKUP($A31,'Return Data'!$B$7:$R$1700,4,0)</f>
        <v>43.77</v>
      </c>
      <c r="D31" s="65">
        <f>VLOOKUP($A31,'Return Data'!$B$7:$R$1700,10,0)</f>
        <v>13.984400000000001</v>
      </c>
      <c r="E31" s="66">
        <f t="shared" si="0"/>
        <v>25</v>
      </c>
      <c r="F31" s="65">
        <f>VLOOKUP($A31,'Return Data'!$B$7:$R$1700,11,0)</f>
        <v>-4.2022000000000004</v>
      </c>
      <c r="G31" s="66">
        <f>RANK(F31,F$8:F$33,0)</f>
        <v>5</v>
      </c>
      <c r="H31" s="65">
        <f>VLOOKUP($A31,'Return Data'!$B$7:$R$1700,12,0)</f>
        <v>3.3774000000000002</v>
      </c>
      <c r="I31" s="66">
        <f>RANK(H31,H$8:H$33,0)</f>
        <v>4</v>
      </c>
      <c r="J31" s="65">
        <f>VLOOKUP($A31,'Return Data'!$B$7:$R$1700,13,0)</f>
        <v>2.2902999999999998</v>
      </c>
      <c r="K31" s="66">
        <f>RANK(J31,J$8:J$33,0)</f>
        <v>6</v>
      </c>
      <c r="L31" s="65">
        <f>VLOOKUP($A31,'Return Data'!$B$7:$R$1700,17,0)</f>
        <v>-1.9169</v>
      </c>
      <c r="M31" s="66">
        <f>RANK(L31,L$8:L$33,0)</f>
        <v>11</v>
      </c>
      <c r="N31" s="65">
        <f>VLOOKUP($A31,'Return Data'!$B$7:$R$1700,14,0)</f>
        <v>1.7241</v>
      </c>
      <c r="O31" s="66">
        <f>RANK(N31,N$8:N$33,0)</f>
        <v>6</v>
      </c>
      <c r="P31" s="65">
        <f>VLOOKUP($A31,'Return Data'!$B$7:$R$1700,15,0)</f>
        <v>6.4905999999999997</v>
      </c>
      <c r="Q31" s="66">
        <f>RANK(P31,P$8:P$33,0)</f>
        <v>6</v>
      </c>
      <c r="R31" s="65">
        <f>VLOOKUP($A31,'Return Data'!$B$7:$R$1700,16,0)</f>
        <v>12.760300000000001</v>
      </c>
      <c r="S31" s="67">
        <f t="shared" si="7"/>
        <v>16</v>
      </c>
    </row>
    <row r="32" spans="1:19" x14ac:dyDescent="0.3">
      <c r="A32" s="63" t="s">
        <v>1235</v>
      </c>
      <c r="B32" s="64">
        <f>VLOOKUP($A32,'Return Data'!$B$7:$R$1700,3,0)</f>
        <v>44025</v>
      </c>
      <c r="C32" s="65">
        <f>VLOOKUP($A32,'Return Data'!$B$7:$R$1700,4,0)</f>
        <v>13.4</v>
      </c>
      <c r="D32" s="65">
        <f>VLOOKUP($A32,'Return Data'!$B$7:$R$1700,10,0)</f>
        <v>20.612100000000002</v>
      </c>
      <c r="E32" s="66">
        <f t="shared" si="0"/>
        <v>5</v>
      </c>
      <c r="F32" s="65"/>
      <c r="G32" s="66"/>
      <c r="H32" s="65"/>
      <c r="I32" s="66"/>
      <c r="J32" s="65"/>
      <c r="K32" s="66"/>
      <c r="L32" s="65"/>
      <c r="M32" s="66"/>
      <c r="N32" s="65"/>
      <c r="O32" s="66"/>
      <c r="P32" s="65"/>
      <c r="Q32" s="66"/>
      <c r="R32" s="65">
        <f>VLOOKUP($A32,'Return Data'!$B$7:$R$1700,16,0)</f>
        <v>34</v>
      </c>
      <c r="S32" s="67">
        <f t="shared" si="7"/>
        <v>1</v>
      </c>
    </row>
    <row r="33" spans="1:19" x14ac:dyDescent="0.3">
      <c r="A33" s="63" t="s">
        <v>1237</v>
      </c>
      <c r="B33" s="64">
        <f>VLOOKUP($A33,'Return Data'!$B$7:$R$1700,3,0)</f>
        <v>44025</v>
      </c>
      <c r="C33" s="65">
        <f>VLOOKUP($A33,'Return Data'!$B$7:$R$1700,4,0)</f>
        <v>69.332718743686797</v>
      </c>
      <c r="D33" s="65">
        <f>VLOOKUP($A33,'Return Data'!$B$7:$R$1700,10,0)</f>
        <v>20.207899999999999</v>
      </c>
      <c r="E33" s="66">
        <f t="shared" si="0"/>
        <v>7</v>
      </c>
      <c r="F33" s="65">
        <f>VLOOKUP($A33,'Return Data'!$B$7:$R$1700,11,0)</f>
        <v>-5.8708</v>
      </c>
      <c r="G33" s="66">
        <f>RANK(F33,F$8:F$33,0)</f>
        <v>7</v>
      </c>
      <c r="H33" s="65">
        <f>VLOOKUP($A33,'Return Data'!$B$7:$R$1700,12,0)</f>
        <v>2.8776000000000002</v>
      </c>
      <c r="I33" s="66">
        <f>RANK(H33,H$8:H$33,0)</f>
        <v>6</v>
      </c>
      <c r="J33" s="65">
        <f>VLOOKUP($A33,'Return Data'!$B$7:$R$1700,13,0)</f>
        <v>0.33839999999999998</v>
      </c>
      <c r="K33" s="66">
        <f>RANK(J33,J$8:J$33,0)</f>
        <v>8</v>
      </c>
      <c r="L33" s="65">
        <f>VLOOKUP($A33,'Return Data'!$B$7:$R$1700,17,0)</f>
        <v>-3.0419</v>
      </c>
      <c r="M33" s="66">
        <f>RANK(L33,L$8:L$33,0)</f>
        <v>13</v>
      </c>
      <c r="N33" s="65">
        <f>VLOOKUP($A33,'Return Data'!$B$7:$R$1700,14,0)</f>
        <v>-1.002</v>
      </c>
      <c r="O33" s="66">
        <f>RANK(N33,N$8:N$33,0)</f>
        <v>12</v>
      </c>
      <c r="P33" s="65">
        <f>VLOOKUP($A33,'Return Data'!$B$7:$R$1700,15,0)</f>
        <v>4.1882000000000001</v>
      </c>
      <c r="Q33" s="66">
        <f>RANK(P33,P$8:P$33,0)</f>
        <v>15</v>
      </c>
      <c r="R33" s="65">
        <f>VLOOKUP($A33,'Return Data'!$B$7:$R$1700,16,0)</f>
        <v>14.632400000000001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18.598323076923077</v>
      </c>
      <c r="E35" s="74"/>
      <c r="F35" s="75">
        <f>AVERAGE(F8:F33)</f>
        <v>-8.4601708333333345</v>
      </c>
      <c r="G35" s="74"/>
      <c r="H35" s="75">
        <f>AVERAGE(H8:H33)</f>
        <v>9.9166666666667038E-3</v>
      </c>
      <c r="I35" s="74"/>
      <c r="J35" s="75">
        <f>AVERAGE(J8:J33)</f>
        <v>-2.0960304347826089</v>
      </c>
      <c r="K35" s="74"/>
      <c r="L35" s="75">
        <f>AVERAGE(L8:L33)</f>
        <v>-2.374243478260869</v>
      </c>
      <c r="M35" s="74"/>
      <c r="N35" s="75">
        <f>AVERAGE(N8:N33)</f>
        <v>-0.36307272727272732</v>
      </c>
      <c r="O35" s="74"/>
      <c r="P35" s="75">
        <f>AVERAGE(P8:P33)</f>
        <v>5.2999571428571439</v>
      </c>
      <c r="Q35" s="74"/>
      <c r="R35" s="75">
        <f>AVERAGE(R8:R33)</f>
        <v>11.886269230769228</v>
      </c>
      <c r="S35" s="76"/>
    </row>
    <row r="36" spans="1:19" x14ac:dyDescent="0.3">
      <c r="A36" s="73" t="s">
        <v>28</v>
      </c>
      <c r="B36" s="74"/>
      <c r="C36" s="74"/>
      <c r="D36" s="75">
        <f>MIN(D8:D33)</f>
        <v>12.1212</v>
      </c>
      <c r="E36" s="74"/>
      <c r="F36" s="75">
        <f>MIN(F8:F33)</f>
        <v>-17.09</v>
      </c>
      <c r="G36" s="74"/>
      <c r="H36" s="75">
        <f>MIN(H8:H33)</f>
        <v>-10.321099999999999</v>
      </c>
      <c r="I36" s="74"/>
      <c r="J36" s="75">
        <f>MIN(J8:J33)</f>
        <v>-14.015499999999999</v>
      </c>
      <c r="K36" s="74"/>
      <c r="L36" s="75">
        <f>MIN(L8:L33)</f>
        <v>-9.6316000000000006</v>
      </c>
      <c r="M36" s="74"/>
      <c r="N36" s="75">
        <f>MIN(N8:N33)</f>
        <v>-6.7268999999999997</v>
      </c>
      <c r="O36" s="74"/>
      <c r="P36" s="75">
        <f>MIN(P8:P33)</f>
        <v>1.0579000000000001</v>
      </c>
      <c r="Q36" s="74"/>
      <c r="R36" s="75">
        <f>MIN(R8:R33)</f>
        <v>-5.4</v>
      </c>
      <c r="S36" s="76"/>
    </row>
    <row r="37" spans="1:19" ht="15" thickBot="1" x14ac:dyDescent="0.35">
      <c r="A37" s="77" t="s">
        <v>29</v>
      </c>
      <c r="B37" s="78"/>
      <c r="C37" s="78"/>
      <c r="D37" s="79">
        <f>MAX(D8:D33)</f>
        <v>25.208400000000001</v>
      </c>
      <c r="E37" s="78"/>
      <c r="F37" s="79">
        <f>MAX(F8:F33)</f>
        <v>4.2907999999999999</v>
      </c>
      <c r="G37" s="78"/>
      <c r="H37" s="79">
        <f>MAX(H8:H33)</f>
        <v>15.5481</v>
      </c>
      <c r="I37" s="78"/>
      <c r="J37" s="79">
        <f>MAX(J8:J33)</f>
        <v>11.434699999999999</v>
      </c>
      <c r="K37" s="78"/>
      <c r="L37" s="79">
        <f>MAX(L8:L33)</f>
        <v>5.6528999999999998</v>
      </c>
      <c r="M37" s="78"/>
      <c r="N37" s="79">
        <f>MAX(N8:N33)</f>
        <v>9.0646000000000004</v>
      </c>
      <c r="O37" s="78"/>
      <c r="P37" s="79">
        <f>MAX(P8:P33)</f>
        <v>8.8368000000000002</v>
      </c>
      <c r="Q37" s="78"/>
      <c r="R37" s="79">
        <f>MAX(R8:R33)</f>
        <v>34</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44025</v>
      </c>
      <c r="C8" s="65">
        <f>VLOOKUP($A8,'Return Data'!$B$7:$R$1700,4,0)</f>
        <v>238.36</v>
      </c>
      <c r="D8" s="65">
        <f>VLOOKUP($A8,'Return Data'!$B$7:$R$1700,10,0)</f>
        <v>18.017499999999998</v>
      </c>
      <c r="E8" s="66">
        <f t="shared" ref="E8:E33" si="0">RANK(D8,D$8:D$33,0)</f>
        <v>13</v>
      </c>
      <c r="F8" s="65">
        <f>VLOOKUP($A8,'Return Data'!$B$7:$R$1700,11,0)</f>
        <v>-16.017199999999999</v>
      </c>
      <c r="G8" s="66">
        <f t="shared" ref="G8:G25" si="1">RANK(F8,F$8:F$33,0)</f>
        <v>22</v>
      </c>
      <c r="H8" s="65">
        <f>VLOOKUP($A8,'Return Data'!$B$7:$R$1700,12,0)</f>
        <v>-7.9336000000000002</v>
      </c>
      <c r="I8" s="66">
        <f t="shared" ref="I8:I25" si="2">RANK(H8,H$8:H$33,0)</f>
        <v>22</v>
      </c>
      <c r="J8" s="65">
        <f>VLOOKUP($A8,'Return Data'!$B$7:$R$1700,13,0)</f>
        <v>-14.795400000000001</v>
      </c>
      <c r="K8" s="66">
        <f t="shared" ref="K8:K21" si="3">RANK(J8,J$8:J$33,0)</f>
        <v>23</v>
      </c>
      <c r="L8" s="65">
        <f>VLOOKUP($A8,'Return Data'!$B$7:$R$1700,17,0)</f>
        <v>-10.435499999999999</v>
      </c>
      <c r="M8" s="66">
        <f t="shared" ref="M8:M21" si="4">RANK(L8,L$8:L$33,0)</f>
        <v>23</v>
      </c>
      <c r="N8" s="65">
        <f>VLOOKUP($A8,'Return Data'!$B$7:$R$1700,14,0)</f>
        <v>-7.5773999999999999</v>
      </c>
      <c r="O8" s="66">
        <f t="shared" ref="O8:O20" si="5">RANK(N8,N$8:N$33,0)</f>
        <v>22</v>
      </c>
      <c r="P8" s="65">
        <f>VLOOKUP($A8,'Return Data'!$B$7:$R$1700,15,0)</f>
        <v>1.3833</v>
      </c>
      <c r="Q8" s="66">
        <f t="shared" ref="Q8:Q16" si="6">RANK(P8,P$8:P$33,0)</f>
        <v>20</v>
      </c>
      <c r="R8" s="65">
        <f>VLOOKUP($A8,'Return Data'!$B$7:$R$1700,16,0)</f>
        <v>19.514399999999998</v>
      </c>
      <c r="S8" s="67">
        <f t="shared" ref="S8:S33" si="7">RANK(R8,R$8:R$33,0)</f>
        <v>4</v>
      </c>
    </row>
    <row r="9" spans="1:20" x14ac:dyDescent="0.3">
      <c r="A9" s="63" t="s">
        <v>1190</v>
      </c>
      <c r="B9" s="64">
        <f>VLOOKUP($A9,'Return Data'!$B$7:$R$1700,3,0)</f>
        <v>44025</v>
      </c>
      <c r="C9" s="65">
        <f>VLOOKUP($A9,'Return Data'!$B$7:$R$1700,4,0)</f>
        <v>38.18</v>
      </c>
      <c r="D9" s="65">
        <f>VLOOKUP($A9,'Return Data'!$B$7:$R$1700,10,0)</f>
        <v>11.7681</v>
      </c>
      <c r="E9" s="66">
        <f t="shared" si="0"/>
        <v>26</v>
      </c>
      <c r="F9" s="65">
        <f>VLOOKUP($A9,'Return Data'!$B$7:$R$1700,11,0)</f>
        <v>-4.4783999999999997</v>
      </c>
      <c r="G9" s="66">
        <f t="shared" si="1"/>
        <v>5</v>
      </c>
      <c r="H9" s="65">
        <f>VLOOKUP($A9,'Return Data'!$B$7:$R$1700,12,0)</f>
        <v>0.92520000000000002</v>
      </c>
      <c r="I9" s="66">
        <f t="shared" si="2"/>
        <v>8</v>
      </c>
      <c r="J9" s="65">
        <f>VLOOKUP($A9,'Return Data'!$B$7:$R$1700,13,0)</f>
        <v>6.2031000000000001</v>
      </c>
      <c r="K9" s="66">
        <f t="shared" si="3"/>
        <v>2</v>
      </c>
      <c r="L9" s="65">
        <f>VLOOKUP($A9,'Return Data'!$B$7:$R$1700,17,0)</f>
        <v>4.3189000000000002</v>
      </c>
      <c r="M9" s="66">
        <f t="shared" si="4"/>
        <v>1</v>
      </c>
      <c r="N9" s="65">
        <f>VLOOKUP($A9,'Return Data'!$B$7:$R$1700,14,0)</f>
        <v>7.7544000000000004</v>
      </c>
      <c r="O9" s="66">
        <f t="shared" si="5"/>
        <v>1</v>
      </c>
      <c r="P9" s="65">
        <f>VLOOKUP($A9,'Return Data'!$B$7:$R$1700,15,0)</f>
        <v>7.4710000000000001</v>
      </c>
      <c r="Q9" s="66">
        <f t="shared" si="6"/>
        <v>2</v>
      </c>
      <c r="R9" s="65">
        <f>VLOOKUP($A9,'Return Data'!$B$7:$R$1700,16,0)</f>
        <v>15.3085</v>
      </c>
      <c r="S9" s="67">
        <f t="shared" si="7"/>
        <v>8</v>
      </c>
    </row>
    <row r="10" spans="1:20" x14ac:dyDescent="0.3">
      <c r="A10" s="63" t="s">
        <v>1191</v>
      </c>
      <c r="B10" s="64">
        <f>VLOOKUP($A10,'Return Data'!$B$7:$R$1700,3,0)</f>
        <v>44025</v>
      </c>
      <c r="C10" s="65">
        <f>VLOOKUP($A10,'Return Data'!$B$7:$R$1700,4,0)</f>
        <v>8.61</v>
      </c>
      <c r="D10" s="65">
        <f>VLOOKUP($A10,'Return Data'!$B$7:$R$1700,10,0)</f>
        <v>18.269200000000001</v>
      </c>
      <c r="E10" s="66">
        <f t="shared" si="0"/>
        <v>12</v>
      </c>
      <c r="F10" s="65">
        <f>VLOOKUP($A10,'Return Data'!$B$7:$R$1700,11,0)</f>
        <v>-3.7989000000000002</v>
      </c>
      <c r="G10" s="66">
        <f t="shared" si="1"/>
        <v>3</v>
      </c>
      <c r="H10" s="65">
        <f>VLOOKUP($A10,'Return Data'!$B$7:$R$1700,12,0)</f>
        <v>0.4667</v>
      </c>
      <c r="I10" s="66">
        <f t="shared" si="2"/>
        <v>10</v>
      </c>
      <c r="J10" s="65">
        <f>VLOOKUP($A10,'Return Data'!$B$7:$R$1700,13,0)</f>
        <v>-1.3746</v>
      </c>
      <c r="K10" s="66">
        <f t="shared" si="3"/>
        <v>9</v>
      </c>
      <c r="L10" s="65">
        <f>VLOOKUP($A10,'Return Data'!$B$7:$R$1700,17,0)</f>
        <v>-4.6927000000000003</v>
      </c>
      <c r="M10" s="66">
        <f t="shared" si="4"/>
        <v>14</v>
      </c>
      <c r="N10" s="65">
        <f>VLOOKUP($A10,'Return Data'!$B$7:$R$1700,14,0)</f>
        <v>-1.5373000000000001</v>
      </c>
      <c r="O10" s="66">
        <f t="shared" si="5"/>
        <v>11</v>
      </c>
      <c r="P10" s="65">
        <f>VLOOKUP($A10,'Return Data'!$B$7:$R$1700,15,0)</f>
        <v>0.21010000000000001</v>
      </c>
      <c r="Q10" s="66">
        <f t="shared" si="6"/>
        <v>21</v>
      </c>
      <c r="R10" s="65">
        <f>VLOOKUP($A10,'Return Data'!$B$7:$R$1700,16,0)</f>
        <v>-1.5185</v>
      </c>
      <c r="S10" s="67">
        <f t="shared" si="7"/>
        <v>24</v>
      </c>
    </row>
    <row r="11" spans="1:20" x14ac:dyDescent="0.3">
      <c r="A11" s="63" t="s">
        <v>1193</v>
      </c>
      <c r="B11" s="64">
        <f>VLOOKUP($A11,'Return Data'!$B$7:$R$1700,3,0)</f>
        <v>44025</v>
      </c>
      <c r="C11" s="65">
        <f>VLOOKUP($A11,'Return Data'!$B$7:$R$1700,4,0)</f>
        <v>30.69</v>
      </c>
      <c r="D11" s="65">
        <f>VLOOKUP($A11,'Return Data'!$B$7:$R$1700,10,0)</f>
        <v>16.612200000000001</v>
      </c>
      <c r="E11" s="66">
        <f t="shared" si="0"/>
        <v>20</v>
      </c>
      <c r="F11" s="65">
        <f>VLOOKUP($A11,'Return Data'!$B$7:$R$1700,11,0)</f>
        <v>-9.6476000000000006</v>
      </c>
      <c r="G11" s="66">
        <f t="shared" si="1"/>
        <v>13</v>
      </c>
      <c r="H11" s="65">
        <f>VLOOKUP($A11,'Return Data'!$B$7:$R$1700,12,0)</f>
        <v>0.60319999999999996</v>
      </c>
      <c r="I11" s="66">
        <f t="shared" si="2"/>
        <v>9</v>
      </c>
      <c r="J11" s="65">
        <f>VLOOKUP($A11,'Return Data'!$B$7:$R$1700,13,0)</f>
        <v>-2.3637999999999999</v>
      </c>
      <c r="K11" s="66">
        <f t="shared" si="3"/>
        <v>10</v>
      </c>
      <c r="L11" s="65">
        <f>VLOOKUP($A11,'Return Data'!$B$7:$R$1700,17,0)</f>
        <v>-1.3110999999999999</v>
      </c>
      <c r="M11" s="66">
        <f t="shared" si="4"/>
        <v>7</v>
      </c>
      <c r="N11" s="65">
        <f>VLOOKUP($A11,'Return Data'!$B$7:$R$1700,14,0)</f>
        <v>-2.7399</v>
      </c>
      <c r="O11" s="66">
        <f t="shared" si="5"/>
        <v>14</v>
      </c>
      <c r="P11" s="65">
        <f>VLOOKUP($A11,'Return Data'!$B$7:$R$1700,15,0)</f>
        <v>3.6804000000000001</v>
      </c>
      <c r="Q11" s="66">
        <f t="shared" si="6"/>
        <v>13</v>
      </c>
      <c r="R11" s="65">
        <f>VLOOKUP($A11,'Return Data'!$B$7:$R$1700,16,0)</f>
        <v>8.2120999999999995</v>
      </c>
      <c r="S11" s="67">
        <f t="shared" si="7"/>
        <v>19</v>
      </c>
    </row>
    <row r="12" spans="1:20" x14ac:dyDescent="0.3">
      <c r="A12" s="63" t="s">
        <v>1196</v>
      </c>
      <c r="B12" s="64">
        <f>VLOOKUP($A12,'Return Data'!$B$7:$R$1700,3,0)</f>
        <v>44025</v>
      </c>
      <c r="C12" s="65">
        <f>VLOOKUP($A12,'Return Data'!$B$7:$R$1700,4,0)</f>
        <v>54.545999999999999</v>
      </c>
      <c r="D12" s="65">
        <f>VLOOKUP($A12,'Return Data'!$B$7:$R$1700,10,0)</f>
        <v>17.0867</v>
      </c>
      <c r="E12" s="66">
        <f t="shared" si="0"/>
        <v>19</v>
      </c>
      <c r="F12" s="65">
        <f>VLOOKUP($A12,'Return Data'!$B$7:$R$1700,11,0)</f>
        <v>-7.2552000000000003</v>
      </c>
      <c r="G12" s="66">
        <f t="shared" si="1"/>
        <v>9</v>
      </c>
      <c r="H12" s="65">
        <f>VLOOKUP($A12,'Return Data'!$B$7:$R$1700,12,0)</f>
        <v>2.6478000000000002</v>
      </c>
      <c r="I12" s="66">
        <f t="shared" si="2"/>
        <v>4</v>
      </c>
      <c r="J12" s="65">
        <f>VLOOKUP($A12,'Return Data'!$B$7:$R$1700,13,0)</f>
        <v>2.0543</v>
      </c>
      <c r="K12" s="66">
        <f t="shared" si="3"/>
        <v>4</v>
      </c>
      <c r="L12" s="65">
        <f>VLOOKUP($A12,'Return Data'!$B$7:$R$1700,17,0)</f>
        <v>0.89429999999999998</v>
      </c>
      <c r="M12" s="66">
        <f t="shared" si="4"/>
        <v>3</v>
      </c>
      <c r="N12" s="65">
        <f>VLOOKUP($A12,'Return Data'!$B$7:$R$1700,14,0)</f>
        <v>1.5163</v>
      </c>
      <c r="O12" s="66">
        <f t="shared" si="5"/>
        <v>4</v>
      </c>
      <c r="P12" s="65">
        <f>VLOOKUP($A12,'Return Data'!$B$7:$R$1700,15,0)</f>
        <v>7.9283000000000001</v>
      </c>
      <c r="Q12" s="66">
        <f t="shared" si="6"/>
        <v>1</v>
      </c>
      <c r="R12" s="65">
        <f>VLOOKUP($A12,'Return Data'!$B$7:$R$1700,16,0)</f>
        <v>13.2117</v>
      </c>
      <c r="S12" s="67">
        <f t="shared" si="7"/>
        <v>12</v>
      </c>
    </row>
    <row r="13" spans="1:20" x14ac:dyDescent="0.3">
      <c r="A13" s="63" t="s">
        <v>1198</v>
      </c>
      <c r="B13" s="64">
        <f>VLOOKUP($A13,'Return Data'!$B$7:$R$1700,3,0)</f>
        <v>44025</v>
      </c>
      <c r="C13" s="65">
        <f>VLOOKUP($A13,'Return Data'!$B$7:$R$1700,4,0)</f>
        <v>24.870999999999999</v>
      </c>
      <c r="D13" s="65">
        <f>VLOOKUP($A13,'Return Data'!$B$7:$R$1700,10,0)</f>
        <v>17.978300000000001</v>
      </c>
      <c r="E13" s="66">
        <f t="shared" si="0"/>
        <v>14</v>
      </c>
      <c r="F13" s="65">
        <f>VLOOKUP($A13,'Return Data'!$B$7:$R$1700,11,0)</f>
        <v>-9.5699000000000005</v>
      </c>
      <c r="G13" s="66">
        <f t="shared" si="1"/>
        <v>12</v>
      </c>
      <c r="H13" s="65">
        <f>VLOOKUP($A13,'Return Data'!$B$7:$R$1700,12,0)</f>
        <v>-2.6728000000000001</v>
      </c>
      <c r="I13" s="66">
        <f t="shared" si="2"/>
        <v>17</v>
      </c>
      <c r="J13" s="65">
        <f>VLOOKUP($A13,'Return Data'!$B$7:$R$1700,13,0)</f>
        <v>-3.8839000000000001</v>
      </c>
      <c r="K13" s="66">
        <f t="shared" si="3"/>
        <v>12</v>
      </c>
      <c r="L13" s="65">
        <f>VLOOKUP($A13,'Return Data'!$B$7:$R$1700,17,0)</f>
        <v>-5.1292</v>
      </c>
      <c r="M13" s="66">
        <f t="shared" si="4"/>
        <v>15</v>
      </c>
      <c r="N13" s="65">
        <f>VLOOKUP($A13,'Return Data'!$B$7:$R$1700,14,0)</f>
        <v>-0.77</v>
      </c>
      <c r="O13" s="66">
        <f t="shared" si="5"/>
        <v>9</v>
      </c>
      <c r="P13" s="65">
        <f>VLOOKUP($A13,'Return Data'!$B$7:$R$1700,15,0)</f>
        <v>4.6501999999999999</v>
      </c>
      <c r="Q13" s="66">
        <f t="shared" si="6"/>
        <v>8</v>
      </c>
      <c r="R13" s="65">
        <f>VLOOKUP($A13,'Return Data'!$B$7:$R$1700,16,0)</f>
        <v>7.5260999999999996</v>
      </c>
      <c r="S13" s="67">
        <f t="shared" si="7"/>
        <v>20</v>
      </c>
    </row>
    <row r="14" spans="1:20" x14ac:dyDescent="0.3">
      <c r="A14" s="63" t="s">
        <v>1199</v>
      </c>
      <c r="B14" s="64">
        <f>VLOOKUP($A14,'Return Data'!$B$7:$R$1700,3,0)</f>
        <v>44025</v>
      </c>
      <c r="C14" s="65">
        <f>VLOOKUP($A14,'Return Data'!$B$7:$R$1700,4,0)</f>
        <v>846.30579999999998</v>
      </c>
      <c r="D14" s="65">
        <f>VLOOKUP($A14,'Return Data'!$B$7:$R$1700,10,0)</f>
        <v>18.609300000000001</v>
      </c>
      <c r="E14" s="66">
        <f t="shared" si="0"/>
        <v>10</v>
      </c>
      <c r="F14" s="65">
        <f>VLOOKUP($A14,'Return Data'!$B$7:$R$1700,11,0)</f>
        <v>-13.5113</v>
      </c>
      <c r="G14" s="66">
        <f t="shared" si="1"/>
        <v>20</v>
      </c>
      <c r="H14" s="65">
        <f>VLOOKUP($A14,'Return Data'!$B$7:$R$1700,12,0)</f>
        <v>-7.0094000000000003</v>
      </c>
      <c r="I14" s="66">
        <f t="shared" si="2"/>
        <v>20</v>
      </c>
      <c r="J14" s="65">
        <f>VLOOKUP($A14,'Return Data'!$B$7:$R$1700,13,0)</f>
        <v>-9.2944999999999993</v>
      </c>
      <c r="K14" s="66">
        <f t="shared" si="3"/>
        <v>20</v>
      </c>
      <c r="L14" s="65">
        <f>VLOOKUP($A14,'Return Data'!$B$7:$R$1700,17,0)</f>
        <v>-5.4935</v>
      </c>
      <c r="M14" s="66">
        <f t="shared" si="4"/>
        <v>16</v>
      </c>
      <c r="N14" s="65">
        <f>VLOOKUP($A14,'Return Data'!$B$7:$R$1700,14,0)</f>
        <v>-2.2464</v>
      </c>
      <c r="O14" s="66">
        <f t="shared" si="5"/>
        <v>13</v>
      </c>
      <c r="P14" s="65">
        <f>VLOOKUP($A14,'Return Data'!$B$7:$R$1700,15,0)</f>
        <v>4.5381999999999998</v>
      </c>
      <c r="Q14" s="66">
        <f t="shared" si="6"/>
        <v>11</v>
      </c>
      <c r="R14" s="65">
        <f>VLOOKUP($A14,'Return Data'!$B$7:$R$1700,16,0)</f>
        <v>18.133700000000001</v>
      </c>
      <c r="S14" s="67">
        <f t="shared" si="7"/>
        <v>5</v>
      </c>
    </row>
    <row r="15" spans="1:20" x14ac:dyDescent="0.3">
      <c r="A15" s="63" t="s">
        <v>1201</v>
      </c>
      <c r="B15" s="64">
        <f>VLOOKUP($A15,'Return Data'!$B$7:$R$1700,3,0)</f>
        <v>44025</v>
      </c>
      <c r="C15" s="65">
        <f>VLOOKUP($A15,'Return Data'!$B$7:$R$1700,4,0)</f>
        <v>48.508000000000003</v>
      </c>
      <c r="D15" s="65">
        <f>VLOOKUP($A15,'Return Data'!$B$7:$R$1700,10,0)</f>
        <v>19.897200000000002</v>
      </c>
      <c r="E15" s="66">
        <f t="shared" si="0"/>
        <v>8</v>
      </c>
      <c r="F15" s="65">
        <f>VLOOKUP($A15,'Return Data'!$B$7:$R$1700,11,0)</f>
        <v>-10.9961</v>
      </c>
      <c r="G15" s="66">
        <f t="shared" si="1"/>
        <v>16</v>
      </c>
      <c r="H15" s="65">
        <f>VLOOKUP($A15,'Return Data'!$B$7:$R$1700,12,0)</f>
        <v>-2.8986000000000001</v>
      </c>
      <c r="I15" s="66">
        <f t="shared" si="2"/>
        <v>19</v>
      </c>
      <c r="J15" s="65">
        <f>VLOOKUP($A15,'Return Data'!$B$7:$R$1700,13,0)</f>
        <v>-8.4391999999999996</v>
      </c>
      <c r="K15" s="66">
        <f t="shared" si="3"/>
        <v>19</v>
      </c>
      <c r="L15" s="65">
        <f>VLOOKUP($A15,'Return Data'!$B$7:$R$1700,17,0)</f>
        <v>-7.0709</v>
      </c>
      <c r="M15" s="66">
        <f t="shared" si="4"/>
        <v>21</v>
      </c>
      <c r="N15" s="65">
        <f>VLOOKUP($A15,'Return Data'!$B$7:$R$1700,14,0)</f>
        <v>-3.2124999999999999</v>
      </c>
      <c r="O15" s="66">
        <f t="shared" si="5"/>
        <v>15</v>
      </c>
      <c r="P15" s="65">
        <f>VLOOKUP($A15,'Return Data'!$B$7:$R$1700,15,0)</f>
        <v>5.0442999999999998</v>
      </c>
      <c r="Q15" s="66">
        <f t="shared" si="6"/>
        <v>7</v>
      </c>
      <c r="R15" s="65">
        <f>VLOOKUP($A15,'Return Data'!$B$7:$R$1700,16,0)</f>
        <v>12.852600000000001</v>
      </c>
      <c r="S15" s="67">
        <f t="shared" si="7"/>
        <v>13</v>
      </c>
    </row>
    <row r="16" spans="1:20" x14ac:dyDescent="0.3">
      <c r="A16" s="63" t="s">
        <v>1203</v>
      </c>
      <c r="B16" s="64">
        <f>VLOOKUP($A16,'Return Data'!$B$7:$R$1700,3,0)</f>
        <v>44025</v>
      </c>
      <c r="C16" s="65">
        <f>VLOOKUP($A16,'Return Data'!$B$7:$R$1700,4,0)</f>
        <v>82.38</v>
      </c>
      <c r="D16" s="65">
        <f>VLOOKUP($A16,'Return Data'!$B$7:$R$1700,10,0)</f>
        <v>22.0806</v>
      </c>
      <c r="E16" s="66">
        <f t="shared" si="0"/>
        <v>3</v>
      </c>
      <c r="F16" s="65">
        <f>VLOOKUP($A16,'Return Data'!$B$7:$R$1700,11,0)</f>
        <v>-14.4992</v>
      </c>
      <c r="G16" s="66">
        <f t="shared" si="1"/>
        <v>21</v>
      </c>
      <c r="H16" s="65">
        <f>VLOOKUP($A16,'Return Data'!$B$7:$R$1700,12,0)</f>
        <v>-7.8730000000000002</v>
      </c>
      <c r="I16" s="66">
        <f t="shared" si="2"/>
        <v>21</v>
      </c>
      <c r="J16" s="65">
        <f>VLOOKUP($A16,'Return Data'!$B$7:$R$1700,13,0)</f>
        <v>-11.6</v>
      </c>
      <c r="K16" s="66">
        <f t="shared" si="3"/>
        <v>21</v>
      </c>
      <c r="L16" s="65">
        <f>VLOOKUP($A16,'Return Data'!$B$7:$R$1700,17,0)</f>
        <v>-7.0355999999999996</v>
      </c>
      <c r="M16" s="66">
        <f t="shared" si="4"/>
        <v>19</v>
      </c>
      <c r="N16" s="65">
        <f>VLOOKUP($A16,'Return Data'!$B$7:$R$1700,14,0)</f>
        <v>-3.5169999999999999</v>
      </c>
      <c r="O16" s="66">
        <f t="shared" si="5"/>
        <v>16</v>
      </c>
      <c r="P16" s="65">
        <f>VLOOKUP($A16,'Return Data'!$B$7:$R$1700,15,0)</f>
        <v>2.5316000000000001</v>
      </c>
      <c r="Q16" s="66">
        <f t="shared" si="6"/>
        <v>16</v>
      </c>
      <c r="R16" s="65">
        <f>VLOOKUP($A16,'Return Data'!$B$7:$R$1700,16,0)</f>
        <v>14.358000000000001</v>
      </c>
      <c r="S16" s="67">
        <f t="shared" si="7"/>
        <v>9</v>
      </c>
    </row>
    <row r="17" spans="1:19" x14ac:dyDescent="0.3">
      <c r="A17" s="63" t="s">
        <v>1205</v>
      </c>
      <c r="B17" s="64">
        <f>VLOOKUP($A17,'Return Data'!$B$7:$R$1700,3,0)</f>
        <v>44025</v>
      </c>
      <c r="C17" s="65">
        <f>VLOOKUP($A17,'Return Data'!$B$7:$R$1700,4,0)</f>
        <v>9.82</v>
      </c>
      <c r="D17" s="65">
        <f>VLOOKUP($A17,'Return Data'!$B$7:$R$1700,10,0)</f>
        <v>21.534700000000001</v>
      </c>
      <c r="E17" s="66">
        <f t="shared" si="0"/>
        <v>4</v>
      </c>
      <c r="F17" s="65">
        <f>VLOOKUP($A17,'Return Data'!$B$7:$R$1700,11,0)</f>
        <v>-7.4458000000000002</v>
      </c>
      <c r="G17" s="66">
        <f t="shared" si="1"/>
        <v>10</v>
      </c>
      <c r="H17" s="65">
        <f>VLOOKUP($A17,'Return Data'!$B$7:$R$1700,12,0)</f>
        <v>-0.70779999999999998</v>
      </c>
      <c r="I17" s="66">
        <f t="shared" si="2"/>
        <v>12</v>
      </c>
      <c r="J17" s="65">
        <f>VLOOKUP($A17,'Return Data'!$B$7:$R$1700,13,0)</f>
        <v>-4.1951000000000001</v>
      </c>
      <c r="K17" s="66">
        <f t="shared" si="3"/>
        <v>14</v>
      </c>
      <c r="L17" s="65">
        <f>VLOOKUP($A17,'Return Data'!$B$7:$R$1700,17,0)</f>
        <v>-6.5213000000000001</v>
      </c>
      <c r="M17" s="66">
        <f t="shared" si="4"/>
        <v>18</v>
      </c>
      <c r="N17" s="65">
        <f>VLOOKUP($A17,'Return Data'!$B$7:$R$1700,14,0)</f>
        <v>-4.3982000000000001</v>
      </c>
      <c r="O17" s="66">
        <f t="shared" si="5"/>
        <v>18</v>
      </c>
      <c r="P17" s="65"/>
      <c r="Q17" s="66"/>
      <c r="R17" s="65">
        <f>VLOOKUP($A17,'Return Data'!$B$7:$R$1700,16,0)</f>
        <v>-0.52270000000000005</v>
      </c>
      <c r="S17" s="67">
        <f t="shared" si="7"/>
        <v>23</v>
      </c>
    </row>
    <row r="18" spans="1:19" x14ac:dyDescent="0.3">
      <c r="A18" s="63" t="s">
        <v>1207</v>
      </c>
      <c r="B18" s="64">
        <f>VLOOKUP($A18,'Return Data'!$B$7:$R$1700,3,0)</f>
        <v>44025</v>
      </c>
      <c r="C18" s="65">
        <f>VLOOKUP($A18,'Return Data'!$B$7:$R$1700,4,0)</f>
        <v>47.91</v>
      </c>
      <c r="D18" s="65">
        <f>VLOOKUP($A18,'Return Data'!$B$7:$R$1700,10,0)</f>
        <v>17.167999999999999</v>
      </c>
      <c r="E18" s="66">
        <f t="shared" si="0"/>
        <v>18</v>
      </c>
      <c r="F18" s="65">
        <f>VLOOKUP($A18,'Return Data'!$B$7:$R$1700,11,0)</f>
        <v>-5.8188000000000004</v>
      </c>
      <c r="G18" s="66">
        <f t="shared" si="1"/>
        <v>6</v>
      </c>
      <c r="H18" s="65">
        <f>VLOOKUP($A18,'Return Data'!$B$7:$R$1700,12,0)</f>
        <v>2.569</v>
      </c>
      <c r="I18" s="66">
        <f t="shared" si="2"/>
        <v>5</v>
      </c>
      <c r="J18" s="65">
        <f>VLOOKUP($A18,'Return Data'!$B$7:$R$1700,13,0)</f>
        <v>1.5257000000000001</v>
      </c>
      <c r="K18" s="66">
        <f t="shared" si="3"/>
        <v>6</v>
      </c>
      <c r="L18" s="65">
        <f>VLOOKUP($A18,'Return Data'!$B$7:$R$1700,17,0)</f>
        <v>0.62060000000000004</v>
      </c>
      <c r="M18" s="66">
        <f t="shared" si="4"/>
        <v>4</v>
      </c>
      <c r="N18" s="65">
        <f>VLOOKUP($A18,'Return Data'!$B$7:$R$1700,14,0)</f>
        <v>2.907</v>
      </c>
      <c r="O18" s="66">
        <f t="shared" si="5"/>
        <v>3</v>
      </c>
      <c r="P18" s="65">
        <f>VLOOKUP($A18,'Return Data'!$B$7:$R$1700,15,0)</f>
        <v>6.3644999999999996</v>
      </c>
      <c r="Q18" s="66">
        <f>RANK(P18,P$8:P$33,0)</f>
        <v>5</v>
      </c>
      <c r="R18" s="65">
        <f>VLOOKUP($A18,'Return Data'!$B$7:$R$1700,16,0)</f>
        <v>12.5581</v>
      </c>
      <c r="S18" s="67">
        <f t="shared" si="7"/>
        <v>14</v>
      </c>
    </row>
    <row r="19" spans="1:19" x14ac:dyDescent="0.3">
      <c r="A19" s="63" t="s">
        <v>1209</v>
      </c>
      <c r="B19" s="64">
        <f>VLOOKUP($A19,'Return Data'!$B$7:$R$1700,3,0)</f>
        <v>44025</v>
      </c>
      <c r="C19" s="65">
        <f>VLOOKUP($A19,'Return Data'!$B$7:$R$1700,4,0)</f>
        <v>36.463000000000001</v>
      </c>
      <c r="D19" s="65">
        <f>VLOOKUP($A19,'Return Data'!$B$7:$R$1700,10,0)</f>
        <v>19.136800000000001</v>
      </c>
      <c r="E19" s="66">
        <f t="shared" si="0"/>
        <v>9</v>
      </c>
      <c r="F19" s="65">
        <f>VLOOKUP($A19,'Return Data'!$B$7:$R$1700,11,0)</f>
        <v>-12.5525</v>
      </c>
      <c r="G19" s="66">
        <f t="shared" si="1"/>
        <v>19</v>
      </c>
      <c r="H19" s="65">
        <f>VLOOKUP($A19,'Return Data'!$B$7:$R$1700,12,0)</f>
        <v>-1.8096000000000001</v>
      </c>
      <c r="I19" s="66">
        <f t="shared" si="2"/>
        <v>14</v>
      </c>
      <c r="J19" s="65">
        <f>VLOOKUP($A19,'Return Data'!$B$7:$R$1700,13,0)</f>
        <v>-4.2839999999999998</v>
      </c>
      <c r="K19" s="66">
        <f t="shared" si="3"/>
        <v>15</v>
      </c>
      <c r="L19" s="65">
        <f>VLOOKUP($A19,'Return Data'!$B$7:$R$1700,17,0)</f>
        <v>-2.0880999999999998</v>
      </c>
      <c r="M19" s="66">
        <f t="shared" si="4"/>
        <v>10</v>
      </c>
      <c r="N19" s="65">
        <f>VLOOKUP($A19,'Return Data'!$B$7:$R$1700,14,0)</f>
        <v>-0.71220000000000006</v>
      </c>
      <c r="O19" s="66">
        <f t="shared" si="5"/>
        <v>8</v>
      </c>
      <c r="P19" s="65">
        <f>VLOOKUP($A19,'Return Data'!$B$7:$R$1700,15,0)</f>
        <v>6.6199000000000003</v>
      </c>
      <c r="Q19" s="66">
        <f>RANK(P19,P$8:P$33,0)</f>
        <v>3</v>
      </c>
      <c r="R19" s="65">
        <f>VLOOKUP($A19,'Return Data'!$B$7:$R$1700,16,0)</f>
        <v>10.2171</v>
      </c>
      <c r="S19" s="67">
        <f t="shared" si="7"/>
        <v>17</v>
      </c>
    </row>
    <row r="20" spans="1:19" x14ac:dyDescent="0.3">
      <c r="A20" s="63" t="s">
        <v>1212</v>
      </c>
      <c r="B20" s="64">
        <f>VLOOKUP($A20,'Return Data'!$B$7:$R$1700,3,0)</f>
        <v>44025</v>
      </c>
      <c r="C20" s="65">
        <f>VLOOKUP($A20,'Return Data'!$B$7:$R$1700,4,0)</f>
        <v>121.09</v>
      </c>
      <c r="D20" s="65">
        <f>VLOOKUP($A20,'Return Data'!$B$7:$R$1700,10,0)</f>
        <v>17.471900000000002</v>
      </c>
      <c r="E20" s="66">
        <f t="shared" si="0"/>
        <v>16</v>
      </c>
      <c r="F20" s="65">
        <f>VLOOKUP($A20,'Return Data'!$B$7:$R$1700,11,0)</f>
        <v>-10.9894</v>
      </c>
      <c r="G20" s="66">
        <f t="shared" si="1"/>
        <v>15</v>
      </c>
      <c r="H20" s="65">
        <f>VLOOKUP($A20,'Return Data'!$B$7:$R$1700,12,0)</f>
        <v>-2.4489999999999998</v>
      </c>
      <c r="I20" s="66">
        <f t="shared" si="2"/>
        <v>16</v>
      </c>
      <c r="J20" s="65">
        <f>VLOOKUP($A20,'Return Data'!$B$7:$R$1700,13,0)</f>
        <v>-5.8178000000000001</v>
      </c>
      <c r="K20" s="66">
        <f t="shared" si="3"/>
        <v>16</v>
      </c>
      <c r="L20" s="65">
        <f>VLOOKUP($A20,'Return Data'!$B$7:$R$1700,17,0)</f>
        <v>-6.2473000000000001</v>
      </c>
      <c r="M20" s="66">
        <f t="shared" si="4"/>
        <v>17</v>
      </c>
      <c r="N20" s="65">
        <f>VLOOKUP($A20,'Return Data'!$B$7:$R$1700,14,0)</f>
        <v>-3.5518000000000001</v>
      </c>
      <c r="O20" s="66">
        <f t="shared" si="5"/>
        <v>17</v>
      </c>
      <c r="P20" s="65">
        <f>VLOOKUP($A20,'Return Data'!$B$7:$R$1700,15,0)</f>
        <v>6.5122</v>
      </c>
      <c r="Q20" s="66">
        <f>RANK(P20,P$8:P$33,0)</f>
        <v>4</v>
      </c>
      <c r="R20" s="65">
        <f>VLOOKUP($A20,'Return Data'!$B$7:$R$1700,16,0)</f>
        <v>16.939699999999998</v>
      </c>
      <c r="S20" s="67">
        <f t="shared" si="7"/>
        <v>6</v>
      </c>
    </row>
    <row r="21" spans="1:19" x14ac:dyDescent="0.3">
      <c r="A21" s="63" t="s">
        <v>1214</v>
      </c>
      <c r="B21" s="64">
        <f>VLOOKUP($A21,'Return Data'!$B$7:$R$1700,3,0)</f>
        <v>44025</v>
      </c>
      <c r="C21" s="65">
        <f>VLOOKUP($A21,'Return Data'!$B$7:$R$1700,4,0)</f>
        <v>9.1256000000000004</v>
      </c>
      <c r="D21" s="65">
        <f>VLOOKUP($A21,'Return Data'!$B$7:$R$1700,10,0)</f>
        <v>14.8033</v>
      </c>
      <c r="E21" s="66">
        <f t="shared" si="0"/>
        <v>24</v>
      </c>
      <c r="F21" s="65">
        <f>VLOOKUP($A21,'Return Data'!$B$7:$R$1700,11,0)</f>
        <v>-8.6480999999999995</v>
      </c>
      <c r="G21" s="66">
        <f t="shared" si="1"/>
        <v>11</v>
      </c>
      <c r="H21" s="65">
        <f>VLOOKUP($A21,'Return Data'!$B$7:$R$1700,12,0)</f>
        <v>-1.5524</v>
      </c>
      <c r="I21" s="66">
        <f t="shared" si="2"/>
        <v>13</v>
      </c>
      <c r="J21" s="65">
        <f>VLOOKUP($A21,'Return Data'!$B$7:$R$1700,13,0)</f>
        <v>-6.13E-2</v>
      </c>
      <c r="K21" s="66">
        <f t="shared" si="3"/>
        <v>7</v>
      </c>
      <c r="L21" s="65">
        <f>VLOOKUP($A21,'Return Data'!$B$7:$R$1700,17,0)</f>
        <v>-1.9144000000000001</v>
      </c>
      <c r="M21" s="66">
        <f t="shared" si="4"/>
        <v>9</v>
      </c>
      <c r="N21" s="65"/>
      <c r="O21" s="66"/>
      <c r="P21" s="65"/>
      <c r="Q21" s="66"/>
      <c r="R21" s="65">
        <f>VLOOKUP($A21,'Return Data'!$B$7:$R$1700,16,0)</f>
        <v>-3.6629</v>
      </c>
      <c r="S21" s="67">
        <f t="shared" si="7"/>
        <v>25</v>
      </c>
    </row>
    <row r="22" spans="1:19" x14ac:dyDescent="0.3">
      <c r="A22" s="63" t="s">
        <v>1216</v>
      </c>
      <c r="B22" s="64">
        <f>VLOOKUP($A22,'Return Data'!$B$7:$R$1700,3,0)</f>
        <v>44025</v>
      </c>
      <c r="C22" s="65">
        <f>VLOOKUP($A22,'Return Data'!$B$7:$R$1700,4,0)</f>
        <v>10.228999999999999</v>
      </c>
      <c r="D22" s="65">
        <f>VLOOKUP($A22,'Return Data'!$B$7:$R$1700,10,0)</f>
        <v>20.100999999999999</v>
      </c>
      <c r="E22" s="66">
        <f t="shared" si="0"/>
        <v>6</v>
      </c>
      <c r="F22" s="65">
        <f>VLOOKUP($A22,'Return Data'!$B$7:$R$1700,11,0)</f>
        <v>-11.0444</v>
      </c>
      <c r="G22" s="66">
        <f t="shared" si="1"/>
        <v>17</v>
      </c>
      <c r="H22" s="65">
        <f>VLOOKUP($A22,'Return Data'!$B$7:$R$1700,12,0)</f>
        <v>-0.31190000000000001</v>
      </c>
      <c r="I22" s="66">
        <f t="shared" si="2"/>
        <v>11</v>
      </c>
      <c r="J22" s="65"/>
      <c r="K22" s="66"/>
      <c r="L22" s="65"/>
      <c r="M22" s="66"/>
      <c r="N22" s="65"/>
      <c r="O22" s="66"/>
      <c r="P22" s="65"/>
      <c r="Q22" s="66"/>
      <c r="R22" s="65">
        <f>VLOOKUP($A22,'Return Data'!$B$7:$R$1700,16,0)</f>
        <v>2.29</v>
      </c>
      <c r="S22" s="67">
        <f t="shared" si="7"/>
        <v>22</v>
      </c>
    </row>
    <row r="23" spans="1:19" x14ac:dyDescent="0.3">
      <c r="A23" s="63" t="s">
        <v>1218</v>
      </c>
      <c r="B23" s="64">
        <f>VLOOKUP($A23,'Return Data'!$B$7:$R$1700,3,0)</f>
        <v>44025</v>
      </c>
      <c r="C23" s="65">
        <f>VLOOKUP($A23,'Return Data'!$B$7:$R$1700,4,0)</f>
        <v>22.330400000000001</v>
      </c>
      <c r="D23" s="65">
        <f>VLOOKUP($A23,'Return Data'!$B$7:$R$1700,10,0)</f>
        <v>15.327500000000001</v>
      </c>
      <c r="E23" s="66">
        <f t="shared" si="0"/>
        <v>23</v>
      </c>
      <c r="F23" s="65">
        <f>VLOOKUP($A23,'Return Data'!$B$7:$R$1700,11,0)</f>
        <v>-17.5656</v>
      </c>
      <c r="G23" s="66">
        <f t="shared" si="1"/>
        <v>24</v>
      </c>
      <c r="H23" s="65">
        <f>VLOOKUP($A23,'Return Data'!$B$7:$R$1700,12,0)</f>
        <v>-11.0916</v>
      </c>
      <c r="I23" s="66">
        <f t="shared" si="2"/>
        <v>24</v>
      </c>
      <c r="J23" s="65">
        <f>VLOOKUP($A23,'Return Data'!$B$7:$R$1700,13,0)</f>
        <v>-6.7706</v>
      </c>
      <c r="K23" s="66">
        <f>RANK(J23,J$8:J$33,0)</f>
        <v>17</v>
      </c>
      <c r="L23" s="65">
        <f>VLOOKUP($A23,'Return Data'!$B$7:$R$1700,17,0)</f>
        <v>-7.0407999999999999</v>
      </c>
      <c r="M23" s="66">
        <f>RANK(L23,L$8:L$33,0)</f>
        <v>20</v>
      </c>
      <c r="N23" s="65">
        <f>VLOOKUP($A23,'Return Data'!$B$7:$R$1700,14,0)</f>
        <v>-4.4408000000000003</v>
      </c>
      <c r="O23" s="66">
        <f>RANK(N23,N$8:N$33,0)</f>
        <v>19</v>
      </c>
      <c r="P23" s="65">
        <f>VLOOKUP($A23,'Return Data'!$B$7:$R$1700,15,0)</f>
        <v>1.7989999999999999</v>
      </c>
      <c r="Q23" s="66">
        <f>RANK(P23,P$8:P$33,0)</f>
        <v>19</v>
      </c>
      <c r="R23" s="65">
        <f>VLOOKUP($A23,'Return Data'!$B$7:$R$1700,16,0)</f>
        <v>13.404999999999999</v>
      </c>
      <c r="S23" s="67">
        <f t="shared" si="7"/>
        <v>10</v>
      </c>
    </row>
    <row r="24" spans="1:19" x14ac:dyDescent="0.3">
      <c r="A24" s="63" t="s">
        <v>1219</v>
      </c>
      <c r="B24" s="64">
        <f>VLOOKUP($A24,'Return Data'!$B$7:$R$1700,3,0)</f>
        <v>44025</v>
      </c>
      <c r="C24" s="65">
        <f>VLOOKUP($A24,'Return Data'!$B$7:$R$1700,4,0)</f>
        <v>1028.9864</v>
      </c>
      <c r="D24" s="65">
        <f>VLOOKUP($A24,'Return Data'!$B$7:$R$1700,10,0)</f>
        <v>17.633500000000002</v>
      </c>
      <c r="E24" s="66">
        <f t="shared" si="0"/>
        <v>15</v>
      </c>
      <c r="F24" s="65">
        <f>VLOOKUP($A24,'Return Data'!$B$7:$R$1700,11,0)</f>
        <v>-11.889900000000001</v>
      </c>
      <c r="G24" s="66">
        <f t="shared" si="1"/>
        <v>18</v>
      </c>
      <c r="H24" s="65">
        <f>VLOOKUP($A24,'Return Data'!$B$7:$R$1700,12,0)</f>
        <v>-2.8681000000000001</v>
      </c>
      <c r="I24" s="66">
        <f t="shared" si="2"/>
        <v>18</v>
      </c>
      <c r="J24" s="65">
        <f>VLOOKUP($A24,'Return Data'!$B$7:$R$1700,13,0)</f>
        <v>-6.9653999999999998</v>
      </c>
      <c r="K24" s="66">
        <f>RANK(J24,J$8:J$33,0)</f>
        <v>18</v>
      </c>
      <c r="L24" s="65">
        <f>VLOOKUP($A24,'Return Data'!$B$7:$R$1700,17,0)</f>
        <v>-1.8743000000000001</v>
      </c>
      <c r="M24" s="66">
        <f>RANK(L24,L$8:L$33,0)</f>
        <v>8</v>
      </c>
      <c r="N24" s="65">
        <f>VLOOKUP($A24,'Return Data'!$B$7:$R$1700,14,0)</f>
        <v>-0.83630000000000004</v>
      </c>
      <c r="O24" s="66">
        <f>RANK(N24,N$8:N$33,0)</f>
        <v>10</v>
      </c>
      <c r="P24" s="65">
        <f>VLOOKUP($A24,'Return Data'!$B$7:$R$1700,15,0)</f>
        <v>4.5446</v>
      </c>
      <c r="Q24" s="66">
        <f>RANK(P24,P$8:P$33,0)</f>
        <v>10</v>
      </c>
      <c r="R24" s="65">
        <f>VLOOKUP($A24,'Return Data'!$B$7:$R$1700,16,0)</f>
        <v>20.561399999999999</v>
      </c>
      <c r="S24" s="67">
        <f t="shared" si="7"/>
        <v>3</v>
      </c>
    </row>
    <row r="25" spans="1:19" x14ac:dyDescent="0.3">
      <c r="A25" s="63" t="s">
        <v>1222</v>
      </c>
      <c r="B25" s="64">
        <f>VLOOKUP($A25,'Return Data'!$B$7:$R$1700,3,0)</f>
        <v>44025</v>
      </c>
      <c r="C25" s="65">
        <f>VLOOKUP($A25,'Return Data'!$B$7:$R$1700,4,0)</f>
        <v>19.25</v>
      </c>
      <c r="D25" s="65">
        <f>VLOOKUP($A25,'Return Data'!$B$7:$R$1700,10,0)</f>
        <v>24.273700000000002</v>
      </c>
      <c r="E25" s="66">
        <f t="shared" si="0"/>
        <v>2</v>
      </c>
      <c r="F25" s="65">
        <f>VLOOKUP($A25,'Return Data'!$B$7:$R$1700,11,0)</f>
        <v>3.3835000000000002</v>
      </c>
      <c r="G25" s="66">
        <f t="shared" si="1"/>
        <v>1</v>
      </c>
      <c r="H25" s="65">
        <f>VLOOKUP($A25,'Return Data'!$B$7:$R$1700,12,0)</f>
        <v>14.107900000000001</v>
      </c>
      <c r="I25" s="66">
        <f t="shared" si="2"/>
        <v>1</v>
      </c>
      <c r="J25" s="65">
        <f>VLOOKUP($A25,'Return Data'!$B$7:$R$1700,13,0)</f>
        <v>9.6241000000000003</v>
      </c>
      <c r="K25" s="66">
        <f>RANK(J25,J$8:J$33,0)</f>
        <v>1</v>
      </c>
      <c r="L25" s="65">
        <f>VLOOKUP($A25,'Return Data'!$B$7:$R$1700,17,0)</f>
        <v>-0.1036</v>
      </c>
      <c r="M25" s="66">
        <f>RANK(L25,L$8:L$33,0)</f>
        <v>5</v>
      </c>
      <c r="N25" s="65">
        <f>VLOOKUP($A25,'Return Data'!$B$7:$R$1700,14,0)</f>
        <v>0.31340000000000001</v>
      </c>
      <c r="O25" s="66">
        <f>RANK(N25,N$8:N$33,0)</f>
        <v>6</v>
      </c>
      <c r="P25" s="65">
        <f>VLOOKUP($A25,'Return Data'!$B$7:$R$1700,15,0)</f>
        <v>3.6343999999999999</v>
      </c>
      <c r="Q25" s="66">
        <f>RANK(P25,P$8:P$33,0)</f>
        <v>14</v>
      </c>
      <c r="R25" s="65">
        <f>VLOOKUP($A25,'Return Data'!$B$7:$R$1700,16,0)</f>
        <v>10.4049</v>
      </c>
      <c r="S25" s="67">
        <f t="shared" si="7"/>
        <v>15</v>
      </c>
    </row>
    <row r="26" spans="1:19" x14ac:dyDescent="0.3">
      <c r="A26" s="63" t="s">
        <v>1224</v>
      </c>
      <c r="B26" s="64">
        <f>VLOOKUP($A26,'Return Data'!$B$7:$R$1700,3,0)</f>
        <v>44025</v>
      </c>
      <c r="C26" s="65">
        <f>VLOOKUP($A26,'Return Data'!$B$7:$R$1700,4,0)</f>
        <v>9.36</v>
      </c>
      <c r="D26" s="65">
        <f>VLOOKUP($A26,'Return Data'!$B$7:$R$1700,10,0)</f>
        <v>18.331199999999999</v>
      </c>
      <c r="E26" s="66">
        <f t="shared" si="0"/>
        <v>11</v>
      </c>
      <c r="F26" s="65"/>
      <c r="G26" s="66"/>
      <c r="H26" s="65"/>
      <c r="I26" s="66"/>
      <c r="J26" s="65"/>
      <c r="K26" s="66"/>
      <c r="L26" s="65"/>
      <c r="M26" s="66"/>
      <c r="N26" s="65"/>
      <c r="O26" s="66"/>
      <c r="P26" s="65"/>
      <c r="Q26" s="66"/>
      <c r="R26" s="65">
        <f>VLOOKUP($A26,'Return Data'!$B$7:$R$1700,16,0)</f>
        <v>-6.4</v>
      </c>
      <c r="S26" s="67">
        <f t="shared" si="7"/>
        <v>26</v>
      </c>
    </row>
    <row r="27" spans="1:19" x14ac:dyDescent="0.3">
      <c r="A27" s="63" t="s">
        <v>1225</v>
      </c>
      <c r="B27" s="64">
        <f>VLOOKUP($A27,'Return Data'!$B$7:$R$1700,3,0)</f>
        <v>44025</v>
      </c>
      <c r="C27" s="65">
        <f>VLOOKUP($A27,'Return Data'!$B$7:$R$1700,4,0)</f>
        <v>56.828400000000002</v>
      </c>
      <c r="D27" s="65">
        <f>VLOOKUP($A27,'Return Data'!$B$7:$R$1700,10,0)</f>
        <v>17.2484</v>
      </c>
      <c r="E27" s="66">
        <f t="shared" si="0"/>
        <v>17</v>
      </c>
      <c r="F27" s="65">
        <f>VLOOKUP($A27,'Return Data'!$B$7:$R$1700,11,0)</f>
        <v>1.2273000000000001</v>
      </c>
      <c r="G27" s="66">
        <f>RANK(F27,F$8:F$33,0)</f>
        <v>2</v>
      </c>
      <c r="H27" s="65">
        <f>VLOOKUP($A27,'Return Data'!$B$7:$R$1700,12,0)</f>
        <v>11.9015</v>
      </c>
      <c r="I27" s="66">
        <f>RANK(H27,H$8:H$33,0)</f>
        <v>2</v>
      </c>
      <c r="J27" s="65">
        <f>VLOOKUP($A27,'Return Data'!$B$7:$R$1700,13,0)</f>
        <v>6.0194000000000001</v>
      </c>
      <c r="K27" s="66">
        <f>RANK(J27,J$8:J$33,0)</f>
        <v>3</v>
      </c>
      <c r="L27" s="65">
        <f>VLOOKUP($A27,'Return Data'!$B$7:$R$1700,17,0)</f>
        <v>-0.14749999999999999</v>
      </c>
      <c r="M27" s="66">
        <f>RANK(L27,L$8:L$33,0)</f>
        <v>6</v>
      </c>
      <c r="N27" s="65">
        <f>VLOOKUP($A27,'Return Data'!$B$7:$R$1700,14,0)</f>
        <v>3.0472000000000001</v>
      </c>
      <c r="O27" s="66">
        <f>RANK(N27,N$8:N$33,0)</f>
        <v>2</v>
      </c>
      <c r="P27" s="65">
        <f>VLOOKUP($A27,'Return Data'!$B$7:$R$1700,15,0)</f>
        <v>3.9695</v>
      </c>
      <c r="Q27" s="66">
        <f>RANK(P27,P$8:P$33,0)</f>
        <v>12</v>
      </c>
      <c r="R27" s="65">
        <f>VLOOKUP($A27,'Return Data'!$B$7:$R$1700,16,0)</f>
        <v>9.3748000000000005</v>
      </c>
      <c r="S27" s="67">
        <f t="shared" si="7"/>
        <v>18</v>
      </c>
    </row>
    <row r="28" spans="1:19" x14ac:dyDescent="0.3">
      <c r="A28" s="63" t="s">
        <v>1228</v>
      </c>
      <c r="B28" s="64">
        <f>VLOOKUP($A28,'Return Data'!$B$7:$R$1700,3,0)</f>
        <v>44025</v>
      </c>
      <c r="C28" s="65">
        <f>VLOOKUP($A28,'Return Data'!$B$7:$R$1700,4,0)</f>
        <v>67.979699999999994</v>
      </c>
      <c r="D28" s="65">
        <f>VLOOKUP($A28,'Return Data'!$B$7:$R$1700,10,0)</f>
        <v>24.9</v>
      </c>
      <c r="E28" s="66">
        <f t="shared" si="0"/>
        <v>1</v>
      </c>
      <c r="F28" s="65">
        <f>VLOOKUP($A28,'Return Data'!$B$7:$R$1700,11,0)</f>
        <v>-7.0757000000000003</v>
      </c>
      <c r="G28" s="66">
        <f>RANK(F28,F$8:F$33,0)</f>
        <v>8</v>
      </c>
      <c r="H28" s="65">
        <f>VLOOKUP($A28,'Return Data'!$B$7:$R$1700,12,0)</f>
        <v>1.5841000000000001</v>
      </c>
      <c r="I28" s="66">
        <f>RANK(H28,H$8:H$33,0)</f>
        <v>7</v>
      </c>
      <c r="J28" s="65">
        <f>VLOOKUP($A28,'Return Data'!$B$7:$R$1700,13,0)</f>
        <v>-3.3483999999999998</v>
      </c>
      <c r="K28" s="66">
        <f>RANK(J28,J$8:J$33,0)</f>
        <v>11</v>
      </c>
      <c r="L28" s="65">
        <f>VLOOKUP($A28,'Return Data'!$B$7:$R$1700,17,0)</f>
        <v>-3.2572000000000001</v>
      </c>
      <c r="M28" s="66">
        <f>RANK(L28,L$8:L$33,0)</f>
        <v>12</v>
      </c>
      <c r="N28" s="65">
        <f>VLOOKUP($A28,'Return Data'!$B$7:$R$1700,14,0)</f>
        <v>-4.6637000000000004</v>
      </c>
      <c r="O28" s="66">
        <f>RANK(N28,N$8:N$33,0)</f>
        <v>20</v>
      </c>
      <c r="P28" s="65">
        <f>VLOOKUP($A28,'Return Data'!$B$7:$R$1700,15,0)</f>
        <v>2.1638000000000002</v>
      </c>
      <c r="Q28" s="66">
        <f>RANK(P28,P$8:P$33,0)</f>
        <v>18</v>
      </c>
      <c r="R28" s="65">
        <f>VLOOKUP($A28,'Return Data'!$B$7:$R$1700,16,0)</f>
        <v>13.344099999999999</v>
      </c>
      <c r="S28" s="67">
        <f t="shared" si="7"/>
        <v>11</v>
      </c>
    </row>
    <row r="29" spans="1:19" x14ac:dyDescent="0.3">
      <c r="A29" s="63" t="s">
        <v>1229</v>
      </c>
      <c r="B29" s="64">
        <f>VLOOKUP($A29,'Return Data'!$B$7:$R$1700,3,0)</f>
        <v>44025</v>
      </c>
      <c r="C29" s="65">
        <f>VLOOKUP($A29,'Return Data'!$B$7:$R$1700,4,0)</f>
        <v>394.83339999999998</v>
      </c>
      <c r="D29" s="65">
        <f>VLOOKUP($A29,'Return Data'!$B$7:$R$1700,10,0)</f>
        <v>16.351299999999998</v>
      </c>
      <c r="E29" s="66">
        <f t="shared" si="0"/>
        <v>21</v>
      </c>
      <c r="F29" s="65">
        <f>VLOOKUP($A29,'Return Data'!$B$7:$R$1700,11,0)</f>
        <v>-16.4633</v>
      </c>
      <c r="G29" s="66">
        <f>RANK(F29,F$8:F$33,0)</f>
        <v>23</v>
      </c>
      <c r="H29" s="65">
        <f>VLOOKUP($A29,'Return Data'!$B$7:$R$1700,12,0)</f>
        <v>-8.6934000000000005</v>
      </c>
      <c r="I29" s="66">
        <f>RANK(H29,H$8:H$33,0)</f>
        <v>23</v>
      </c>
      <c r="J29" s="65">
        <f>VLOOKUP($A29,'Return Data'!$B$7:$R$1700,13,0)</f>
        <v>-12.8232</v>
      </c>
      <c r="K29" s="66">
        <f>RANK(J29,J$8:J$33,0)</f>
        <v>22</v>
      </c>
      <c r="L29" s="65">
        <f>VLOOKUP($A29,'Return Data'!$B$7:$R$1700,17,0)</f>
        <v>-9.6914999999999996</v>
      </c>
      <c r="M29" s="66">
        <f>RANK(L29,L$8:L$33,0)</f>
        <v>22</v>
      </c>
      <c r="N29" s="65">
        <f>VLOOKUP($A29,'Return Data'!$B$7:$R$1700,14,0)</f>
        <v>-6.3361000000000001</v>
      </c>
      <c r="O29" s="66">
        <f>RANK(N29,N$8:N$33,0)</f>
        <v>21</v>
      </c>
      <c r="P29" s="65">
        <f>VLOOKUP($A29,'Return Data'!$B$7:$R$1700,15,0)</f>
        <v>2.4899</v>
      </c>
      <c r="Q29" s="66">
        <f>RANK(P29,P$8:P$33,0)</f>
        <v>17</v>
      </c>
      <c r="R29" s="65">
        <f>VLOOKUP($A29,'Return Data'!$B$7:$R$1700,16,0)</f>
        <v>22.6601</v>
      </c>
      <c r="S29" s="67">
        <f t="shared" si="7"/>
        <v>2</v>
      </c>
    </row>
    <row r="30" spans="1:19" x14ac:dyDescent="0.3">
      <c r="A30" s="63" t="s">
        <v>1231</v>
      </c>
      <c r="B30" s="64">
        <f>VLOOKUP($A30,'Return Data'!$B$7:$R$1700,3,0)</f>
        <v>44025</v>
      </c>
      <c r="C30" s="65">
        <f>VLOOKUP($A30,'Return Data'!$B$7:$R$1700,4,0)</f>
        <v>130.78569999999999</v>
      </c>
      <c r="D30" s="65">
        <f>VLOOKUP($A30,'Return Data'!$B$7:$R$1700,10,0)</f>
        <v>16.0778</v>
      </c>
      <c r="E30" s="66">
        <f t="shared" si="0"/>
        <v>22</v>
      </c>
      <c r="F30" s="65">
        <f>VLOOKUP($A30,'Return Data'!$B$7:$R$1700,11,0)</f>
        <v>-10.0632</v>
      </c>
      <c r="G30" s="66">
        <f>RANK(F30,F$8:F$33,0)</f>
        <v>14</v>
      </c>
      <c r="H30" s="65">
        <f>VLOOKUP($A30,'Return Data'!$B$7:$R$1700,12,0)</f>
        <v>-2.2212999999999998</v>
      </c>
      <c r="I30" s="66">
        <f>RANK(H30,H$8:H$33,0)</f>
        <v>15</v>
      </c>
      <c r="J30" s="65">
        <f>VLOOKUP($A30,'Return Data'!$B$7:$R$1700,13,0)</f>
        <v>-4.0274999999999999</v>
      </c>
      <c r="K30" s="66">
        <f>RANK(J30,J$8:J$33,0)</f>
        <v>13</v>
      </c>
      <c r="L30" s="65">
        <f>VLOOKUP($A30,'Return Data'!$B$7:$R$1700,17,0)</f>
        <v>1.0318000000000001</v>
      </c>
      <c r="M30" s="66">
        <f>RANK(L30,L$8:L$33,0)</f>
        <v>2</v>
      </c>
      <c r="N30" s="65">
        <f>VLOOKUP($A30,'Return Data'!$B$7:$R$1700,14,0)</f>
        <v>-0.3009</v>
      </c>
      <c r="O30" s="66">
        <f>RANK(N30,N$8:N$33,0)</f>
        <v>7</v>
      </c>
      <c r="P30" s="65">
        <f>VLOOKUP($A30,'Return Data'!$B$7:$R$1700,15,0)</f>
        <v>4.5452000000000004</v>
      </c>
      <c r="Q30" s="66">
        <f>RANK(P30,P$8:P$33,0)</f>
        <v>9</v>
      </c>
      <c r="R30" s="65">
        <f>VLOOKUP($A30,'Return Data'!$B$7:$R$1700,16,0)</f>
        <v>10.372</v>
      </c>
      <c r="S30" s="67">
        <f t="shared" si="7"/>
        <v>16</v>
      </c>
    </row>
    <row r="31" spans="1:19" x14ac:dyDescent="0.3">
      <c r="A31" s="63" t="s">
        <v>1234</v>
      </c>
      <c r="B31" s="64">
        <f>VLOOKUP($A31,'Return Data'!$B$7:$R$1700,3,0)</f>
        <v>44025</v>
      </c>
      <c r="C31" s="65">
        <f>VLOOKUP($A31,'Return Data'!$B$7:$R$1700,4,0)</f>
        <v>42.23</v>
      </c>
      <c r="D31" s="65">
        <f>VLOOKUP($A31,'Return Data'!$B$7:$R$1700,10,0)</f>
        <v>13.827500000000001</v>
      </c>
      <c r="E31" s="66">
        <f t="shared" si="0"/>
        <v>25</v>
      </c>
      <c r="F31" s="65">
        <f>VLOOKUP($A31,'Return Data'!$B$7:$R$1700,11,0)</f>
        <v>-4.4138000000000002</v>
      </c>
      <c r="G31" s="66">
        <f>RANK(F31,F$8:F$33,0)</f>
        <v>4</v>
      </c>
      <c r="H31" s="65">
        <f>VLOOKUP($A31,'Return Data'!$B$7:$R$1700,12,0)</f>
        <v>3.0251000000000001</v>
      </c>
      <c r="I31" s="66">
        <f>RANK(H31,H$8:H$33,0)</f>
        <v>3</v>
      </c>
      <c r="J31" s="65">
        <f>VLOOKUP($A31,'Return Data'!$B$7:$R$1700,13,0)</f>
        <v>1.8572</v>
      </c>
      <c r="K31" s="66">
        <f>RANK(J31,J$8:J$33,0)</f>
        <v>5</v>
      </c>
      <c r="L31" s="65">
        <f>VLOOKUP($A31,'Return Data'!$B$7:$R$1700,17,0)</f>
        <v>-2.4051</v>
      </c>
      <c r="M31" s="66">
        <f>RANK(L31,L$8:L$33,0)</f>
        <v>11</v>
      </c>
      <c r="N31" s="65">
        <f>VLOOKUP($A31,'Return Data'!$B$7:$R$1700,14,0)</f>
        <v>1.2614000000000001</v>
      </c>
      <c r="O31" s="66">
        <f>RANK(N31,N$8:N$33,0)</f>
        <v>5</v>
      </c>
      <c r="P31" s="65">
        <f>VLOOKUP($A31,'Return Data'!$B$7:$R$1700,15,0)</f>
        <v>5.9574999999999996</v>
      </c>
      <c r="Q31" s="66">
        <f>RANK(P31,P$8:P$33,0)</f>
        <v>6</v>
      </c>
      <c r="R31" s="65">
        <f>VLOOKUP($A31,'Return Data'!$B$7:$R$1700,16,0)</f>
        <v>5.7260999999999997</v>
      </c>
      <c r="S31" s="67">
        <f t="shared" si="7"/>
        <v>21</v>
      </c>
    </row>
    <row r="32" spans="1:19" x14ac:dyDescent="0.3">
      <c r="A32" s="63" t="s">
        <v>1236</v>
      </c>
      <c r="B32" s="64">
        <f>VLOOKUP($A32,'Return Data'!$B$7:$R$1700,3,0)</f>
        <v>44025</v>
      </c>
      <c r="C32" s="65">
        <f>VLOOKUP($A32,'Return Data'!$B$7:$R$1700,4,0)</f>
        <v>13.36</v>
      </c>
      <c r="D32" s="65">
        <f>VLOOKUP($A32,'Return Data'!$B$7:$R$1700,10,0)</f>
        <v>20.251999999999999</v>
      </c>
      <c r="E32" s="66">
        <f t="shared" si="0"/>
        <v>5</v>
      </c>
      <c r="F32" s="65"/>
      <c r="G32" s="66"/>
      <c r="H32" s="65"/>
      <c r="I32" s="66"/>
      <c r="J32" s="65"/>
      <c r="K32" s="66"/>
      <c r="L32" s="65"/>
      <c r="M32" s="66"/>
      <c r="N32" s="65"/>
      <c r="O32" s="66"/>
      <c r="P32" s="65"/>
      <c r="Q32" s="66"/>
      <c r="R32" s="65">
        <f>VLOOKUP($A32,'Return Data'!$B$7:$R$1700,16,0)</f>
        <v>33.6</v>
      </c>
      <c r="S32" s="67">
        <f t="shared" si="7"/>
        <v>1</v>
      </c>
    </row>
    <row r="33" spans="1:19" x14ac:dyDescent="0.3">
      <c r="A33" s="63" t="s">
        <v>1238</v>
      </c>
      <c r="B33" s="64">
        <f>VLOOKUP($A33,'Return Data'!$B$7:$R$1700,3,0)</f>
        <v>44025</v>
      </c>
      <c r="C33" s="65">
        <f>VLOOKUP($A33,'Return Data'!$B$7:$R$1700,4,0)</f>
        <v>104.961077777518</v>
      </c>
      <c r="D33" s="65">
        <f>VLOOKUP($A33,'Return Data'!$B$7:$R$1700,10,0)</f>
        <v>19.9237</v>
      </c>
      <c r="E33" s="66">
        <f t="shared" si="0"/>
        <v>7</v>
      </c>
      <c r="F33" s="65">
        <f>VLOOKUP($A33,'Return Data'!$B$7:$R$1700,11,0)</f>
        <v>-6.2941000000000003</v>
      </c>
      <c r="G33" s="66">
        <f>RANK(F33,F$8:F$33,0)</f>
        <v>7</v>
      </c>
      <c r="H33" s="65">
        <f>VLOOKUP($A33,'Return Data'!$B$7:$R$1700,12,0)</f>
        <v>2.2124000000000001</v>
      </c>
      <c r="I33" s="66">
        <f>RANK(H33,H$8:H$33,0)</f>
        <v>6</v>
      </c>
      <c r="J33" s="65">
        <f>VLOOKUP($A33,'Return Data'!$B$7:$R$1700,13,0)</f>
        <v>-0.50819999999999999</v>
      </c>
      <c r="K33" s="66">
        <f>RANK(J33,J$8:J$33,0)</f>
        <v>8</v>
      </c>
      <c r="L33" s="65">
        <f>VLOOKUP($A33,'Return Data'!$B$7:$R$1700,17,0)</f>
        <v>-3.863</v>
      </c>
      <c r="M33" s="66">
        <f>RANK(L33,L$8:L$33,0)</f>
        <v>13</v>
      </c>
      <c r="N33" s="65">
        <f>VLOOKUP($A33,'Return Data'!$B$7:$R$1700,14,0)</f>
        <v>-1.8674999999999999</v>
      </c>
      <c r="O33" s="66">
        <f>RANK(N33,N$8:N$33,0)</f>
        <v>12</v>
      </c>
      <c r="P33" s="65">
        <f>VLOOKUP($A33,'Return Data'!$B$7:$R$1700,15,0)</f>
        <v>3.262</v>
      </c>
      <c r="Q33" s="66">
        <f>RANK(P33,P$8:P$33,0)</f>
        <v>15</v>
      </c>
      <c r="R33" s="65">
        <f>VLOOKUP($A33,'Return Data'!$B$7:$R$1700,16,0)</f>
        <v>15.539199999999999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18.256976923076927</v>
      </c>
      <c r="E35" s="74"/>
      <c r="F35" s="75">
        <f>AVERAGE(F8:F33)</f>
        <v>-8.9761500000000023</v>
      </c>
      <c r="G35" s="74"/>
      <c r="H35" s="75">
        <f>AVERAGE(H8:H33)</f>
        <v>-0.83539999999999981</v>
      </c>
      <c r="I35" s="74"/>
      <c r="J35" s="75">
        <f>AVERAGE(J8:J33)</f>
        <v>-3.1856130434782606</v>
      </c>
      <c r="K35" s="74"/>
      <c r="L35" s="75">
        <f>AVERAGE(L8:L33)</f>
        <v>-3.4546521739130438</v>
      </c>
      <c r="M35" s="74"/>
      <c r="N35" s="75">
        <f>AVERAGE(N8:N33)</f>
        <v>-1.4503772727272726</v>
      </c>
      <c r="O35" s="74"/>
      <c r="P35" s="75">
        <f>AVERAGE(P8:P33)</f>
        <v>4.2523761904761903</v>
      </c>
      <c r="Q35" s="74"/>
      <c r="R35" s="75">
        <f>AVERAGE(R8:R33)</f>
        <v>11.307903846153843</v>
      </c>
      <c r="S35" s="76"/>
    </row>
    <row r="36" spans="1:19" x14ac:dyDescent="0.3">
      <c r="A36" s="73" t="s">
        <v>28</v>
      </c>
      <c r="B36" s="74"/>
      <c r="C36" s="74"/>
      <c r="D36" s="75">
        <f>MIN(D8:D33)</f>
        <v>11.7681</v>
      </c>
      <c r="E36" s="74"/>
      <c r="F36" s="75">
        <f>MIN(F8:F33)</f>
        <v>-17.5656</v>
      </c>
      <c r="G36" s="74"/>
      <c r="H36" s="75">
        <f>MIN(H8:H33)</f>
        <v>-11.0916</v>
      </c>
      <c r="I36" s="74"/>
      <c r="J36" s="75">
        <f>MIN(J8:J33)</f>
        <v>-14.795400000000001</v>
      </c>
      <c r="K36" s="74"/>
      <c r="L36" s="75">
        <f>MIN(L8:L33)</f>
        <v>-10.435499999999999</v>
      </c>
      <c r="M36" s="74"/>
      <c r="N36" s="75">
        <f>MIN(N8:N33)</f>
        <v>-7.5773999999999999</v>
      </c>
      <c r="O36" s="74"/>
      <c r="P36" s="75">
        <f>MIN(P8:P33)</f>
        <v>0.21010000000000001</v>
      </c>
      <c r="Q36" s="74"/>
      <c r="R36" s="75">
        <f>MIN(R8:R33)</f>
        <v>-6.4</v>
      </c>
      <c r="S36" s="76"/>
    </row>
    <row r="37" spans="1:19" ht="15" thickBot="1" x14ac:dyDescent="0.35">
      <c r="A37" s="77" t="s">
        <v>29</v>
      </c>
      <c r="B37" s="78"/>
      <c r="C37" s="78"/>
      <c r="D37" s="79">
        <f>MAX(D8:D33)</f>
        <v>24.9</v>
      </c>
      <c r="E37" s="78"/>
      <c r="F37" s="79">
        <f>MAX(F8:F33)</f>
        <v>3.3835000000000002</v>
      </c>
      <c r="G37" s="78"/>
      <c r="H37" s="79">
        <f>MAX(H8:H33)</f>
        <v>14.107900000000001</v>
      </c>
      <c r="I37" s="78"/>
      <c r="J37" s="79">
        <f>MAX(J8:J33)</f>
        <v>9.6241000000000003</v>
      </c>
      <c r="K37" s="78"/>
      <c r="L37" s="79">
        <f>MAX(L8:L33)</f>
        <v>4.3189000000000002</v>
      </c>
      <c r="M37" s="78"/>
      <c r="N37" s="79">
        <f>MAX(N8:N33)</f>
        <v>7.7544000000000004</v>
      </c>
      <c r="O37" s="78"/>
      <c r="P37" s="79">
        <f>MAX(P8:P33)</f>
        <v>7.9283000000000001</v>
      </c>
      <c r="Q37" s="78"/>
      <c r="R37" s="79">
        <f>MAX(R8:R33)</f>
        <v>33.6</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44025</v>
      </c>
      <c r="C8" s="65">
        <f>VLOOKUP($A8,'Return Data'!$B$7:$R$1700,4,0)</f>
        <v>714.86</v>
      </c>
      <c r="D8" s="65">
        <f>VLOOKUP($A8,'Return Data'!$B$7:$R$1700,10,0)</f>
        <v>16.950500000000002</v>
      </c>
      <c r="E8" s="66">
        <f>RANK(D8,D$8:D$41,0)</f>
        <v>14</v>
      </c>
      <c r="F8" s="65">
        <f>VLOOKUP($A8,'Return Data'!$B$7:$R$1700,11,0)</f>
        <v>-13.6914</v>
      </c>
      <c r="G8" s="66">
        <f>RANK(F8,F$8:F$41,0)</f>
        <v>26</v>
      </c>
      <c r="H8" s="65">
        <f>VLOOKUP($A8,'Return Data'!$B$7:$R$1700,12,0)</f>
        <v>-3.8378000000000001</v>
      </c>
      <c r="I8" s="66">
        <f>RANK(H8,H$8:H$41,0)</f>
        <v>18</v>
      </c>
      <c r="J8" s="65">
        <f>VLOOKUP($A8,'Return Data'!$B$7:$R$1700,13,0)</f>
        <v>-5.9679000000000002</v>
      </c>
      <c r="K8" s="66">
        <f>RANK(J8,J$8:J$41,0)</f>
        <v>21</v>
      </c>
      <c r="L8" s="65">
        <f>VLOOKUP($A8,'Return Data'!$B$7:$R$1700,17,0)</f>
        <v>-1.4212</v>
      </c>
      <c r="M8" s="66">
        <f>RANK(L8,L$8:L$41,0)</f>
        <v>16</v>
      </c>
      <c r="N8" s="65">
        <f>VLOOKUP($A8,'Return Data'!$B$7:$R$1700,14,0)</f>
        <v>0.64270000000000005</v>
      </c>
      <c r="O8" s="66">
        <f>RANK(N8,N$8:N$41,0)</f>
        <v>16</v>
      </c>
      <c r="P8" s="65">
        <f>VLOOKUP($A8,'Return Data'!$B$7:$R$1700,15,0)</f>
        <v>7.3772000000000002</v>
      </c>
      <c r="Q8" s="66">
        <f>RANK(P8,P$8:P$41,0)</f>
        <v>6</v>
      </c>
      <c r="R8" s="65">
        <f>VLOOKUP($A8,'Return Data'!$B$7:$R$1700,16,0)</f>
        <v>13.324400000000001</v>
      </c>
      <c r="S8" s="67">
        <f>RANK(R8,R$8:R$41,0)</f>
        <v>7</v>
      </c>
    </row>
    <row r="9" spans="1:20" x14ac:dyDescent="0.3">
      <c r="A9" s="63" t="s">
        <v>1303</v>
      </c>
      <c r="B9" s="64">
        <f>VLOOKUP($A9,'Return Data'!$B$7:$R$1700,3,0)</f>
        <v>44025</v>
      </c>
      <c r="C9" s="65">
        <f>VLOOKUP($A9,'Return Data'!$B$7:$R$1700,4,0)</f>
        <v>12.21</v>
      </c>
      <c r="D9" s="65">
        <f>VLOOKUP($A9,'Return Data'!$B$7:$R$1700,10,0)</f>
        <v>10.3978</v>
      </c>
      <c r="E9" s="66">
        <f t="shared" ref="E9:E41" si="0">RANK(D9,D$8:D$41,0)</f>
        <v>34</v>
      </c>
      <c r="F9" s="65">
        <f>VLOOKUP($A9,'Return Data'!$B$7:$R$1700,11,0)</f>
        <v>-8.3332999999999995</v>
      </c>
      <c r="G9" s="66">
        <f t="shared" ref="G9:G41" si="1">RANK(F9,F$8:F$41,0)</f>
        <v>8</v>
      </c>
      <c r="H9" s="65">
        <f>VLOOKUP($A9,'Return Data'!$B$7:$R$1700,12,0)</f>
        <v>-3.8582999999999998</v>
      </c>
      <c r="I9" s="66">
        <f t="shared" ref="I9:I41" si="2">RANK(H9,H$8:H$41,0)</f>
        <v>19</v>
      </c>
      <c r="J9" s="65">
        <f>VLOOKUP($A9,'Return Data'!$B$7:$R$1700,13,0)</f>
        <v>2.605</v>
      </c>
      <c r="K9" s="66">
        <f t="shared" ref="K9:K41" si="3">RANK(J9,J$8:J$41,0)</f>
        <v>5</v>
      </c>
      <c r="L9" s="65">
        <f>VLOOKUP($A9,'Return Data'!$B$7:$R$1700,17,0)</f>
        <v>3.5775999999999999</v>
      </c>
      <c r="M9" s="66">
        <f t="shared" ref="M9:M41" si="4">RANK(L9,L$8:L$41,0)</f>
        <v>5</v>
      </c>
      <c r="N9" s="65"/>
      <c r="O9" s="66"/>
      <c r="P9" s="65"/>
      <c r="Q9" s="66"/>
      <c r="R9" s="65">
        <f>VLOOKUP($A9,'Return Data'!$B$7:$R$1700,16,0)</f>
        <v>7.8112000000000004</v>
      </c>
      <c r="S9" s="67">
        <f t="shared" ref="S9:S41" si="5">RANK(R9,R$8:R$41,0)</f>
        <v>25</v>
      </c>
    </row>
    <row r="10" spans="1:20" x14ac:dyDescent="0.3">
      <c r="A10" s="63" t="s">
        <v>1306</v>
      </c>
      <c r="B10" s="64">
        <f>VLOOKUP($A10,'Return Data'!$B$7:$R$1700,3,0)</f>
        <v>44025</v>
      </c>
      <c r="C10" s="65">
        <f>VLOOKUP($A10,'Return Data'!$B$7:$R$1700,4,0)</f>
        <v>97.9</v>
      </c>
      <c r="D10" s="65">
        <f>VLOOKUP($A10,'Return Data'!$B$7:$R$1700,10,0)</f>
        <v>14.919600000000001</v>
      </c>
      <c r="E10" s="66">
        <f t="shared" si="0"/>
        <v>26</v>
      </c>
      <c r="F10" s="65">
        <f>VLOOKUP($A10,'Return Data'!$B$7:$R$1700,11,0)</f>
        <v>-9.6613000000000007</v>
      </c>
      <c r="G10" s="66">
        <f t="shared" si="1"/>
        <v>12</v>
      </c>
      <c r="H10" s="65">
        <f>VLOOKUP($A10,'Return Data'!$B$7:$R$1700,12,0)</f>
        <v>-2.9828999999999999</v>
      </c>
      <c r="I10" s="66">
        <f t="shared" si="2"/>
        <v>14</v>
      </c>
      <c r="J10" s="65">
        <f>VLOOKUP($A10,'Return Data'!$B$7:$R$1700,13,0)</f>
        <v>-4.6924000000000001</v>
      </c>
      <c r="K10" s="66">
        <f t="shared" si="3"/>
        <v>18</v>
      </c>
      <c r="L10" s="65">
        <f>VLOOKUP($A10,'Return Data'!$B$7:$R$1700,17,0)</f>
        <v>-2.2189000000000001</v>
      </c>
      <c r="M10" s="66">
        <f t="shared" si="4"/>
        <v>17</v>
      </c>
      <c r="N10" s="65">
        <f>VLOOKUP($A10,'Return Data'!$B$7:$R$1700,14,0)</f>
        <v>-0.311</v>
      </c>
      <c r="O10" s="66">
        <f t="shared" ref="O10:O41" si="6">RANK(N10,N$8:N$41,0)</f>
        <v>22</v>
      </c>
      <c r="P10" s="65">
        <f>VLOOKUP($A10,'Return Data'!$B$7:$R$1700,15,0)</f>
        <v>3.774</v>
      </c>
      <c r="Q10" s="66">
        <f t="shared" ref="Q10:Q41" si="7">RANK(P10,P$8:P$41,0)</f>
        <v>23</v>
      </c>
      <c r="R10" s="65">
        <f>VLOOKUP($A10,'Return Data'!$B$7:$R$1700,16,0)</f>
        <v>9.1637000000000004</v>
      </c>
      <c r="S10" s="67">
        <f t="shared" si="5"/>
        <v>21</v>
      </c>
    </row>
    <row r="11" spans="1:20" x14ac:dyDescent="0.3">
      <c r="A11" s="63" t="s">
        <v>1308</v>
      </c>
      <c r="B11" s="64">
        <f>VLOOKUP($A11,'Return Data'!$B$7:$R$1700,3,0)</f>
        <v>44025</v>
      </c>
      <c r="C11" s="65">
        <f>VLOOKUP($A11,'Return Data'!$B$7:$R$1700,4,0)</f>
        <v>49.466000000000001</v>
      </c>
      <c r="D11" s="65">
        <f>VLOOKUP($A11,'Return Data'!$B$7:$R$1700,10,0)</f>
        <v>15.6288</v>
      </c>
      <c r="E11" s="66">
        <f t="shared" si="0"/>
        <v>20</v>
      </c>
      <c r="F11" s="65">
        <f>VLOOKUP($A11,'Return Data'!$B$7:$R$1700,11,0)</f>
        <v>-13.924300000000001</v>
      </c>
      <c r="G11" s="66">
        <f t="shared" si="1"/>
        <v>28</v>
      </c>
      <c r="H11" s="65">
        <f>VLOOKUP($A11,'Return Data'!$B$7:$R$1700,12,0)</f>
        <v>-3.9028999999999998</v>
      </c>
      <c r="I11" s="66">
        <f t="shared" si="2"/>
        <v>20</v>
      </c>
      <c r="J11" s="65">
        <f>VLOOKUP($A11,'Return Data'!$B$7:$R$1700,13,0)</f>
        <v>-3.1692</v>
      </c>
      <c r="K11" s="66">
        <f t="shared" si="3"/>
        <v>15</v>
      </c>
      <c r="L11" s="65">
        <f>VLOOKUP($A11,'Return Data'!$B$7:$R$1700,17,0)</f>
        <v>-0.10780000000000001</v>
      </c>
      <c r="M11" s="66">
        <f t="shared" si="4"/>
        <v>12</v>
      </c>
      <c r="N11" s="65">
        <f>VLOOKUP($A11,'Return Data'!$B$7:$R$1700,14,0)</f>
        <v>0.72260000000000002</v>
      </c>
      <c r="O11" s="66">
        <f t="shared" si="6"/>
        <v>15</v>
      </c>
      <c r="P11" s="65">
        <f>VLOOKUP($A11,'Return Data'!$B$7:$R$1700,15,0)</f>
        <v>5.8238000000000003</v>
      </c>
      <c r="Q11" s="66">
        <f t="shared" si="7"/>
        <v>14</v>
      </c>
      <c r="R11" s="65">
        <f>VLOOKUP($A11,'Return Data'!$B$7:$R$1700,16,0)</f>
        <v>12.161799999999999</v>
      </c>
      <c r="S11" s="67">
        <f t="shared" si="5"/>
        <v>10</v>
      </c>
    </row>
    <row r="12" spans="1:20" x14ac:dyDescent="0.3">
      <c r="A12" s="63" t="s">
        <v>1310</v>
      </c>
      <c r="B12" s="64">
        <f>VLOOKUP($A12,'Return Data'!$B$7:$R$1700,3,0)</f>
        <v>44025</v>
      </c>
      <c r="C12" s="65">
        <f>VLOOKUP($A12,'Return Data'!$B$7:$R$1700,4,0)</f>
        <v>142.19</v>
      </c>
      <c r="D12" s="65">
        <f>VLOOKUP($A12,'Return Data'!$B$7:$R$1700,10,0)</f>
        <v>14.9939</v>
      </c>
      <c r="E12" s="66">
        <f t="shared" si="0"/>
        <v>25</v>
      </c>
      <c r="F12" s="65">
        <f>VLOOKUP($A12,'Return Data'!$B$7:$R$1700,11,0)</f>
        <v>-5.6657999999999999</v>
      </c>
      <c r="G12" s="66">
        <f t="shared" si="1"/>
        <v>4</v>
      </c>
      <c r="H12" s="65">
        <f>VLOOKUP($A12,'Return Data'!$B$7:$R$1700,12,0)</f>
        <v>2.4866999999999999</v>
      </c>
      <c r="I12" s="66">
        <f t="shared" si="2"/>
        <v>5</v>
      </c>
      <c r="J12" s="65">
        <f>VLOOKUP($A12,'Return Data'!$B$7:$R$1700,13,0)</f>
        <v>2.3317999999999999</v>
      </c>
      <c r="K12" s="66">
        <f t="shared" si="3"/>
        <v>6</v>
      </c>
      <c r="L12" s="65">
        <f>VLOOKUP($A12,'Return Data'!$B$7:$R$1700,17,0)</f>
        <v>3.7122000000000002</v>
      </c>
      <c r="M12" s="66">
        <f t="shared" si="4"/>
        <v>4</v>
      </c>
      <c r="N12" s="65">
        <f>VLOOKUP($A12,'Return Data'!$B$7:$R$1700,14,0)</f>
        <v>6.4252000000000002</v>
      </c>
      <c r="O12" s="66">
        <f t="shared" si="6"/>
        <v>3</v>
      </c>
      <c r="P12" s="65">
        <f>VLOOKUP($A12,'Return Data'!$B$7:$R$1700,15,0)</f>
        <v>7.4446000000000003</v>
      </c>
      <c r="Q12" s="66">
        <f t="shared" si="7"/>
        <v>5</v>
      </c>
      <c r="R12" s="65">
        <f>VLOOKUP($A12,'Return Data'!$B$7:$R$1700,16,0)</f>
        <v>11.193199999999999</v>
      </c>
      <c r="S12" s="67">
        <f t="shared" si="5"/>
        <v>14</v>
      </c>
    </row>
    <row r="13" spans="1:20" x14ac:dyDescent="0.3">
      <c r="A13" s="63" t="s">
        <v>1312</v>
      </c>
      <c r="B13" s="64">
        <f>VLOOKUP($A13,'Return Data'!$B$7:$R$1700,3,0)</f>
        <v>44025</v>
      </c>
      <c r="C13" s="65">
        <f>VLOOKUP($A13,'Return Data'!$B$7:$R$1700,4,0)</f>
        <v>113.889898614942</v>
      </c>
      <c r="D13" s="65">
        <f>VLOOKUP($A13,'Return Data'!$B$7:$R$1700,10,0)</f>
        <v>15.180400000000001</v>
      </c>
      <c r="E13" s="66">
        <f t="shared" si="0"/>
        <v>23</v>
      </c>
      <c r="F13" s="65">
        <f>VLOOKUP($A13,'Return Data'!$B$7:$R$1700,11,0)</f>
        <v>-11.0921</v>
      </c>
      <c r="G13" s="66">
        <f t="shared" si="1"/>
        <v>16</v>
      </c>
      <c r="H13" s="65">
        <f>VLOOKUP($A13,'Return Data'!$B$7:$R$1700,12,0)</f>
        <v>-3.6762999999999999</v>
      </c>
      <c r="I13" s="66">
        <f t="shared" si="2"/>
        <v>17</v>
      </c>
      <c r="J13" s="65">
        <f>VLOOKUP($A13,'Return Data'!$B$7:$R$1700,13,0)</f>
        <v>-9.4000000000000004E-3</v>
      </c>
      <c r="K13" s="66">
        <f t="shared" si="3"/>
        <v>11</v>
      </c>
      <c r="L13" s="65">
        <f>VLOOKUP($A13,'Return Data'!$B$7:$R$1700,17,0)</f>
        <v>1.2390000000000001</v>
      </c>
      <c r="M13" s="66">
        <f t="shared" si="4"/>
        <v>8</v>
      </c>
      <c r="N13" s="65">
        <f>VLOOKUP($A13,'Return Data'!$B$7:$R$1700,14,0)</f>
        <v>3.3995000000000002</v>
      </c>
      <c r="O13" s="66">
        <f t="shared" si="6"/>
        <v>7</v>
      </c>
      <c r="P13" s="65">
        <f>VLOOKUP($A13,'Return Data'!$B$7:$R$1700,15,0)</f>
        <v>7.1924999999999999</v>
      </c>
      <c r="Q13" s="66">
        <f t="shared" si="7"/>
        <v>8</v>
      </c>
      <c r="R13" s="65">
        <f>VLOOKUP($A13,'Return Data'!$B$7:$R$1700,16,0)</f>
        <v>11.352399999999999</v>
      </c>
      <c r="S13" s="67">
        <f t="shared" si="5"/>
        <v>13</v>
      </c>
    </row>
    <row r="14" spans="1:20" x14ac:dyDescent="0.3">
      <c r="A14" s="63" t="s">
        <v>1314</v>
      </c>
      <c r="B14" s="64">
        <f>VLOOKUP($A14,'Return Data'!$B$7:$R$1700,3,0)</f>
        <v>44025</v>
      </c>
      <c r="C14" s="65">
        <f>VLOOKUP($A14,'Return Data'!$B$7:$R$1700,4,0)</f>
        <v>14.137</v>
      </c>
      <c r="D14" s="65">
        <f>VLOOKUP($A14,'Return Data'!$B$7:$R$1700,10,0)</f>
        <v>15.7537</v>
      </c>
      <c r="E14" s="66">
        <f t="shared" si="0"/>
        <v>19</v>
      </c>
      <c r="F14" s="65">
        <f>VLOOKUP($A14,'Return Data'!$B$7:$R$1700,11,0)</f>
        <v>-12.3667</v>
      </c>
      <c r="G14" s="66">
        <f t="shared" si="1"/>
        <v>23</v>
      </c>
      <c r="H14" s="65">
        <f>VLOOKUP($A14,'Return Data'!$B$7:$R$1700,12,0)</f>
        <v>-5.7972999999999999</v>
      </c>
      <c r="I14" s="66">
        <f t="shared" si="2"/>
        <v>26</v>
      </c>
      <c r="J14" s="65">
        <f>VLOOKUP($A14,'Return Data'!$B$7:$R$1700,13,0)</f>
        <v>-6.7295999999999996</v>
      </c>
      <c r="K14" s="66">
        <f t="shared" si="3"/>
        <v>24</v>
      </c>
      <c r="L14" s="65">
        <f>VLOOKUP($A14,'Return Data'!$B$7:$R$1700,17,0)</f>
        <v>-2.5937999999999999</v>
      </c>
      <c r="M14" s="66">
        <f t="shared" si="4"/>
        <v>18</v>
      </c>
      <c r="N14" s="65">
        <f>VLOOKUP($A14,'Return Data'!$B$7:$R$1700,14,0)</f>
        <v>3.2486000000000002</v>
      </c>
      <c r="O14" s="66">
        <f t="shared" si="6"/>
        <v>9</v>
      </c>
      <c r="P14" s="65">
        <f>VLOOKUP($A14,'Return Data'!$B$7:$R$1700,15,0)</f>
        <v>6.4686000000000003</v>
      </c>
      <c r="Q14" s="66">
        <f t="shared" si="7"/>
        <v>13</v>
      </c>
      <c r="R14" s="65">
        <f>VLOOKUP($A14,'Return Data'!$B$7:$R$1700,16,0)</f>
        <v>6.5663</v>
      </c>
      <c r="S14" s="67">
        <f t="shared" si="5"/>
        <v>27</v>
      </c>
    </row>
    <row r="15" spans="1:20" x14ac:dyDescent="0.3">
      <c r="A15" s="63" t="s">
        <v>1316</v>
      </c>
      <c r="B15" s="64">
        <f>VLOOKUP($A15,'Return Data'!$B$7:$R$1700,3,0)</f>
        <v>44025</v>
      </c>
      <c r="C15" s="65">
        <f>VLOOKUP($A15,'Return Data'!$B$7:$R$1700,4,0)</f>
        <v>10.1676</v>
      </c>
      <c r="D15" s="65">
        <f>VLOOKUP($A15,'Return Data'!$B$7:$R$1700,10,0)</f>
        <v>16.630299999999998</v>
      </c>
      <c r="E15" s="66">
        <f t="shared" si="0"/>
        <v>15</v>
      </c>
      <c r="F15" s="65">
        <f>VLOOKUP($A15,'Return Data'!$B$7:$R$1700,11,0)</f>
        <v>-13.3832</v>
      </c>
      <c r="G15" s="66">
        <f t="shared" si="1"/>
        <v>25</v>
      </c>
      <c r="H15" s="65">
        <f>VLOOKUP($A15,'Return Data'!$B$7:$R$1700,12,0)</f>
        <v>-4.8779000000000003</v>
      </c>
      <c r="I15" s="66">
        <f t="shared" si="2"/>
        <v>22</v>
      </c>
      <c r="J15" s="65">
        <f>VLOOKUP($A15,'Return Data'!$B$7:$R$1700,13,0)</f>
        <v>-6.2419000000000002</v>
      </c>
      <c r="K15" s="66">
        <f t="shared" si="3"/>
        <v>23</v>
      </c>
      <c r="L15" s="65"/>
      <c r="M15" s="66"/>
      <c r="N15" s="65"/>
      <c r="O15" s="66"/>
      <c r="P15" s="65"/>
      <c r="Q15" s="66"/>
      <c r="R15" s="65">
        <f>VLOOKUP($A15,'Return Data'!$B$7:$R$1700,16,0)</f>
        <v>0.82879999999999998</v>
      </c>
      <c r="S15" s="67">
        <f t="shared" si="5"/>
        <v>32</v>
      </c>
    </row>
    <row r="16" spans="1:20" x14ac:dyDescent="0.3">
      <c r="A16" s="63" t="s">
        <v>1319</v>
      </c>
      <c r="B16" s="64">
        <f>VLOOKUP($A16,'Return Data'!$B$7:$R$1700,3,0)</f>
        <v>44025</v>
      </c>
      <c r="C16" s="65">
        <f>VLOOKUP($A16,'Return Data'!$B$7:$R$1700,4,0)</f>
        <v>560.32370000000003</v>
      </c>
      <c r="D16" s="65">
        <f>VLOOKUP($A16,'Return Data'!$B$7:$R$1700,10,0)</f>
        <v>17.158300000000001</v>
      </c>
      <c r="E16" s="66">
        <f t="shared" si="0"/>
        <v>13</v>
      </c>
      <c r="F16" s="65">
        <f>VLOOKUP($A16,'Return Data'!$B$7:$R$1700,11,0)</f>
        <v>-13.0863</v>
      </c>
      <c r="G16" s="66">
        <f t="shared" si="1"/>
        <v>24</v>
      </c>
      <c r="H16" s="65">
        <f>VLOOKUP($A16,'Return Data'!$B$7:$R$1700,12,0)</f>
        <v>-5.6197999999999997</v>
      </c>
      <c r="I16" s="66">
        <f t="shared" si="2"/>
        <v>25</v>
      </c>
      <c r="J16" s="65">
        <f>VLOOKUP($A16,'Return Data'!$B$7:$R$1700,13,0)</f>
        <v>-8.5290999999999997</v>
      </c>
      <c r="K16" s="66">
        <f t="shared" si="3"/>
        <v>28</v>
      </c>
      <c r="L16" s="65">
        <f>VLOOKUP($A16,'Return Data'!$B$7:$R$1700,17,0)</f>
        <v>-4.3959999999999999</v>
      </c>
      <c r="M16" s="66">
        <f t="shared" si="4"/>
        <v>26</v>
      </c>
      <c r="N16" s="65">
        <f>VLOOKUP($A16,'Return Data'!$B$7:$R$1700,14,0)</f>
        <v>-0.85019999999999996</v>
      </c>
      <c r="O16" s="66">
        <f t="shared" si="6"/>
        <v>23</v>
      </c>
      <c r="P16" s="65">
        <f>VLOOKUP($A16,'Return Data'!$B$7:$R$1700,15,0)</f>
        <v>4.0296000000000003</v>
      </c>
      <c r="Q16" s="66">
        <f t="shared" si="7"/>
        <v>21</v>
      </c>
      <c r="R16" s="65">
        <f>VLOOKUP($A16,'Return Data'!$B$7:$R$1700,16,0)</f>
        <v>11.090199999999999</v>
      </c>
      <c r="S16" s="67">
        <f t="shared" si="5"/>
        <v>15</v>
      </c>
    </row>
    <row r="17" spans="1:19" x14ac:dyDescent="0.3">
      <c r="A17" s="63" t="s">
        <v>1321</v>
      </c>
      <c r="B17" s="64">
        <f>VLOOKUP($A17,'Return Data'!$B$7:$R$1700,3,0)</f>
        <v>44025</v>
      </c>
      <c r="C17" s="65">
        <f>VLOOKUP($A17,'Return Data'!$B$7:$R$1700,4,0)</f>
        <v>582.75900000000001</v>
      </c>
      <c r="D17" s="65">
        <f>VLOOKUP($A17,'Return Data'!$B$7:$R$1700,10,0)</f>
        <v>14.4849</v>
      </c>
      <c r="E17" s="66">
        <f t="shared" si="0"/>
        <v>28</v>
      </c>
      <c r="F17" s="65">
        <f>VLOOKUP($A17,'Return Data'!$B$7:$R$1700,11,0)</f>
        <v>-19.098400000000002</v>
      </c>
      <c r="G17" s="66">
        <f t="shared" si="1"/>
        <v>33</v>
      </c>
      <c r="H17" s="65">
        <f>VLOOKUP($A17,'Return Data'!$B$7:$R$1700,12,0)</f>
        <v>-11.6014</v>
      </c>
      <c r="I17" s="66">
        <f t="shared" si="2"/>
        <v>33</v>
      </c>
      <c r="J17" s="65">
        <f>VLOOKUP($A17,'Return Data'!$B$7:$R$1700,13,0)</f>
        <v>-18.135000000000002</v>
      </c>
      <c r="K17" s="66">
        <f t="shared" si="3"/>
        <v>32</v>
      </c>
      <c r="L17" s="65">
        <f>VLOOKUP($A17,'Return Data'!$B$7:$R$1700,17,0)</f>
        <v>-3.2991999999999999</v>
      </c>
      <c r="M17" s="66">
        <f t="shared" si="4"/>
        <v>22</v>
      </c>
      <c r="N17" s="65">
        <f>VLOOKUP($A17,'Return Data'!$B$7:$R$1700,14,0)</f>
        <v>-1.6752</v>
      </c>
      <c r="O17" s="66">
        <f t="shared" si="6"/>
        <v>25</v>
      </c>
      <c r="P17" s="65">
        <f>VLOOKUP($A17,'Return Data'!$B$7:$R$1700,15,0)</f>
        <v>3.8450000000000002</v>
      </c>
      <c r="Q17" s="66">
        <f t="shared" si="7"/>
        <v>22</v>
      </c>
      <c r="R17" s="65">
        <f>VLOOKUP($A17,'Return Data'!$B$7:$R$1700,16,0)</f>
        <v>9.5312999999999999</v>
      </c>
      <c r="S17" s="67">
        <f t="shared" si="5"/>
        <v>20</v>
      </c>
    </row>
    <row r="18" spans="1:19" x14ac:dyDescent="0.3">
      <c r="A18" s="63" t="s">
        <v>1323</v>
      </c>
      <c r="B18" s="64">
        <f>VLOOKUP($A18,'Return Data'!$B$7:$R$1700,3,0)</f>
        <v>44025</v>
      </c>
      <c r="C18" s="65">
        <f>VLOOKUP($A18,'Return Data'!$B$7:$R$1700,4,0)</f>
        <v>83.161600000000007</v>
      </c>
      <c r="D18" s="65">
        <f>VLOOKUP($A18,'Return Data'!$B$7:$R$1700,10,0)</f>
        <v>17.9617</v>
      </c>
      <c r="E18" s="66">
        <f t="shared" si="0"/>
        <v>9</v>
      </c>
      <c r="F18" s="65">
        <f>VLOOKUP($A18,'Return Data'!$B$7:$R$1700,11,0)</f>
        <v>-11.864100000000001</v>
      </c>
      <c r="G18" s="66">
        <f t="shared" si="1"/>
        <v>19</v>
      </c>
      <c r="H18" s="65">
        <f>VLOOKUP($A18,'Return Data'!$B$7:$R$1700,12,0)</f>
        <v>-2.1768999999999998</v>
      </c>
      <c r="I18" s="66">
        <f t="shared" si="2"/>
        <v>9</v>
      </c>
      <c r="J18" s="65">
        <f>VLOOKUP($A18,'Return Data'!$B$7:$R$1700,13,0)</f>
        <v>-5.1891999999999996</v>
      </c>
      <c r="K18" s="66">
        <f t="shared" si="3"/>
        <v>20</v>
      </c>
      <c r="L18" s="65">
        <f>VLOOKUP($A18,'Return Data'!$B$7:$R$1700,17,0)</f>
        <v>-4.2244000000000002</v>
      </c>
      <c r="M18" s="66">
        <f t="shared" si="4"/>
        <v>25</v>
      </c>
      <c r="N18" s="65">
        <f>VLOOKUP($A18,'Return Data'!$B$7:$R$1700,14,0)</f>
        <v>-1.0306999999999999</v>
      </c>
      <c r="O18" s="66">
        <f t="shared" si="6"/>
        <v>24</v>
      </c>
      <c r="P18" s="65">
        <f>VLOOKUP($A18,'Return Data'!$B$7:$R$1700,15,0)</f>
        <v>4.3955000000000002</v>
      </c>
      <c r="Q18" s="66">
        <f t="shared" si="7"/>
        <v>19</v>
      </c>
      <c r="R18" s="65">
        <f>VLOOKUP($A18,'Return Data'!$B$7:$R$1700,16,0)</f>
        <v>10.8521</v>
      </c>
      <c r="S18" s="67">
        <f t="shared" si="5"/>
        <v>17</v>
      </c>
    </row>
    <row r="19" spans="1:19" x14ac:dyDescent="0.3">
      <c r="A19" s="63" t="s">
        <v>1325</v>
      </c>
      <c r="B19" s="64">
        <f>VLOOKUP($A19,'Return Data'!$B$7:$R$1700,3,0)</f>
        <v>44025</v>
      </c>
      <c r="C19" s="65">
        <f>VLOOKUP($A19,'Return Data'!$B$7:$R$1700,4,0)</f>
        <v>269.69</v>
      </c>
      <c r="D19" s="65">
        <f>VLOOKUP($A19,'Return Data'!$B$7:$R$1700,10,0)</f>
        <v>15.335900000000001</v>
      </c>
      <c r="E19" s="66">
        <f t="shared" si="0"/>
        <v>22</v>
      </c>
      <c r="F19" s="65">
        <f>VLOOKUP($A19,'Return Data'!$B$7:$R$1700,11,0)</f>
        <v>-16.9239</v>
      </c>
      <c r="G19" s="66">
        <f t="shared" si="1"/>
        <v>31</v>
      </c>
      <c r="H19" s="65">
        <f>VLOOKUP($A19,'Return Data'!$B$7:$R$1700,12,0)</f>
        <v>-8.4524000000000008</v>
      </c>
      <c r="I19" s="66">
        <f t="shared" si="2"/>
        <v>30</v>
      </c>
      <c r="J19" s="65">
        <f>VLOOKUP($A19,'Return Data'!$B$7:$R$1700,13,0)</f>
        <v>-12.8317</v>
      </c>
      <c r="K19" s="66">
        <f t="shared" si="3"/>
        <v>31</v>
      </c>
      <c r="L19" s="65">
        <f>VLOOKUP($A19,'Return Data'!$B$7:$R$1700,17,0)</f>
        <v>-3.0550999999999999</v>
      </c>
      <c r="M19" s="66">
        <f t="shared" si="4"/>
        <v>20</v>
      </c>
      <c r="N19" s="65">
        <f>VLOOKUP($A19,'Return Data'!$B$7:$R$1700,14,0)</f>
        <v>-0.09</v>
      </c>
      <c r="O19" s="66">
        <f t="shared" si="6"/>
        <v>20</v>
      </c>
      <c r="P19" s="65">
        <f>VLOOKUP($A19,'Return Data'!$B$7:$R$1700,15,0)</f>
        <v>5.1669</v>
      </c>
      <c r="Q19" s="66">
        <f t="shared" si="7"/>
        <v>16</v>
      </c>
      <c r="R19" s="65">
        <f>VLOOKUP($A19,'Return Data'!$B$7:$R$1700,16,0)</f>
        <v>11.0017</v>
      </c>
      <c r="S19" s="67">
        <f t="shared" si="5"/>
        <v>16</v>
      </c>
    </row>
    <row r="20" spans="1:19" x14ac:dyDescent="0.3">
      <c r="A20" s="63" t="s">
        <v>1327</v>
      </c>
      <c r="B20" s="64">
        <f>VLOOKUP($A20,'Return Data'!$B$7:$R$1700,3,0)</f>
        <v>44025</v>
      </c>
      <c r="C20" s="65">
        <f>VLOOKUP($A20,'Return Data'!$B$7:$R$1700,4,0)</f>
        <v>21.99</v>
      </c>
      <c r="D20" s="65">
        <f>VLOOKUP($A20,'Return Data'!$B$7:$R$1700,10,0)</f>
        <v>15.9199</v>
      </c>
      <c r="E20" s="66">
        <f t="shared" si="0"/>
        <v>16</v>
      </c>
      <c r="F20" s="65">
        <f>VLOOKUP($A20,'Return Data'!$B$7:$R$1700,11,0)</f>
        <v>-9.4315999999999995</v>
      </c>
      <c r="G20" s="66">
        <f t="shared" si="1"/>
        <v>11</v>
      </c>
      <c r="H20" s="65">
        <f>VLOOKUP($A20,'Return Data'!$B$7:$R$1700,12,0)</f>
        <v>-2.871</v>
      </c>
      <c r="I20" s="66">
        <f t="shared" si="2"/>
        <v>12</v>
      </c>
      <c r="J20" s="65">
        <f>VLOOKUP($A20,'Return Data'!$B$7:$R$1700,13,0)</f>
        <v>0.1822</v>
      </c>
      <c r="K20" s="66">
        <f t="shared" si="3"/>
        <v>9</v>
      </c>
      <c r="L20" s="65">
        <f>VLOOKUP($A20,'Return Data'!$B$7:$R$1700,17,0)</f>
        <v>-0.98429999999999995</v>
      </c>
      <c r="M20" s="66">
        <f t="shared" si="4"/>
        <v>14</v>
      </c>
      <c r="N20" s="65">
        <f>VLOOKUP($A20,'Return Data'!$B$7:$R$1700,14,0)</f>
        <v>2.2976999999999999</v>
      </c>
      <c r="O20" s="66">
        <f t="shared" si="6"/>
        <v>11</v>
      </c>
      <c r="P20" s="65">
        <f>VLOOKUP($A20,'Return Data'!$B$7:$R$1700,15,0)</f>
        <v>5.1284999999999998</v>
      </c>
      <c r="Q20" s="66">
        <f t="shared" si="7"/>
        <v>17</v>
      </c>
      <c r="R20" s="65">
        <f>VLOOKUP($A20,'Return Data'!$B$7:$R$1700,16,0)</f>
        <v>13.327</v>
      </c>
      <c r="S20" s="67">
        <f t="shared" si="5"/>
        <v>6</v>
      </c>
    </row>
    <row r="21" spans="1:19" x14ac:dyDescent="0.3">
      <c r="A21" s="63" t="s">
        <v>1328</v>
      </c>
      <c r="B21" s="64">
        <f>VLOOKUP($A21,'Return Data'!$B$7:$R$1700,3,0)</f>
        <v>44025</v>
      </c>
      <c r="C21" s="65">
        <f>VLOOKUP($A21,'Return Data'!$B$7:$R$1700,4,0)</f>
        <v>86.64</v>
      </c>
      <c r="D21" s="65">
        <f>VLOOKUP($A21,'Return Data'!$B$7:$R$1700,10,0)</f>
        <v>10.750400000000001</v>
      </c>
      <c r="E21" s="66">
        <f t="shared" si="0"/>
        <v>33</v>
      </c>
      <c r="F21" s="65">
        <f>VLOOKUP($A21,'Return Data'!$B$7:$R$1700,11,0)</f>
        <v>-15.7608</v>
      </c>
      <c r="G21" s="66">
        <f t="shared" si="1"/>
        <v>30</v>
      </c>
      <c r="H21" s="65">
        <f>VLOOKUP($A21,'Return Data'!$B$7:$R$1700,12,0)</f>
        <v>-10.021800000000001</v>
      </c>
      <c r="I21" s="66">
        <f t="shared" si="2"/>
        <v>32</v>
      </c>
      <c r="J21" s="65">
        <f>VLOOKUP($A21,'Return Data'!$B$7:$R$1700,13,0)</f>
        <v>-8.6268999999999991</v>
      </c>
      <c r="K21" s="66">
        <f t="shared" si="3"/>
        <v>29</v>
      </c>
      <c r="L21" s="65">
        <f>VLOOKUP($A21,'Return Data'!$B$7:$R$1700,17,0)</f>
        <v>-5.8879000000000001</v>
      </c>
      <c r="M21" s="66">
        <f t="shared" si="4"/>
        <v>27</v>
      </c>
      <c r="N21" s="65">
        <f>VLOOKUP($A21,'Return Data'!$B$7:$R$1700,14,0)</f>
        <v>-1.8732</v>
      </c>
      <c r="O21" s="66">
        <f t="shared" si="6"/>
        <v>26</v>
      </c>
      <c r="P21" s="65">
        <f>VLOOKUP($A21,'Return Data'!$B$7:$R$1700,15,0)</f>
        <v>2.9821</v>
      </c>
      <c r="Q21" s="66">
        <f t="shared" si="7"/>
        <v>25</v>
      </c>
      <c r="R21" s="65">
        <f>VLOOKUP($A21,'Return Data'!$B$7:$R$1700,16,0)</f>
        <v>10.6419</v>
      </c>
      <c r="S21" s="67">
        <f t="shared" si="5"/>
        <v>18</v>
      </c>
    </row>
    <row r="22" spans="1:19" x14ac:dyDescent="0.3">
      <c r="A22" s="63" t="s">
        <v>1332</v>
      </c>
      <c r="B22" s="64">
        <f>VLOOKUP($A22,'Return Data'!$B$7:$R$1700,3,0)</f>
        <v>44025</v>
      </c>
      <c r="C22" s="65">
        <f>VLOOKUP($A22,'Return Data'!$B$7:$R$1700,4,0)</f>
        <v>49.26</v>
      </c>
      <c r="D22" s="65">
        <f>VLOOKUP($A22,'Return Data'!$B$7:$R$1700,10,0)</f>
        <v>15.8241</v>
      </c>
      <c r="E22" s="66">
        <f t="shared" si="0"/>
        <v>17</v>
      </c>
      <c r="F22" s="65">
        <f>VLOOKUP($A22,'Return Data'!$B$7:$R$1700,11,0)</f>
        <v>-9.8132999999999999</v>
      </c>
      <c r="G22" s="66">
        <f t="shared" si="1"/>
        <v>13</v>
      </c>
      <c r="H22" s="65">
        <f>VLOOKUP($A22,'Return Data'!$B$7:$R$1700,12,0)</f>
        <v>-2.8210999999999999</v>
      </c>
      <c r="I22" s="66">
        <f t="shared" si="2"/>
        <v>11</v>
      </c>
      <c r="J22" s="65">
        <f>VLOOKUP($A22,'Return Data'!$B$7:$R$1700,13,0)</f>
        <v>-2.0091999999999999</v>
      </c>
      <c r="K22" s="66">
        <f t="shared" si="3"/>
        <v>13</v>
      </c>
      <c r="L22" s="65">
        <f>VLOOKUP($A22,'Return Data'!$B$7:$R$1700,17,0)</f>
        <v>-3.4514999999999998</v>
      </c>
      <c r="M22" s="66">
        <f t="shared" si="4"/>
        <v>23</v>
      </c>
      <c r="N22" s="65">
        <f>VLOOKUP($A22,'Return Data'!$B$7:$R$1700,14,0)</f>
        <v>0.62980000000000003</v>
      </c>
      <c r="O22" s="66">
        <f t="shared" si="6"/>
        <v>17</v>
      </c>
      <c r="P22" s="65">
        <f>VLOOKUP($A22,'Return Data'!$B$7:$R$1700,15,0)</f>
        <v>5.7645999999999997</v>
      </c>
      <c r="Q22" s="66">
        <f t="shared" si="7"/>
        <v>15</v>
      </c>
      <c r="R22" s="65">
        <f>VLOOKUP($A22,'Return Data'!$B$7:$R$1700,16,0)</f>
        <v>14.4657</v>
      </c>
      <c r="S22" s="67">
        <f t="shared" si="5"/>
        <v>3</v>
      </c>
    </row>
    <row r="23" spans="1:19" x14ac:dyDescent="0.3">
      <c r="A23" s="63" t="s">
        <v>1333</v>
      </c>
      <c r="B23" s="64">
        <f>VLOOKUP($A23,'Return Data'!$B$7:$R$1700,3,0)</f>
        <v>44025</v>
      </c>
      <c r="C23" s="65">
        <f>VLOOKUP($A23,'Return Data'!$B$7:$R$1700,4,0)</f>
        <v>9.516</v>
      </c>
      <c r="D23" s="65">
        <f>VLOOKUP($A23,'Return Data'!$B$7:$R$1700,10,0)</f>
        <v>11.989800000000001</v>
      </c>
      <c r="E23" s="66">
        <f t="shared" si="0"/>
        <v>32</v>
      </c>
      <c r="F23" s="65">
        <f>VLOOKUP($A23,'Return Data'!$B$7:$R$1700,11,0)</f>
        <v>-18.366599999999998</v>
      </c>
      <c r="G23" s="66">
        <f t="shared" si="1"/>
        <v>32</v>
      </c>
      <c r="H23" s="65">
        <f>VLOOKUP($A23,'Return Data'!$B$7:$R$1700,12,0)</f>
        <v>-9.9009</v>
      </c>
      <c r="I23" s="66">
        <f t="shared" si="2"/>
        <v>31</v>
      </c>
      <c r="J23" s="65">
        <f>VLOOKUP($A23,'Return Data'!$B$7:$R$1700,13,0)</f>
        <v>-7.3678999999999997</v>
      </c>
      <c r="K23" s="66">
        <f t="shared" si="3"/>
        <v>26</v>
      </c>
      <c r="L23" s="65"/>
      <c r="M23" s="66"/>
      <c r="N23" s="65"/>
      <c r="O23" s="66"/>
      <c r="P23" s="65"/>
      <c r="Q23" s="66"/>
      <c r="R23" s="65">
        <f>VLOOKUP($A23,'Return Data'!$B$7:$R$1700,16,0)</f>
        <v>-4.1711999999999998</v>
      </c>
      <c r="S23" s="67">
        <f t="shared" si="5"/>
        <v>34</v>
      </c>
    </row>
    <row r="24" spans="1:19" x14ac:dyDescent="0.3">
      <c r="A24" s="63" t="s">
        <v>1336</v>
      </c>
      <c r="B24" s="64">
        <f>VLOOKUP($A24,'Return Data'!$B$7:$R$1700,3,0)</f>
        <v>44025</v>
      </c>
      <c r="C24" s="65">
        <f>VLOOKUP($A24,'Return Data'!$B$7:$R$1700,4,0)</f>
        <v>33.327599999999997</v>
      </c>
      <c r="D24" s="65">
        <f>VLOOKUP($A24,'Return Data'!$B$7:$R$1700,10,0)</f>
        <v>15.1065</v>
      </c>
      <c r="E24" s="66">
        <f t="shared" si="0"/>
        <v>24</v>
      </c>
      <c r="F24" s="65">
        <f>VLOOKUP($A24,'Return Data'!$B$7:$R$1700,11,0)</f>
        <v>-11.9345</v>
      </c>
      <c r="G24" s="66">
        <f t="shared" si="1"/>
        <v>20</v>
      </c>
      <c r="H24" s="65">
        <f>VLOOKUP($A24,'Return Data'!$B$7:$R$1700,12,0)</f>
        <v>-6.9145000000000003</v>
      </c>
      <c r="I24" s="66">
        <f t="shared" si="2"/>
        <v>27</v>
      </c>
      <c r="J24" s="65">
        <f>VLOOKUP($A24,'Return Data'!$B$7:$R$1700,13,0)</f>
        <v>-0.63590000000000002</v>
      </c>
      <c r="K24" s="66">
        <f t="shared" si="3"/>
        <v>12</v>
      </c>
      <c r="L24" s="65">
        <f>VLOOKUP($A24,'Return Data'!$B$7:$R$1700,17,0)</f>
        <v>-0.1368</v>
      </c>
      <c r="M24" s="66">
        <f t="shared" si="4"/>
        <v>13</v>
      </c>
      <c r="N24" s="65">
        <f>VLOOKUP($A24,'Return Data'!$B$7:$R$1700,14,0)</f>
        <v>2.2496</v>
      </c>
      <c r="O24" s="66">
        <f t="shared" si="6"/>
        <v>12</v>
      </c>
      <c r="P24" s="65">
        <f>VLOOKUP($A24,'Return Data'!$B$7:$R$1700,15,0)</f>
        <v>7.2263999999999999</v>
      </c>
      <c r="Q24" s="66">
        <f t="shared" si="7"/>
        <v>7</v>
      </c>
      <c r="R24" s="65">
        <f>VLOOKUP($A24,'Return Data'!$B$7:$R$1700,16,0)</f>
        <v>12.4872</v>
      </c>
      <c r="S24" s="67">
        <f t="shared" si="5"/>
        <v>9</v>
      </c>
    </row>
    <row r="25" spans="1:19" x14ac:dyDescent="0.3">
      <c r="A25" s="63" t="s">
        <v>1338</v>
      </c>
      <c r="B25" s="64">
        <f>VLOOKUP($A25,'Return Data'!$B$7:$R$1700,3,0)</f>
        <v>44025</v>
      </c>
      <c r="C25" s="65">
        <f>VLOOKUP($A25,'Return Data'!$B$7:$R$1700,4,0)</f>
        <v>35.923999999999999</v>
      </c>
      <c r="D25" s="65">
        <f>VLOOKUP($A25,'Return Data'!$B$7:$R$1700,10,0)</f>
        <v>18.682500000000001</v>
      </c>
      <c r="E25" s="66">
        <f t="shared" si="0"/>
        <v>6</v>
      </c>
      <c r="F25" s="65">
        <f>VLOOKUP($A25,'Return Data'!$B$7:$R$1700,11,0)</f>
        <v>-11.9359</v>
      </c>
      <c r="G25" s="66">
        <f t="shared" si="1"/>
        <v>21</v>
      </c>
      <c r="H25" s="65">
        <f>VLOOKUP($A25,'Return Data'!$B$7:$R$1700,12,0)</f>
        <v>-3.4222999999999999</v>
      </c>
      <c r="I25" s="66">
        <f t="shared" si="2"/>
        <v>16</v>
      </c>
      <c r="J25" s="65">
        <f>VLOOKUP($A25,'Return Data'!$B$7:$R$1700,13,0)</f>
        <v>-5.1711999999999998</v>
      </c>
      <c r="K25" s="66">
        <f t="shared" si="3"/>
        <v>19</v>
      </c>
      <c r="L25" s="65">
        <f>VLOOKUP($A25,'Return Data'!$B$7:$R$1700,17,0)</f>
        <v>0.67249999999999999</v>
      </c>
      <c r="M25" s="66">
        <f t="shared" si="4"/>
        <v>10</v>
      </c>
      <c r="N25" s="65">
        <f>VLOOKUP($A25,'Return Data'!$B$7:$R$1700,14,0)</f>
        <v>3.0343</v>
      </c>
      <c r="O25" s="66">
        <f t="shared" si="6"/>
        <v>10</v>
      </c>
      <c r="P25" s="65">
        <f>VLOOKUP($A25,'Return Data'!$B$7:$R$1700,15,0)</f>
        <v>8.5449000000000002</v>
      </c>
      <c r="Q25" s="66">
        <f t="shared" si="7"/>
        <v>3</v>
      </c>
      <c r="R25" s="65">
        <f>VLOOKUP($A25,'Return Data'!$B$7:$R$1700,16,0)</f>
        <v>14.005599999999999</v>
      </c>
      <c r="S25" s="67">
        <f t="shared" si="5"/>
        <v>4</v>
      </c>
    </row>
    <row r="26" spans="1:19" x14ac:dyDescent="0.3">
      <c r="A26" s="63" t="s">
        <v>1339</v>
      </c>
      <c r="B26" s="64">
        <f>VLOOKUP($A26,'Return Data'!$B$7:$R$1700,3,0)</f>
        <v>44025</v>
      </c>
      <c r="C26" s="65">
        <f>VLOOKUP($A26,'Return Data'!$B$7:$R$1700,4,0)</f>
        <v>79.763000000000005</v>
      </c>
      <c r="D26" s="65">
        <f>VLOOKUP($A26,'Return Data'!$B$7:$R$1700,10,0)</f>
        <v>19.0777</v>
      </c>
      <c r="E26" s="66">
        <f t="shared" si="0"/>
        <v>5</v>
      </c>
      <c r="F26" s="65">
        <f>VLOOKUP($A26,'Return Data'!$B$7:$R$1700,11,0)</f>
        <v>-10.739699999999999</v>
      </c>
      <c r="G26" s="66">
        <f t="shared" si="1"/>
        <v>15</v>
      </c>
      <c r="H26" s="65">
        <f>VLOOKUP($A26,'Return Data'!$B$7:$R$1700,12,0)</f>
        <v>-3.1438000000000001</v>
      </c>
      <c r="I26" s="66">
        <f t="shared" si="2"/>
        <v>15</v>
      </c>
      <c r="J26" s="65">
        <f>VLOOKUP($A26,'Return Data'!$B$7:$R$1700,13,0)</f>
        <v>-6.0804999999999998</v>
      </c>
      <c r="K26" s="66">
        <f t="shared" si="3"/>
        <v>22</v>
      </c>
      <c r="L26" s="65">
        <f>VLOOKUP($A26,'Return Data'!$B$7:$R$1700,17,0)</f>
        <v>-3.9961000000000002</v>
      </c>
      <c r="M26" s="66">
        <f t="shared" si="4"/>
        <v>24</v>
      </c>
      <c r="N26" s="65">
        <f>VLOOKUP($A26,'Return Data'!$B$7:$R$1700,14,0)</f>
        <v>0.24079999999999999</v>
      </c>
      <c r="O26" s="66">
        <f t="shared" si="6"/>
        <v>19</v>
      </c>
      <c r="P26" s="65">
        <f>VLOOKUP($A26,'Return Data'!$B$7:$R$1700,15,0)</f>
        <v>4.4107000000000003</v>
      </c>
      <c r="Q26" s="66">
        <f t="shared" si="7"/>
        <v>18</v>
      </c>
      <c r="R26" s="65">
        <f>VLOOKUP($A26,'Return Data'!$B$7:$R$1700,16,0)</f>
        <v>10.328099999999999</v>
      </c>
      <c r="S26" s="67">
        <f t="shared" si="5"/>
        <v>19</v>
      </c>
    </row>
    <row r="27" spans="1:19" x14ac:dyDescent="0.3">
      <c r="A27" s="63" t="s">
        <v>1342</v>
      </c>
      <c r="B27" s="64">
        <f>VLOOKUP($A27,'Return Data'!$B$7:$R$1700,3,0)</f>
        <v>44025</v>
      </c>
      <c r="C27" s="65">
        <f>VLOOKUP($A27,'Return Data'!$B$7:$R$1700,4,0)</f>
        <v>47.2851</v>
      </c>
      <c r="D27" s="65">
        <f>VLOOKUP($A27,'Return Data'!$B$7:$R$1700,10,0)</f>
        <v>12.9016</v>
      </c>
      <c r="E27" s="66">
        <f t="shared" si="0"/>
        <v>31</v>
      </c>
      <c r="F27" s="65">
        <f>VLOOKUP($A27,'Return Data'!$B$7:$R$1700,11,0)</f>
        <v>-12.1495</v>
      </c>
      <c r="G27" s="66">
        <f t="shared" si="1"/>
        <v>22</v>
      </c>
      <c r="H27" s="65">
        <f>VLOOKUP($A27,'Return Data'!$B$7:$R$1700,12,0)</f>
        <v>-4.5848000000000004</v>
      </c>
      <c r="I27" s="66">
        <f t="shared" si="2"/>
        <v>21</v>
      </c>
      <c r="J27" s="65">
        <f>VLOOKUP($A27,'Return Data'!$B$7:$R$1700,13,0)</f>
        <v>-3.1657999999999999</v>
      </c>
      <c r="K27" s="66">
        <f t="shared" si="3"/>
        <v>14</v>
      </c>
      <c r="L27" s="65">
        <f>VLOOKUP($A27,'Return Data'!$B$7:$R$1700,17,0)</f>
        <v>1.7433000000000001</v>
      </c>
      <c r="M27" s="66">
        <f t="shared" si="4"/>
        <v>7</v>
      </c>
      <c r="N27" s="65">
        <f>VLOOKUP($A27,'Return Data'!$B$7:$R$1700,14,0)</f>
        <v>2.2117</v>
      </c>
      <c r="O27" s="66">
        <f t="shared" si="6"/>
        <v>13</v>
      </c>
      <c r="P27" s="65">
        <f>VLOOKUP($A27,'Return Data'!$B$7:$R$1700,15,0)</f>
        <v>2.9838</v>
      </c>
      <c r="Q27" s="66">
        <f t="shared" si="7"/>
        <v>24</v>
      </c>
      <c r="R27" s="65">
        <f>VLOOKUP($A27,'Return Data'!$B$7:$R$1700,16,0)</f>
        <v>7.4725000000000001</v>
      </c>
      <c r="S27" s="67">
        <f t="shared" si="5"/>
        <v>26</v>
      </c>
    </row>
    <row r="28" spans="1:19" x14ac:dyDescent="0.3">
      <c r="A28" s="63" t="s">
        <v>1343</v>
      </c>
      <c r="B28" s="64">
        <f>VLOOKUP($A28,'Return Data'!$B$7:$R$1700,3,0)</f>
        <v>44025</v>
      </c>
      <c r="C28" s="65">
        <f>VLOOKUP($A28,'Return Data'!$B$7:$R$1700,4,0)</f>
        <v>11.5966</v>
      </c>
      <c r="D28" s="65">
        <f>VLOOKUP($A28,'Return Data'!$B$7:$R$1700,10,0)</f>
        <v>17.830100000000002</v>
      </c>
      <c r="E28" s="66">
        <f t="shared" si="0"/>
        <v>10</v>
      </c>
      <c r="F28" s="65">
        <f>VLOOKUP($A28,'Return Data'!$B$7:$R$1700,11,0)</f>
        <v>-8.1158999999999999</v>
      </c>
      <c r="G28" s="66">
        <f t="shared" si="1"/>
        <v>7</v>
      </c>
      <c r="H28" s="65">
        <f>VLOOKUP($A28,'Return Data'!$B$7:$R$1700,12,0)</f>
        <v>1.9714</v>
      </c>
      <c r="I28" s="66">
        <f t="shared" si="2"/>
        <v>6</v>
      </c>
      <c r="J28" s="65">
        <f>VLOOKUP($A28,'Return Data'!$B$7:$R$1700,13,0)</f>
        <v>1.9051</v>
      </c>
      <c r="K28" s="66">
        <f t="shared" si="3"/>
        <v>7</v>
      </c>
      <c r="L28" s="65">
        <f>VLOOKUP($A28,'Return Data'!$B$7:$R$1700,17,0)</f>
        <v>3.1358999999999999</v>
      </c>
      <c r="M28" s="66">
        <f t="shared" si="4"/>
        <v>6</v>
      </c>
      <c r="N28" s="65">
        <f>VLOOKUP($A28,'Return Data'!$B$7:$R$1700,14,0)</f>
        <v>3.5036</v>
      </c>
      <c r="O28" s="66">
        <f t="shared" si="6"/>
        <v>6</v>
      </c>
      <c r="P28" s="65"/>
      <c r="Q28" s="66"/>
      <c r="R28" s="65">
        <f>VLOOKUP($A28,'Return Data'!$B$7:$R$1700,16,0)</f>
        <v>4.7754000000000003</v>
      </c>
      <c r="S28" s="67">
        <f t="shared" si="5"/>
        <v>29</v>
      </c>
    </row>
    <row r="29" spans="1:19" x14ac:dyDescent="0.3">
      <c r="A29" s="63" t="s">
        <v>1345</v>
      </c>
      <c r="B29" s="64">
        <f>VLOOKUP($A29,'Return Data'!$B$7:$R$1700,3,0)</f>
        <v>44025</v>
      </c>
      <c r="C29" s="65">
        <f>VLOOKUP($A29,'Return Data'!$B$7:$R$1700,4,0)</f>
        <v>25.833600000000001</v>
      </c>
      <c r="D29" s="65">
        <f>VLOOKUP($A29,'Return Data'!$B$7:$R$1700,10,0)</f>
        <v>19.630500000000001</v>
      </c>
      <c r="E29" s="66">
        <f t="shared" si="0"/>
        <v>4</v>
      </c>
      <c r="F29" s="65">
        <f>VLOOKUP($A29,'Return Data'!$B$7:$R$1700,11,0)</f>
        <v>-9.9890000000000008</v>
      </c>
      <c r="G29" s="66">
        <f t="shared" si="1"/>
        <v>14</v>
      </c>
      <c r="H29" s="65">
        <f>VLOOKUP($A29,'Return Data'!$B$7:$R$1700,12,0)</f>
        <v>-5.1017000000000001</v>
      </c>
      <c r="I29" s="66">
        <f t="shared" si="2"/>
        <v>23</v>
      </c>
      <c r="J29" s="65">
        <f>VLOOKUP($A29,'Return Data'!$B$7:$R$1700,13,0)</f>
        <v>-4.4908999999999999</v>
      </c>
      <c r="K29" s="66">
        <f t="shared" si="3"/>
        <v>17</v>
      </c>
      <c r="L29" s="65">
        <f>VLOOKUP($A29,'Return Data'!$B$7:$R$1700,17,0)</f>
        <v>-3.2692000000000001</v>
      </c>
      <c r="M29" s="66">
        <f t="shared" si="4"/>
        <v>21</v>
      </c>
      <c r="N29" s="65">
        <f>VLOOKUP($A29,'Return Data'!$B$7:$R$1700,14,0)</f>
        <v>0.38240000000000002</v>
      </c>
      <c r="O29" s="66">
        <f t="shared" si="6"/>
        <v>18</v>
      </c>
      <c r="P29" s="65">
        <f>VLOOKUP($A29,'Return Data'!$B$7:$R$1700,15,0)</f>
        <v>7.0522999999999998</v>
      </c>
      <c r="Q29" s="66">
        <f t="shared" si="7"/>
        <v>10</v>
      </c>
      <c r="R29" s="65">
        <f>VLOOKUP($A29,'Return Data'!$B$7:$R$1700,16,0)</f>
        <v>16.502400000000002</v>
      </c>
      <c r="S29" s="67">
        <f t="shared" si="5"/>
        <v>1</v>
      </c>
    </row>
    <row r="30" spans="1:19" x14ac:dyDescent="0.3">
      <c r="A30" s="63" t="s">
        <v>1348</v>
      </c>
      <c r="B30" s="64">
        <f>VLOOKUP($A30,'Return Data'!$B$7:$R$1700,3,0)</f>
        <v>44025</v>
      </c>
      <c r="C30" s="65">
        <f>VLOOKUP($A30,'Return Data'!$B$7:$R$1700,4,0)</f>
        <v>80.137900000000002</v>
      </c>
      <c r="D30" s="65">
        <f>VLOOKUP($A30,'Return Data'!$B$7:$R$1700,10,0)</f>
        <v>13.162100000000001</v>
      </c>
      <c r="E30" s="66">
        <f t="shared" si="0"/>
        <v>30</v>
      </c>
      <c r="F30" s="65">
        <f>VLOOKUP($A30,'Return Data'!$B$7:$R$1700,11,0)</f>
        <v>-23.257300000000001</v>
      </c>
      <c r="G30" s="66">
        <f t="shared" si="1"/>
        <v>34</v>
      </c>
      <c r="H30" s="65">
        <f>VLOOKUP($A30,'Return Data'!$B$7:$R$1700,12,0)</f>
        <v>-16.0655</v>
      </c>
      <c r="I30" s="66">
        <f t="shared" si="2"/>
        <v>34</v>
      </c>
      <c r="J30" s="65">
        <f>VLOOKUP($A30,'Return Data'!$B$7:$R$1700,13,0)</f>
        <v>-22.2346</v>
      </c>
      <c r="K30" s="66">
        <f t="shared" si="3"/>
        <v>33</v>
      </c>
      <c r="L30" s="65">
        <f>VLOOKUP($A30,'Return Data'!$B$7:$R$1700,17,0)</f>
        <v>-6.7697000000000003</v>
      </c>
      <c r="M30" s="66">
        <f t="shared" si="4"/>
        <v>28</v>
      </c>
      <c r="N30" s="65">
        <f>VLOOKUP($A30,'Return Data'!$B$7:$R$1700,14,0)</f>
        <v>-3.4424999999999999</v>
      </c>
      <c r="O30" s="66">
        <f t="shared" si="6"/>
        <v>27</v>
      </c>
      <c r="P30" s="65">
        <f>VLOOKUP($A30,'Return Data'!$B$7:$R$1700,15,0)</f>
        <v>0.78510000000000002</v>
      </c>
      <c r="Q30" s="66">
        <f t="shared" si="7"/>
        <v>26</v>
      </c>
      <c r="R30" s="65">
        <f>VLOOKUP($A30,'Return Data'!$B$7:$R$1700,16,0)</f>
        <v>8.0612999999999992</v>
      </c>
      <c r="S30" s="67">
        <f t="shared" si="5"/>
        <v>24</v>
      </c>
    </row>
    <row r="31" spans="1:19" x14ac:dyDescent="0.3">
      <c r="A31" s="63" t="s">
        <v>1349</v>
      </c>
      <c r="B31" s="64">
        <f>VLOOKUP($A31,'Return Data'!$B$7:$R$1700,3,0)</f>
        <v>44025</v>
      </c>
      <c r="C31" s="65">
        <f>VLOOKUP($A31,'Return Data'!$B$7:$R$1700,4,0)</f>
        <v>29.531099999999999</v>
      </c>
      <c r="D31" s="65">
        <f>VLOOKUP($A31,'Return Data'!$B$7:$R$1700,10,0)</f>
        <v>25.3996</v>
      </c>
      <c r="E31" s="66">
        <f t="shared" si="0"/>
        <v>2</v>
      </c>
      <c r="F31" s="65">
        <f>VLOOKUP($A31,'Return Data'!$B$7:$R$1700,11,0)</f>
        <v>5.1322000000000001</v>
      </c>
      <c r="G31" s="66">
        <f t="shared" si="1"/>
        <v>1</v>
      </c>
      <c r="H31" s="65">
        <f>VLOOKUP($A31,'Return Data'!$B$7:$R$1700,12,0)</f>
        <v>14.2783</v>
      </c>
      <c r="I31" s="66">
        <f t="shared" si="2"/>
        <v>1</v>
      </c>
      <c r="J31" s="65">
        <f>VLOOKUP($A31,'Return Data'!$B$7:$R$1700,13,0)</f>
        <v>13.313599999999999</v>
      </c>
      <c r="K31" s="66">
        <f t="shared" si="3"/>
        <v>1</v>
      </c>
      <c r="L31" s="65">
        <f>VLOOKUP($A31,'Return Data'!$B$7:$R$1700,17,0)</f>
        <v>7.9725999999999999</v>
      </c>
      <c r="M31" s="66">
        <f t="shared" si="4"/>
        <v>1</v>
      </c>
      <c r="N31" s="65">
        <f>VLOOKUP($A31,'Return Data'!$B$7:$R$1700,14,0)</f>
        <v>11.2531</v>
      </c>
      <c r="O31" s="66">
        <f t="shared" si="6"/>
        <v>1</v>
      </c>
      <c r="P31" s="65">
        <f>VLOOKUP($A31,'Return Data'!$B$7:$R$1700,15,0)</f>
        <v>11.724299999999999</v>
      </c>
      <c r="Q31" s="66">
        <f t="shared" si="7"/>
        <v>1</v>
      </c>
      <c r="R31" s="65">
        <f>VLOOKUP($A31,'Return Data'!$B$7:$R$1700,16,0)</f>
        <v>16.398900000000001</v>
      </c>
      <c r="S31" s="67">
        <f t="shared" si="5"/>
        <v>2</v>
      </c>
    </row>
    <row r="32" spans="1:19" x14ac:dyDescent="0.3">
      <c r="A32" s="63" t="s">
        <v>1351</v>
      </c>
      <c r="B32" s="64">
        <f>VLOOKUP($A32,'Return Data'!$B$7:$R$1700,3,0)</f>
        <v>44025</v>
      </c>
      <c r="C32" s="65">
        <f>VLOOKUP($A32,'Return Data'!$B$7:$R$1700,4,0)</f>
        <v>15.2</v>
      </c>
      <c r="D32" s="65">
        <f>VLOOKUP($A32,'Return Data'!$B$7:$R$1700,10,0)</f>
        <v>26.8781</v>
      </c>
      <c r="E32" s="66">
        <f t="shared" si="0"/>
        <v>1</v>
      </c>
      <c r="F32" s="65">
        <f>VLOOKUP($A32,'Return Data'!$B$7:$R$1700,11,0)</f>
        <v>6.5799999999999997E-2</v>
      </c>
      <c r="G32" s="66">
        <f t="shared" si="1"/>
        <v>3</v>
      </c>
      <c r="H32" s="65">
        <f>VLOOKUP($A32,'Return Data'!$B$7:$R$1700,12,0)</f>
        <v>9.6681000000000008</v>
      </c>
      <c r="I32" s="66">
        <f t="shared" si="2"/>
        <v>3</v>
      </c>
      <c r="J32" s="65">
        <f>VLOOKUP($A32,'Return Data'!$B$7:$R$1700,13,0)</f>
        <v>7.4204999999999997</v>
      </c>
      <c r="K32" s="66">
        <f t="shared" si="3"/>
        <v>2</v>
      </c>
      <c r="L32" s="65">
        <f>VLOOKUP($A32,'Return Data'!$B$7:$R$1700,17,0)</f>
        <v>5.0952000000000002</v>
      </c>
      <c r="M32" s="66">
        <f t="shared" si="4"/>
        <v>2</v>
      </c>
      <c r="N32" s="65">
        <f>VLOOKUP($A32,'Return Data'!$B$7:$R$1700,14,0)</f>
        <v>5.1565000000000003</v>
      </c>
      <c r="O32" s="66">
        <f t="shared" si="6"/>
        <v>5</v>
      </c>
      <c r="P32" s="65">
        <f>VLOOKUP($A32,'Return Data'!$B$7:$R$1700,15,0)</f>
        <v>7.7935999999999996</v>
      </c>
      <c r="Q32" s="66">
        <f t="shared" si="7"/>
        <v>4</v>
      </c>
      <c r="R32" s="65">
        <f>VLOOKUP($A32,'Return Data'!$B$7:$R$1700,16,0)</f>
        <v>8.1181000000000001</v>
      </c>
      <c r="S32" s="67">
        <f t="shared" si="5"/>
        <v>23</v>
      </c>
    </row>
    <row r="33" spans="1:19" x14ac:dyDescent="0.3">
      <c r="A33" s="63" t="s">
        <v>1354</v>
      </c>
      <c r="B33" s="64">
        <f>VLOOKUP($A33,'Return Data'!$B$7:$R$1700,3,0)</f>
        <v>44025</v>
      </c>
      <c r="C33" s="65">
        <f>VLOOKUP($A33,'Return Data'!$B$7:$R$1700,4,0)</f>
        <v>136.30000000000001</v>
      </c>
      <c r="D33" s="65">
        <f>VLOOKUP($A33,'Return Data'!$B$7:$R$1700,10,0)</f>
        <v>17.237200000000001</v>
      </c>
      <c r="E33" s="66">
        <f t="shared" si="0"/>
        <v>12</v>
      </c>
      <c r="F33" s="65">
        <f>VLOOKUP($A33,'Return Data'!$B$7:$R$1700,11,0)</f>
        <v>-11.3208</v>
      </c>
      <c r="G33" s="66">
        <f t="shared" si="1"/>
        <v>17</v>
      </c>
      <c r="H33" s="65">
        <f>VLOOKUP($A33,'Return Data'!$B$7:$R$1700,12,0)</f>
        <v>-2.7193000000000001</v>
      </c>
      <c r="I33" s="66">
        <f t="shared" si="2"/>
        <v>10</v>
      </c>
      <c r="J33" s="65">
        <f>VLOOKUP($A33,'Return Data'!$B$7:$R$1700,13,0)</f>
        <v>-7.0449000000000002</v>
      </c>
      <c r="K33" s="66">
        <f t="shared" si="3"/>
        <v>25</v>
      </c>
      <c r="L33" s="65">
        <f>VLOOKUP($A33,'Return Data'!$B$7:$R$1700,17,0)</f>
        <v>-3.0122</v>
      </c>
      <c r="M33" s="66">
        <f t="shared" si="4"/>
        <v>19</v>
      </c>
      <c r="N33" s="65">
        <f>VLOOKUP($A33,'Return Data'!$B$7:$R$1700,14,0)</f>
        <v>-0.20680000000000001</v>
      </c>
      <c r="O33" s="66">
        <f t="shared" si="6"/>
        <v>21</v>
      </c>
      <c r="P33" s="65">
        <f>VLOOKUP($A33,'Return Data'!$B$7:$R$1700,15,0)</f>
        <v>6.5789999999999997</v>
      </c>
      <c r="Q33" s="66">
        <f t="shared" si="7"/>
        <v>12</v>
      </c>
      <c r="R33" s="65">
        <f>VLOOKUP($A33,'Return Data'!$B$7:$R$1700,16,0)</f>
        <v>11.954700000000001</v>
      </c>
      <c r="S33" s="67">
        <f t="shared" si="5"/>
        <v>11</v>
      </c>
    </row>
    <row r="34" spans="1:19" x14ac:dyDescent="0.3">
      <c r="A34" s="63" t="s">
        <v>1356</v>
      </c>
      <c r="B34" s="64">
        <f>VLOOKUP($A34,'Return Data'!$B$7:$R$1700,3,0)</f>
        <v>44025</v>
      </c>
      <c r="C34" s="65">
        <f>VLOOKUP($A34,'Return Data'!$B$7:$R$1700,4,0)</f>
        <v>193.82230000000001</v>
      </c>
      <c r="D34" s="65">
        <f>VLOOKUP($A34,'Return Data'!$B$7:$R$1700,10,0)</f>
        <v>23.318000000000001</v>
      </c>
      <c r="E34" s="66">
        <f t="shared" si="0"/>
        <v>3</v>
      </c>
      <c r="F34" s="65">
        <f>VLOOKUP($A34,'Return Data'!$B$7:$R$1700,11,0)</f>
        <v>0.7994</v>
      </c>
      <c r="G34" s="66">
        <f t="shared" si="1"/>
        <v>2</v>
      </c>
      <c r="H34" s="65">
        <f>VLOOKUP($A34,'Return Data'!$B$7:$R$1700,12,0)</f>
        <v>10.7584</v>
      </c>
      <c r="I34" s="66">
        <f t="shared" si="2"/>
        <v>2</v>
      </c>
      <c r="J34" s="65">
        <f>VLOOKUP($A34,'Return Data'!$B$7:$R$1700,13,0)</f>
        <v>3.5973000000000002</v>
      </c>
      <c r="K34" s="66">
        <f t="shared" si="3"/>
        <v>4</v>
      </c>
      <c r="L34" s="65">
        <f>VLOOKUP($A34,'Return Data'!$B$7:$R$1700,17,0)</f>
        <v>4.2595999999999998</v>
      </c>
      <c r="M34" s="66">
        <f t="shared" si="4"/>
        <v>3</v>
      </c>
      <c r="N34" s="65">
        <f>VLOOKUP($A34,'Return Data'!$B$7:$R$1700,14,0)</f>
        <v>6.9284999999999997</v>
      </c>
      <c r="O34" s="66">
        <f t="shared" si="6"/>
        <v>2</v>
      </c>
      <c r="P34" s="65">
        <f>VLOOKUP($A34,'Return Data'!$B$7:$R$1700,15,0)</f>
        <v>8.9426000000000005</v>
      </c>
      <c r="Q34" s="66">
        <f t="shared" si="7"/>
        <v>2</v>
      </c>
      <c r="R34" s="65">
        <f>VLOOKUP($A34,'Return Data'!$B$7:$R$1700,16,0)</f>
        <v>13.6852</v>
      </c>
      <c r="S34" s="67">
        <f t="shared" si="5"/>
        <v>5</v>
      </c>
    </row>
    <row r="35" spans="1:19" x14ac:dyDescent="0.3">
      <c r="A35" s="63" t="s">
        <v>1357</v>
      </c>
      <c r="B35" s="64">
        <f>VLOOKUP($A35,'Return Data'!$B$7:$R$1700,3,0)</f>
        <v>44025</v>
      </c>
      <c r="C35" s="65">
        <f>VLOOKUP($A35,'Return Data'!$B$7:$R$1700,4,0)</f>
        <v>47.563499999999998</v>
      </c>
      <c r="D35" s="65">
        <f>VLOOKUP($A35,'Return Data'!$B$7:$R$1700,10,0)</f>
        <v>14.5366</v>
      </c>
      <c r="E35" s="66">
        <f t="shared" si="0"/>
        <v>27</v>
      </c>
      <c r="F35" s="65">
        <f>VLOOKUP($A35,'Return Data'!$B$7:$R$1700,11,0)</f>
        <v>-13.791</v>
      </c>
      <c r="G35" s="66">
        <f t="shared" si="1"/>
        <v>27</v>
      </c>
      <c r="H35" s="65">
        <f>VLOOKUP($A35,'Return Data'!$B$7:$R$1700,12,0)</f>
        <v>-8.3919999999999995</v>
      </c>
      <c r="I35" s="66">
        <f t="shared" si="2"/>
        <v>29</v>
      </c>
      <c r="J35" s="65">
        <f>VLOOKUP($A35,'Return Data'!$B$7:$R$1700,13,0)</f>
        <v>-7.8771000000000004</v>
      </c>
      <c r="K35" s="66">
        <f t="shared" si="3"/>
        <v>27</v>
      </c>
      <c r="L35" s="65">
        <f>VLOOKUP($A35,'Return Data'!$B$7:$R$1700,17,0)</f>
        <v>-1.3949</v>
      </c>
      <c r="M35" s="66">
        <f t="shared" si="4"/>
        <v>15</v>
      </c>
      <c r="N35" s="65">
        <f>VLOOKUP($A35,'Return Data'!$B$7:$R$1700,14,0)</f>
        <v>1.5173000000000001</v>
      </c>
      <c r="O35" s="66">
        <f t="shared" si="6"/>
        <v>14</v>
      </c>
      <c r="P35" s="65">
        <f>VLOOKUP($A35,'Return Data'!$B$7:$R$1700,15,0)</f>
        <v>7.1565000000000003</v>
      </c>
      <c r="Q35" s="66">
        <f t="shared" si="7"/>
        <v>9</v>
      </c>
      <c r="R35" s="65">
        <f>VLOOKUP($A35,'Return Data'!$B$7:$R$1700,16,0)</f>
        <v>12.9514</v>
      </c>
      <c r="S35" s="67">
        <f t="shared" si="5"/>
        <v>8</v>
      </c>
    </row>
    <row r="36" spans="1:19" x14ac:dyDescent="0.3">
      <c r="A36" s="63" t="s">
        <v>1359</v>
      </c>
      <c r="B36" s="64">
        <f>VLOOKUP($A36,'Return Data'!$B$7:$R$1700,3,0)</f>
        <v>44025</v>
      </c>
      <c r="C36" s="65">
        <f>VLOOKUP($A36,'Return Data'!$B$7:$R$1700,4,0)</f>
        <v>10.1892</v>
      </c>
      <c r="D36" s="65">
        <f>VLOOKUP($A36,'Return Data'!$B$7:$R$1700,10,0)</f>
        <v>15.5015</v>
      </c>
      <c r="E36" s="66">
        <f t="shared" si="0"/>
        <v>21</v>
      </c>
      <c r="F36" s="65">
        <f>VLOOKUP($A36,'Return Data'!$B$7:$R$1700,11,0)</f>
        <v>-9.1433999999999997</v>
      </c>
      <c r="G36" s="66">
        <f t="shared" si="1"/>
        <v>10</v>
      </c>
      <c r="H36" s="65">
        <f>VLOOKUP($A36,'Return Data'!$B$7:$R$1700,12,0)</f>
        <v>-2.9081999999999999</v>
      </c>
      <c r="I36" s="66">
        <f t="shared" si="2"/>
        <v>13</v>
      </c>
      <c r="J36" s="65">
        <f>VLOOKUP($A36,'Return Data'!$B$7:$R$1700,13,0)</f>
        <v>-4.2827000000000002</v>
      </c>
      <c r="K36" s="66">
        <f t="shared" si="3"/>
        <v>16</v>
      </c>
      <c r="L36" s="65"/>
      <c r="M36" s="66"/>
      <c r="N36" s="65"/>
      <c r="O36" s="66"/>
      <c r="P36" s="65"/>
      <c r="Q36" s="66"/>
      <c r="R36" s="65">
        <f>VLOOKUP($A36,'Return Data'!$B$7:$R$1700,16,0)</f>
        <v>1.0516000000000001</v>
      </c>
      <c r="S36" s="67">
        <f t="shared" si="5"/>
        <v>31</v>
      </c>
    </row>
    <row r="37" spans="1:19" x14ac:dyDescent="0.3">
      <c r="A37" s="63" t="s">
        <v>1361</v>
      </c>
      <c r="B37" s="64">
        <f>VLOOKUP($A37,'Return Data'!$B$7:$R$1700,3,0)</f>
        <v>44025</v>
      </c>
      <c r="C37" s="65">
        <f>VLOOKUP($A37,'Return Data'!$B$7:$R$1700,4,0)</f>
        <v>9.7408999999999999</v>
      </c>
      <c r="D37" s="65">
        <f>VLOOKUP($A37,'Return Data'!$B$7:$R$1700,10,0)</f>
        <v>17.341899999999999</v>
      </c>
      <c r="E37" s="66">
        <f t="shared" si="0"/>
        <v>11</v>
      </c>
      <c r="F37" s="65">
        <f>VLOOKUP($A37,'Return Data'!$B$7:$R$1700,11,0)</f>
        <v>-11.4359</v>
      </c>
      <c r="G37" s="66">
        <f t="shared" si="1"/>
        <v>18</v>
      </c>
      <c r="H37" s="65">
        <f>VLOOKUP($A37,'Return Data'!$B$7:$R$1700,12,0)</f>
        <v>-5.1999000000000004</v>
      </c>
      <c r="I37" s="66">
        <f t="shared" si="2"/>
        <v>24</v>
      </c>
      <c r="J37" s="65"/>
      <c r="K37" s="66"/>
      <c r="L37" s="65"/>
      <c r="M37" s="66"/>
      <c r="N37" s="65"/>
      <c r="O37" s="66"/>
      <c r="P37" s="65"/>
      <c r="Q37" s="66"/>
      <c r="R37" s="65">
        <f>VLOOKUP($A37,'Return Data'!$B$7:$R$1700,16,0)</f>
        <v>-2.5910000000000002</v>
      </c>
      <c r="S37" s="67">
        <f t="shared" si="5"/>
        <v>33</v>
      </c>
    </row>
    <row r="38" spans="1:19" x14ac:dyDescent="0.3">
      <c r="A38" s="63" t="s">
        <v>1363</v>
      </c>
      <c r="B38" s="64">
        <f>VLOOKUP($A38,'Return Data'!$B$7:$R$1700,3,0)</f>
        <v>44025</v>
      </c>
      <c r="C38" s="65">
        <f>VLOOKUP($A38,'Return Data'!$B$7:$R$1700,4,0)</f>
        <v>10.636900000000001</v>
      </c>
      <c r="D38" s="65">
        <f>VLOOKUP($A38,'Return Data'!$B$7:$R$1700,10,0)</f>
        <v>14.4627</v>
      </c>
      <c r="E38" s="66">
        <f t="shared" si="0"/>
        <v>29</v>
      </c>
      <c r="F38" s="65">
        <f>VLOOKUP($A38,'Return Data'!$B$7:$R$1700,11,0)</f>
        <v>-8.6765000000000008</v>
      </c>
      <c r="G38" s="66">
        <f t="shared" si="1"/>
        <v>9</v>
      </c>
      <c r="H38" s="65">
        <f>VLOOKUP($A38,'Return Data'!$B$7:$R$1700,12,0)</f>
        <v>-1.5202</v>
      </c>
      <c r="I38" s="66">
        <f t="shared" si="2"/>
        <v>8</v>
      </c>
      <c r="J38" s="65">
        <f>VLOOKUP($A38,'Return Data'!$B$7:$R$1700,13,0)</f>
        <v>0.55489999999999995</v>
      </c>
      <c r="K38" s="66">
        <f t="shared" si="3"/>
        <v>8</v>
      </c>
      <c r="L38" s="65"/>
      <c r="M38" s="66"/>
      <c r="N38" s="65"/>
      <c r="O38" s="66"/>
      <c r="P38" s="65"/>
      <c r="Q38" s="66"/>
      <c r="R38" s="65">
        <f>VLOOKUP($A38,'Return Data'!$B$7:$R$1700,16,0)</f>
        <v>3.39</v>
      </c>
      <c r="S38" s="67">
        <f t="shared" si="5"/>
        <v>30</v>
      </c>
    </row>
    <row r="39" spans="1:19" x14ac:dyDescent="0.3">
      <c r="A39" s="63" t="s">
        <v>1365</v>
      </c>
      <c r="B39" s="64">
        <f>VLOOKUP($A39,'Return Data'!$B$7:$R$1700,3,0)</f>
        <v>44025</v>
      </c>
      <c r="C39" s="65">
        <f>VLOOKUP($A39,'Return Data'!$B$7:$R$1700,4,0)</f>
        <v>100.35</v>
      </c>
      <c r="D39" s="65">
        <f>VLOOKUP($A39,'Return Data'!$B$7:$R$1700,10,0)</f>
        <v>15.8241</v>
      </c>
      <c r="E39" s="66">
        <f t="shared" si="0"/>
        <v>17</v>
      </c>
      <c r="F39" s="65">
        <f>VLOOKUP($A39,'Return Data'!$B$7:$R$1700,11,0)</f>
        <v>-14.523</v>
      </c>
      <c r="G39" s="66">
        <f t="shared" si="1"/>
        <v>29</v>
      </c>
      <c r="H39" s="65">
        <f>VLOOKUP($A39,'Return Data'!$B$7:$R$1700,12,0)</f>
        <v>-8.1464999999999996</v>
      </c>
      <c r="I39" s="66">
        <f t="shared" si="2"/>
        <v>28</v>
      </c>
      <c r="J39" s="65">
        <f>VLOOKUP($A39,'Return Data'!$B$7:$R$1700,13,0)</f>
        <v>-12.2585</v>
      </c>
      <c r="K39" s="66">
        <f t="shared" si="3"/>
        <v>30</v>
      </c>
      <c r="L39" s="65">
        <f>VLOOKUP($A39,'Return Data'!$B$7:$R$1700,17,0)</f>
        <v>-7.0368000000000004</v>
      </c>
      <c r="M39" s="66">
        <f t="shared" si="4"/>
        <v>29</v>
      </c>
      <c r="N39" s="65">
        <f>VLOOKUP($A39,'Return Data'!$B$7:$R$1700,14,0)</f>
        <v>-4.3230000000000004</v>
      </c>
      <c r="O39" s="66">
        <f t="shared" si="6"/>
        <v>28</v>
      </c>
      <c r="P39" s="65">
        <f>VLOOKUP($A39,'Return Data'!$B$7:$R$1700,15,0)</f>
        <v>0.65990000000000004</v>
      </c>
      <c r="Q39" s="66">
        <f t="shared" si="7"/>
        <v>27</v>
      </c>
      <c r="R39" s="65">
        <f>VLOOKUP($A39,'Return Data'!$B$7:$R$1700,16,0)</f>
        <v>6.1471999999999998</v>
      </c>
      <c r="S39" s="67">
        <f t="shared" si="5"/>
        <v>28</v>
      </c>
    </row>
    <row r="40" spans="1:19" x14ac:dyDescent="0.3">
      <c r="A40" s="63" t="s">
        <v>1367</v>
      </c>
      <c r="B40" s="64">
        <f>VLOOKUP($A40,'Return Data'!$B$7:$R$1700,3,0)</f>
        <v>44025</v>
      </c>
      <c r="C40" s="65">
        <f>VLOOKUP($A40,'Return Data'!$B$7:$R$1700,4,0)</f>
        <v>20.39</v>
      </c>
      <c r="D40" s="65">
        <f>VLOOKUP($A40,'Return Data'!$B$7:$R$1700,10,0)</f>
        <v>18.2029</v>
      </c>
      <c r="E40" s="66">
        <f t="shared" si="0"/>
        <v>8</v>
      </c>
      <c r="F40" s="65">
        <f>VLOOKUP($A40,'Return Data'!$B$7:$R$1700,11,0)</f>
        <v>-7.9042000000000003</v>
      </c>
      <c r="G40" s="66">
        <f t="shared" si="1"/>
        <v>6</v>
      </c>
      <c r="H40" s="65">
        <f>VLOOKUP($A40,'Return Data'!$B$7:$R$1700,12,0)</f>
        <v>-0.48799999999999999</v>
      </c>
      <c r="I40" s="66">
        <f t="shared" si="2"/>
        <v>7</v>
      </c>
      <c r="J40" s="65">
        <f>VLOOKUP($A40,'Return Data'!$B$7:$R$1700,13,0)</f>
        <v>4.9099999999999998E-2</v>
      </c>
      <c r="K40" s="66">
        <f t="shared" si="3"/>
        <v>10</v>
      </c>
      <c r="L40" s="65">
        <f>VLOOKUP($A40,'Return Data'!$B$7:$R$1700,17,0)</f>
        <v>0.69279999999999997</v>
      </c>
      <c r="M40" s="66">
        <f t="shared" si="4"/>
        <v>9</v>
      </c>
      <c r="N40" s="65">
        <f>VLOOKUP($A40,'Return Data'!$B$7:$R$1700,14,0)</f>
        <v>3.274</v>
      </c>
      <c r="O40" s="66">
        <f t="shared" si="6"/>
        <v>8</v>
      </c>
      <c r="P40" s="65">
        <f>VLOOKUP($A40,'Return Data'!$B$7:$R$1700,15,0)</f>
        <v>4.3449999999999998</v>
      </c>
      <c r="Q40" s="66">
        <f t="shared" si="7"/>
        <v>20</v>
      </c>
      <c r="R40" s="65">
        <f>VLOOKUP($A40,'Return Data'!$B$7:$R$1700,16,0)</f>
        <v>8.6809999999999992</v>
      </c>
      <c r="S40" s="67">
        <f t="shared" si="5"/>
        <v>22</v>
      </c>
    </row>
    <row r="41" spans="1:19" x14ac:dyDescent="0.3">
      <c r="A41" s="63" t="s">
        <v>1369</v>
      </c>
      <c r="B41" s="64">
        <f>VLOOKUP($A41,'Return Data'!$B$7:$R$1700,3,0)</f>
        <v>44025</v>
      </c>
      <c r="C41" s="65">
        <f>VLOOKUP($A41,'Return Data'!$B$7:$R$1700,4,0)</f>
        <v>129.15088598955299</v>
      </c>
      <c r="D41" s="65">
        <f>VLOOKUP($A41,'Return Data'!$B$7:$R$1700,10,0)</f>
        <v>18.238499999999998</v>
      </c>
      <c r="E41" s="66">
        <f t="shared" si="0"/>
        <v>7</v>
      </c>
      <c r="F41" s="65">
        <f>VLOOKUP($A41,'Return Data'!$B$7:$R$1700,11,0)</f>
        <v>-7.6554000000000002</v>
      </c>
      <c r="G41" s="66">
        <f t="shared" si="1"/>
        <v>5</v>
      </c>
      <c r="H41" s="65">
        <f>VLOOKUP($A41,'Return Data'!$B$7:$R$1700,12,0)</f>
        <v>2.56</v>
      </c>
      <c r="I41" s="66">
        <f t="shared" si="2"/>
        <v>4</v>
      </c>
      <c r="J41" s="65">
        <f>VLOOKUP($A41,'Return Data'!$B$7:$R$1700,13,0)</f>
        <v>3.6366999999999998</v>
      </c>
      <c r="K41" s="66">
        <f t="shared" si="3"/>
        <v>3</v>
      </c>
      <c r="L41" s="65">
        <f>VLOOKUP($A41,'Return Data'!$B$7:$R$1700,17,0)</f>
        <v>-2.4500000000000001E-2</v>
      </c>
      <c r="M41" s="66">
        <f t="shared" si="4"/>
        <v>11</v>
      </c>
      <c r="N41" s="65">
        <f>VLOOKUP($A41,'Return Data'!$B$7:$R$1700,14,0)</f>
        <v>5.5865999999999998</v>
      </c>
      <c r="O41" s="66">
        <f t="shared" si="6"/>
        <v>4</v>
      </c>
      <c r="P41" s="65">
        <f>VLOOKUP($A41,'Return Data'!$B$7:$R$1700,15,0)</f>
        <v>6.9257</v>
      </c>
      <c r="Q41" s="66">
        <f t="shared" si="7"/>
        <v>11</v>
      </c>
      <c r="R41" s="65">
        <f>VLOOKUP($A41,'Return Data'!$B$7:$R$1700,16,0)</f>
        <v>11.7234</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16.565061764705888</v>
      </c>
      <c r="E43" s="74"/>
      <c r="F43" s="75">
        <f>AVERAGE(F8:F41)</f>
        <v>-10.854049999999997</v>
      </c>
      <c r="G43" s="74"/>
      <c r="H43" s="75">
        <f>AVERAGE(H8:H41)</f>
        <v>-3.2141911764705888</v>
      </c>
      <c r="I43" s="74"/>
      <c r="J43" s="75">
        <f>AVERAGE(J8:J41)</f>
        <v>-3.852887878787878</v>
      </c>
      <c r="K43" s="74"/>
      <c r="L43" s="75">
        <f>AVERAGE(L8:L41)</f>
        <v>-0.86826206896551739</v>
      </c>
      <c r="M43" s="74"/>
      <c r="N43" s="75">
        <f>AVERAGE(N8:N41)</f>
        <v>1.7464964285714282</v>
      </c>
      <c r="O43" s="74"/>
      <c r="P43" s="75">
        <f>AVERAGE(P8:P41)</f>
        <v>5.7230629629629624</v>
      </c>
      <c r="Q43" s="74"/>
      <c r="R43" s="75">
        <f>AVERAGE(R8:R41)</f>
        <v>9.243632352941173</v>
      </c>
      <c r="S43" s="76"/>
    </row>
    <row r="44" spans="1:19" x14ac:dyDescent="0.3">
      <c r="A44" s="73" t="s">
        <v>28</v>
      </c>
      <c r="B44" s="74"/>
      <c r="C44" s="74"/>
      <c r="D44" s="75">
        <f>MIN(D8:D41)</f>
        <v>10.3978</v>
      </c>
      <c r="E44" s="74"/>
      <c r="F44" s="75">
        <f>MIN(F8:F41)</f>
        <v>-23.257300000000001</v>
      </c>
      <c r="G44" s="74"/>
      <c r="H44" s="75">
        <f>MIN(H8:H41)</f>
        <v>-16.0655</v>
      </c>
      <c r="I44" s="74"/>
      <c r="J44" s="75">
        <f>MIN(J8:J41)</f>
        <v>-22.2346</v>
      </c>
      <c r="K44" s="74"/>
      <c r="L44" s="75">
        <f>MIN(L8:L41)</f>
        <v>-7.0368000000000004</v>
      </c>
      <c r="M44" s="74"/>
      <c r="N44" s="75">
        <f>MIN(N8:N41)</f>
        <v>-4.3230000000000004</v>
      </c>
      <c r="O44" s="74"/>
      <c r="P44" s="75">
        <f>MIN(P8:P41)</f>
        <v>0.65990000000000004</v>
      </c>
      <c r="Q44" s="74"/>
      <c r="R44" s="75">
        <f>MIN(R8:R41)</f>
        <v>-4.1711999999999998</v>
      </c>
      <c r="S44" s="76"/>
    </row>
    <row r="45" spans="1:19" ht="15" thickBot="1" x14ac:dyDescent="0.35">
      <c r="A45" s="77" t="s">
        <v>29</v>
      </c>
      <c r="B45" s="78"/>
      <c r="C45" s="78"/>
      <c r="D45" s="79">
        <f>MAX(D8:D41)</f>
        <v>26.8781</v>
      </c>
      <c r="E45" s="78"/>
      <c r="F45" s="79">
        <f>MAX(F8:F41)</f>
        <v>5.1322000000000001</v>
      </c>
      <c r="G45" s="78"/>
      <c r="H45" s="79">
        <f>MAX(H8:H41)</f>
        <v>14.2783</v>
      </c>
      <c r="I45" s="78"/>
      <c r="J45" s="79">
        <f>MAX(J8:J41)</f>
        <v>13.313599999999999</v>
      </c>
      <c r="K45" s="78"/>
      <c r="L45" s="79">
        <f>MAX(L8:L41)</f>
        <v>7.9725999999999999</v>
      </c>
      <c r="M45" s="78"/>
      <c r="N45" s="79">
        <f>MAX(N8:N41)</f>
        <v>11.2531</v>
      </c>
      <c r="O45" s="78"/>
      <c r="P45" s="79">
        <f>MAX(P8:P41)</f>
        <v>11.724299999999999</v>
      </c>
      <c r="Q45" s="78"/>
      <c r="R45" s="79">
        <f>MAX(R8:R41)</f>
        <v>16.502400000000002</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44025</v>
      </c>
      <c r="C8" s="65">
        <f>VLOOKUP($A8,'Return Data'!$B$7:$R$1700,4,0)</f>
        <v>666.94</v>
      </c>
      <c r="D8" s="65">
        <f>VLOOKUP($A8,'Return Data'!$B$7:$R$1700,10,0)</f>
        <v>16.665199999999999</v>
      </c>
      <c r="E8" s="66">
        <f>RANK(D8,D$8:D$41,0)</f>
        <v>14</v>
      </c>
      <c r="F8" s="65">
        <f>VLOOKUP($A8,'Return Data'!$B$7:$R$1700,11,0)</f>
        <v>-14.0663</v>
      </c>
      <c r="G8" s="66">
        <f>RANK(F8,F$8:F$41,0)</f>
        <v>25</v>
      </c>
      <c r="H8" s="65">
        <f>VLOOKUP($A8,'Return Data'!$B$7:$R$1700,12,0)</f>
        <v>-4.4771999999999998</v>
      </c>
      <c r="I8" s="66">
        <f>RANK(H8,H$8:H$41,0)</f>
        <v>18</v>
      </c>
      <c r="J8" s="65">
        <f>VLOOKUP($A8,'Return Data'!$B$7:$R$1700,13,0)</f>
        <v>-6.7816999999999998</v>
      </c>
      <c r="K8" s="66">
        <f>RANK(J8,J$8:J$41,0)</f>
        <v>22</v>
      </c>
      <c r="L8" s="65">
        <f>VLOOKUP($A8,'Return Data'!$B$7:$R$1700,17,0)</f>
        <v>-2.3157000000000001</v>
      </c>
      <c r="M8" s="66">
        <f>RANK(L8,L$8:L$41,0)</f>
        <v>14</v>
      </c>
      <c r="N8" s="65">
        <f>VLOOKUP($A8,'Return Data'!$B$7:$R$1700,14,0)</f>
        <v>-0.37859999999999999</v>
      </c>
      <c r="O8" s="66">
        <f>RANK(N8,N$8:N$41,0)</f>
        <v>15</v>
      </c>
      <c r="P8" s="65">
        <f>VLOOKUP($A8,'Return Data'!$B$7:$R$1700,15,0)</f>
        <v>6.3216000000000001</v>
      </c>
      <c r="Q8" s="66">
        <f>RANK(P8,P$8:P$41,0)</f>
        <v>7</v>
      </c>
      <c r="R8" s="65">
        <f>VLOOKUP($A8,'Return Data'!$B$7:$R$1700,16,0)</f>
        <v>21.148399999999999</v>
      </c>
      <c r="S8" s="67">
        <f>RANK(R8,R$8:R$41,0)</f>
        <v>1</v>
      </c>
    </row>
    <row r="9" spans="1:20" x14ac:dyDescent="0.3">
      <c r="A9" s="63" t="s">
        <v>1304</v>
      </c>
      <c r="B9" s="64">
        <f>VLOOKUP($A9,'Return Data'!$B$7:$R$1700,3,0)</f>
        <v>44025</v>
      </c>
      <c r="C9" s="65">
        <f>VLOOKUP($A9,'Return Data'!$B$7:$R$1700,4,0)</f>
        <v>11.71</v>
      </c>
      <c r="D9" s="65">
        <f>VLOOKUP($A9,'Return Data'!$B$7:$R$1700,10,0)</f>
        <v>10.0564</v>
      </c>
      <c r="E9" s="66">
        <f t="shared" ref="E9:E41" si="0">RANK(D9,D$8:D$41,0)</f>
        <v>34</v>
      </c>
      <c r="F9" s="65">
        <f>VLOOKUP($A9,'Return Data'!$B$7:$R$1700,11,0)</f>
        <v>-8.9425000000000008</v>
      </c>
      <c r="G9" s="66">
        <f t="shared" ref="G9:G41" si="1">RANK(F9,F$8:F$41,0)</f>
        <v>8</v>
      </c>
      <c r="H9" s="65">
        <f>VLOOKUP($A9,'Return Data'!$B$7:$R$1700,12,0)</f>
        <v>-4.8741000000000003</v>
      </c>
      <c r="I9" s="66">
        <f t="shared" ref="I9:I41" si="2">RANK(H9,H$8:H$41,0)</f>
        <v>20</v>
      </c>
      <c r="J9" s="65">
        <f>VLOOKUP($A9,'Return Data'!$B$7:$R$1700,13,0)</f>
        <v>1.1226</v>
      </c>
      <c r="K9" s="66">
        <f t="shared" ref="K9:K41" si="3">RANK(J9,J$8:J$41,0)</f>
        <v>5</v>
      </c>
      <c r="L9" s="65">
        <f>VLOOKUP($A9,'Return Data'!$B$7:$R$1700,17,0)</f>
        <v>1.9759</v>
      </c>
      <c r="M9" s="66">
        <f t="shared" ref="M9:M41" si="4">RANK(L9,L$8:L$41,0)</f>
        <v>5</v>
      </c>
      <c r="N9" s="65"/>
      <c r="O9" s="66"/>
      <c r="P9" s="65"/>
      <c r="Q9" s="66"/>
      <c r="R9" s="65">
        <f>VLOOKUP($A9,'Return Data'!$B$7:$R$1700,16,0)</f>
        <v>6.1265000000000001</v>
      </c>
      <c r="S9" s="67">
        <f t="shared" ref="S9:S41" si="5">RANK(R9,R$8:R$41,0)</f>
        <v>27</v>
      </c>
    </row>
    <row r="10" spans="1:20" x14ac:dyDescent="0.3">
      <c r="A10" s="63" t="s">
        <v>1305</v>
      </c>
      <c r="B10" s="64">
        <f>VLOOKUP($A10,'Return Data'!$B$7:$R$1700,3,0)</f>
        <v>44025</v>
      </c>
      <c r="C10" s="65">
        <f>VLOOKUP($A10,'Return Data'!$B$7:$R$1700,4,0)</f>
        <v>91.6</v>
      </c>
      <c r="D10" s="65">
        <f>VLOOKUP($A10,'Return Data'!$B$7:$R$1700,10,0)</f>
        <v>14.7295</v>
      </c>
      <c r="E10" s="66">
        <f t="shared" si="0"/>
        <v>25</v>
      </c>
      <c r="F10" s="65">
        <f>VLOOKUP($A10,'Return Data'!$B$7:$R$1700,11,0)</f>
        <v>-9.9931000000000001</v>
      </c>
      <c r="G10" s="66">
        <f t="shared" si="1"/>
        <v>12</v>
      </c>
      <c r="H10" s="65">
        <f>VLOOKUP($A10,'Return Data'!$B$7:$R$1700,12,0)</f>
        <v>-3.5485000000000002</v>
      </c>
      <c r="I10" s="66">
        <f t="shared" si="2"/>
        <v>11</v>
      </c>
      <c r="J10" s="65">
        <f>VLOOKUP($A10,'Return Data'!$B$7:$R$1700,13,0)</f>
        <v>-5.4305000000000003</v>
      </c>
      <c r="K10" s="66">
        <f t="shared" si="3"/>
        <v>17</v>
      </c>
      <c r="L10" s="65">
        <f>VLOOKUP($A10,'Return Data'!$B$7:$R$1700,17,0)</f>
        <v>-3.0537999999999998</v>
      </c>
      <c r="M10" s="66">
        <f t="shared" si="4"/>
        <v>17</v>
      </c>
      <c r="N10" s="65">
        <f>VLOOKUP($A10,'Return Data'!$B$7:$R$1700,14,0)</f>
        <v>-1.2063999999999999</v>
      </c>
      <c r="O10" s="66">
        <f t="shared" ref="O10:O41" si="6">RANK(N10,N$8:N$41,0)</f>
        <v>22</v>
      </c>
      <c r="P10" s="65">
        <f>VLOOKUP($A10,'Return Data'!$B$7:$R$1700,15,0)</f>
        <v>2.9045000000000001</v>
      </c>
      <c r="Q10" s="66">
        <f t="shared" ref="Q10:Q41" si="7">RANK(P10,P$8:P$41,0)</f>
        <v>23</v>
      </c>
      <c r="R10" s="65">
        <f>VLOOKUP($A10,'Return Data'!$B$7:$R$1700,16,0)</f>
        <v>14.050599999999999</v>
      </c>
      <c r="S10" s="67">
        <f t="shared" si="5"/>
        <v>12</v>
      </c>
    </row>
    <row r="11" spans="1:20" x14ac:dyDescent="0.3">
      <c r="A11" s="63" t="s">
        <v>1307</v>
      </c>
      <c r="B11" s="64">
        <f>VLOOKUP($A11,'Return Data'!$B$7:$R$1700,3,0)</f>
        <v>44025</v>
      </c>
      <c r="C11" s="65">
        <f>VLOOKUP($A11,'Return Data'!$B$7:$R$1700,4,0)</f>
        <v>44.372</v>
      </c>
      <c r="D11" s="65">
        <f>VLOOKUP($A11,'Return Data'!$B$7:$R$1700,10,0)</f>
        <v>15.246</v>
      </c>
      <c r="E11" s="66">
        <f t="shared" si="0"/>
        <v>20</v>
      </c>
      <c r="F11" s="65">
        <f>VLOOKUP($A11,'Return Data'!$B$7:$R$1700,11,0)</f>
        <v>-14.465299999999999</v>
      </c>
      <c r="G11" s="66">
        <f t="shared" si="1"/>
        <v>28</v>
      </c>
      <c r="H11" s="65">
        <f>VLOOKUP($A11,'Return Data'!$B$7:$R$1700,12,0)</f>
        <v>-4.8342000000000001</v>
      </c>
      <c r="I11" s="66">
        <f t="shared" si="2"/>
        <v>19</v>
      </c>
      <c r="J11" s="65">
        <f>VLOOKUP($A11,'Return Data'!$B$7:$R$1700,13,0)</f>
        <v>-4.4428000000000001</v>
      </c>
      <c r="K11" s="66">
        <f t="shared" si="3"/>
        <v>15</v>
      </c>
      <c r="L11" s="65">
        <f>VLOOKUP($A11,'Return Data'!$B$7:$R$1700,17,0)</f>
        <v>-1.5058</v>
      </c>
      <c r="M11" s="66">
        <f t="shared" si="4"/>
        <v>13</v>
      </c>
      <c r="N11" s="65">
        <f>VLOOKUP($A11,'Return Data'!$B$7:$R$1700,14,0)</f>
        <v>-0.79910000000000003</v>
      </c>
      <c r="O11" s="66">
        <f t="shared" si="6"/>
        <v>18</v>
      </c>
      <c r="P11" s="65">
        <f>VLOOKUP($A11,'Return Data'!$B$7:$R$1700,15,0)</f>
        <v>4.1905999999999999</v>
      </c>
      <c r="Q11" s="66">
        <f t="shared" si="7"/>
        <v>14</v>
      </c>
      <c r="R11" s="65">
        <f>VLOOKUP($A11,'Return Data'!$B$7:$R$1700,16,0)</f>
        <v>10.565200000000001</v>
      </c>
      <c r="S11" s="67">
        <f t="shared" si="5"/>
        <v>21</v>
      </c>
    </row>
    <row r="12" spans="1:20" x14ac:dyDescent="0.3">
      <c r="A12" s="63" t="s">
        <v>1311</v>
      </c>
      <c r="B12" s="64">
        <f>VLOOKUP($A12,'Return Data'!$B$7:$R$1700,3,0)</f>
        <v>44025</v>
      </c>
      <c r="C12" s="65">
        <f>VLOOKUP($A12,'Return Data'!$B$7:$R$1700,4,0)</f>
        <v>134.97</v>
      </c>
      <c r="D12" s="65">
        <f>VLOOKUP($A12,'Return Data'!$B$7:$R$1700,10,0)</f>
        <v>14.565799999999999</v>
      </c>
      <c r="E12" s="66">
        <f t="shared" si="0"/>
        <v>26</v>
      </c>
      <c r="F12" s="65">
        <f>VLOOKUP($A12,'Return Data'!$B$7:$R$1700,11,0)</f>
        <v>-6.3098999999999998</v>
      </c>
      <c r="G12" s="66">
        <f t="shared" si="1"/>
        <v>4</v>
      </c>
      <c r="H12" s="65">
        <f>VLOOKUP($A12,'Return Data'!$B$7:$R$1700,12,0)</f>
        <v>1.4582999999999999</v>
      </c>
      <c r="I12" s="66">
        <f t="shared" si="2"/>
        <v>5</v>
      </c>
      <c r="J12" s="65">
        <f>VLOOKUP($A12,'Return Data'!$B$7:$R$1700,13,0)</f>
        <v>1.0027999999999999</v>
      </c>
      <c r="K12" s="66">
        <f t="shared" si="3"/>
        <v>6</v>
      </c>
      <c r="L12" s="65">
        <f>VLOOKUP($A12,'Return Data'!$B$7:$R$1700,17,0)</f>
        <v>2.6867999999999999</v>
      </c>
      <c r="M12" s="66">
        <f t="shared" si="4"/>
        <v>4</v>
      </c>
      <c r="N12" s="65">
        <f>VLOOKUP($A12,'Return Data'!$B$7:$R$1700,14,0)</f>
        <v>5.4741999999999997</v>
      </c>
      <c r="O12" s="66">
        <f t="shared" si="6"/>
        <v>3</v>
      </c>
      <c r="P12" s="65">
        <f>VLOOKUP($A12,'Return Data'!$B$7:$R$1700,15,0)</f>
        <v>6.5991999999999997</v>
      </c>
      <c r="Q12" s="66">
        <f t="shared" si="7"/>
        <v>4</v>
      </c>
      <c r="R12" s="65">
        <f>VLOOKUP($A12,'Return Data'!$B$7:$R$1700,16,0)</f>
        <v>16.716899999999999</v>
      </c>
      <c r="S12" s="67">
        <f t="shared" si="5"/>
        <v>4</v>
      </c>
    </row>
    <row r="13" spans="1:20" x14ac:dyDescent="0.3">
      <c r="A13" s="63" t="s">
        <v>1313</v>
      </c>
      <c r="B13" s="64">
        <f>VLOOKUP($A13,'Return Data'!$B$7:$R$1700,3,0)</f>
        <v>44025</v>
      </c>
      <c r="C13" s="65">
        <f>VLOOKUP($A13,'Return Data'!$B$7:$R$1700,4,0)</f>
        <v>487.49607229333498</v>
      </c>
      <c r="D13" s="65">
        <f>VLOOKUP($A13,'Return Data'!$B$7:$R$1700,10,0)</f>
        <v>14.900499999999999</v>
      </c>
      <c r="E13" s="66">
        <f t="shared" si="0"/>
        <v>23</v>
      </c>
      <c r="F13" s="65">
        <f>VLOOKUP($A13,'Return Data'!$B$7:$R$1700,11,0)</f>
        <v>-11.5738</v>
      </c>
      <c r="G13" s="66">
        <f t="shared" si="1"/>
        <v>16</v>
      </c>
      <c r="H13" s="65">
        <f>VLOOKUP($A13,'Return Data'!$B$7:$R$1700,12,0)</f>
        <v>-4.42</v>
      </c>
      <c r="I13" s="66">
        <f t="shared" si="2"/>
        <v>17</v>
      </c>
      <c r="J13" s="65">
        <f>VLOOKUP($A13,'Return Data'!$B$7:$R$1700,13,0)</f>
        <v>-0.98219999999999996</v>
      </c>
      <c r="K13" s="66">
        <f t="shared" si="3"/>
        <v>9</v>
      </c>
      <c r="L13" s="65">
        <f>VLOOKUP($A13,'Return Data'!$B$7:$R$1700,17,0)</f>
        <v>0.35020000000000001</v>
      </c>
      <c r="M13" s="66">
        <f t="shared" si="4"/>
        <v>8</v>
      </c>
      <c r="N13" s="65">
        <f>VLOOKUP($A13,'Return Data'!$B$7:$R$1700,14,0)</f>
        <v>2.5303</v>
      </c>
      <c r="O13" s="66">
        <f t="shared" si="6"/>
        <v>7</v>
      </c>
      <c r="P13" s="65">
        <f>VLOOKUP($A13,'Return Data'!$B$7:$R$1700,15,0)</f>
        <v>6.36</v>
      </c>
      <c r="Q13" s="66">
        <f t="shared" si="7"/>
        <v>6</v>
      </c>
      <c r="R13" s="65">
        <f>VLOOKUP($A13,'Return Data'!$B$7:$R$1700,16,0)</f>
        <v>18.2194</v>
      </c>
      <c r="S13" s="67">
        <f t="shared" si="5"/>
        <v>2</v>
      </c>
    </row>
    <row r="14" spans="1:20" x14ac:dyDescent="0.3">
      <c r="A14" s="63" t="s">
        <v>1315</v>
      </c>
      <c r="B14" s="64">
        <f>VLOOKUP($A14,'Return Data'!$B$7:$R$1700,3,0)</f>
        <v>44025</v>
      </c>
      <c r="C14" s="65">
        <f>VLOOKUP($A14,'Return Data'!$B$7:$R$1700,4,0)</f>
        <v>13.279</v>
      </c>
      <c r="D14" s="65">
        <f>VLOOKUP($A14,'Return Data'!$B$7:$R$1700,10,0)</f>
        <v>15.2491</v>
      </c>
      <c r="E14" s="66">
        <f t="shared" si="0"/>
        <v>19</v>
      </c>
      <c r="F14" s="65">
        <f>VLOOKUP($A14,'Return Data'!$B$7:$R$1700,11,0)</f>
        <v>-13.146699999999999</v>
      </c>
      <c r="G14" s="66">
        <f t="shared" si="1"/>
        <v>23</v>
      </c>
      <c r="H14" s="65">
        <f>VLOOKUP($A14,'Return Data'!$B$7:$R$1700,12,0)</f>
        <v>-7.0683999999999996</v>
      </c>
      <c r="I14" s="66">
        <f t="shared" si="2"/>
        <v>26</v>
      </c>
      <c r="J14" s="65">
        <f>VLOOKUP($A14,'Return Data'!$B$7:$R$1700,13,0)</f>
        <v>-8.3954000000000004</v>
      </c>
      <c r="K14" s="66">
        <f t="shared" si="3"/>
        <v>25</v>
      </c>
      <c r="L14" s="65">
        <f>VLOOKUP($A14,'Return Data'!$B$7:$R$1700,17,0)</f>
        <v>-4.2477</v>
      </c>
      <c r="M14" s="66">
        <f t="shared" si="4"/>
        <v>22</v>
      </c>
      <c r="N14" s="65">
        <f>VLOOKUP($A14,'Return Data'!$B$7:$R$1700,14,0)</f>
        <v>1.7741</v>
      </c>
      <c r="O14" s="66">
        <f t="shared" si="6"/>
        <v>9</v>
      </c>
      <c r="P14" s="65">
        <f>VLOOKUP($A14,'Return Data'!$B$7:$R$1700,15,0)</f>
        <v>5.2717000000000001</v>
      </c>
      <c r="Q14" s="66">
        <f t="shared" si="7"/>
        <v>13</v>
      </c>
      <c r="R14" s="65">
        <f>VLOOKUP($A14,'Return Data'!$B$7:$R$1700,16,0)</f>
        <v>5.3475999999999999</v>
      </c>
      <c r="S14" s="67">
        <f t="shared" si="5"/>
        <v>28</v>
      </c>
    </row>
    <row r="15" spans="1:20" x14ac:dyDescent="0.3">
      <c r="A15" s="63" t="s">
        <v>1317</v>
      </c>
      <c r="B15" s="64">
        <f>VLOOKUP($A15,'Return Data'!$B$7:$R$1700,3,0)</f>
        <v>44025</v>
      </c>
      <c r="C15" s="65">
        <f>VLOOKUP($A15,'Return Data'!$B$7:$R$1700,4,0)</f>
        <v>9.7451000000000008</v>
      </c>
      <c r="D15" s="65">
        <f>VLOOKUP($A15,'Return Data'!$B$7:$R$1700,10,0)</f>
        <v>16.039300000000001</v>
      </c>
      <c r="E15" s="66">
        <f t="shared" si="0"/>
        <v>15</v>
      </c>
      <c r="F15" s="65">
        <f>VLOOKUP($A15,'Return Data'!$B$7:$R$1700,11,0)</f>
        <v>-14.1439</v>
      </c>
      <c r="G15" s="66">
        <f t="shared" si="1"/>
        <v>26</v>
      </c>
      <c r="H15" s="65">
        <f>VLOOKUP($A15,'Return Data'!$B$7:$R$1700,12,0)</f>
        <v>-6.1879999999999997</v>
      </c>
      <c r="I15" s="66">
        <f t="shared" si="2"/>
        <v>24</v>
      </c>
      <c r="J15" s="65">
        <f>VLOOKUP($A15,'Return Data'!$B$7:$R$1700,13,0)</f>
        <v>-8.0190999999999999</v>
      </c>
      <c r="K15" s="66">
        <f t="shared" si="3"/>
        <v>24</v>
      </c>
      <c r="L15" s="65"/>
      <c r="M15" s="66"/>
      <c r="N15" s="65"/>
      <c r="O15" s="66"/>
      <c r="P15" s="65"/>
      <c r="Q15" s="66"/>
      <c r="R15" s="65">
        <f>VLOOKUP($A15,'Return Data'!$B$7:$R$1700,16,0)</f>
        <v>-1.2741</v>
      </c>
      <c r="S15" s="67">
        <f t="shared" si="5"/>
        <v>32</v>
      </c>
    </row>
    <row r="16" spans="1:20" x14ac:dyDescent="0.3">
      <c r="A16" s="63" t="s">
        <v>1318</v>
      </c>
      <c r="B16" s="64">
        <f>VLOOKUP($A16,'Return Data'!$B$7:$R$1700,3,0)</f>
        <v>44025</v>
      </c>
      <c r="C16" s="65">
        <f>VLOOKUP($A16,'Return Data'!$B$7:$R$1700,4,0)</f>
        <v>522.72460000000001</v>
      </c>
      <c r="D16" s="65">
        <f>VLOOKUP($A16,'Return Data'!$B$7:$R$1700,10,0)</f>
        <v>16.937799999999999</v>
      </c>
      <c r="E16" s="66">
        <f t="shared" si="0"/>
        <v>12</v>
      </c>
      <c r="F16" s="65">
        <f>VLOOKUP($A16,'Return Data'!$B$7:$R$1700,11,0)</f>
        <v>-13.4178</v>
      </c>
      <c r="G16" s="66">
        <f t="shared" si="1"/>
        <v>24</v>
      </c>
      <c r="H16" s="65">
        <f>VLOOKUP($A16,'Return Data'!$B$7:$R$1700,12,0)</f>
        <v>-6.1779000000000002</v>
      </c>
      <c r="I16" s="66">
        <f t="shared" si="2"/>
        <v>23</v>
      </c>
      <c r="J16" s="65">
        <f>VLOOKUP($A16,'Return Data'!$B$7:$R$1700,13,0)</f>
        <v>-9.2425999999999995</v>
      </c>
      <c r="K16" s="66">
        <f t="shared" si="3"/>
        <v>28</v>
      </c>
      <c r="L16" s="65">
        <f>VLOOKUP($A16,'Return Data'!$B$7:$R$1700,17,0)</f>
        <v>-5.2012999999999998</v>
      </c>
      <c r="M16" s="66">
        <f t="shared" si="4"/>
        <v>26</v>
      </c>
      <c r="N16" s="65">
        <f>VLOOKUP($A16,'Return Data'!$B$7:$R$1700,14,0)</f>
        <v>-1.7552000000000001</v>
      </c>
      <c r="O16" s="66">
        <f t="shared" si="6"/>
        <v>23</v>
      </c>
      <c r="P16" s="65">
        <f>VLOOKUP($A16,'Return Data'!$B$7:$R$1700,15,0)</f>
        <v>2.9914000000000001</v>
      </c>
      <c r="Q16" s="66">
        <f t="shared" si="7"/>
        <v>22</v>
      </c>
      <c r="R16" s="65">
        <f>VLOOKUP($A16,'Return Data'!$B$7:$R$1700,16,0)</f>
        <v>16.569700000000001</v>
      </c>
      <c r="S16" s="67">
        <f t="shared" si="5"/>
        <v>5</v>
      </c>
    </row>
    <row r="17" spans="1:19" x14ac:dyDescent="0.3">
      <c r="A17" s="63" t="s">
        <v>1320</v>
      </c>
      <c r="B17" s="64">
        <f>VLOOKUP($A17,'Return Data'!$B$7:$R$1700,3,0)</f>
        <v>44025</v>
      </c>
      <c r="C17" s="65">
        <f>VLOOKUP($A17,'Return Data'!$B$7:$R$1700,4,0)</f>
        <v>550.48</v>
      </c>
      <c r="D17" s="65">
        <f>VLOOKUP($A17,'Return Data'!$B$7:$R$1700,10,0)</f>
        <v>14.320399999999999</v>
      </c>
      <c r="E17" s="66">
        <f t="shared" si="0"/>
        <v>27</v>
      </c>
      <c r="F17" s="65">
        <f>VLOOKUP($A17,'Return Data'!$B$7:$R$1700,11,0)</f>
        <v>-19.331399999999999</v>
      </c>
      <c r="G17" s="66">
        <f t="shared" si="1"/>
        <v>33</v>
      </c>
      <c r="H17" s="65">
        <f>VLOOKUP($A17,'Return Data'!$B$7:$R$1700,12,0)</f>
        <v>-11.976900000000001</v>
      </c>
      <c r="I17" s="66">
        <f t="shared" si="2"/>
        <v>33</v>
      </c>
      <c r="J17" s="65">
        <f>VLOOKUP($A17,'Return Data'!$B$7:$R$1700,13,0)</f>
        <v>-18.586600000000001</v>
      </c>
      <c r="K17" s="66">
        <f t="shared" si="3"/>
        <v>32</v>
      </c>
      <c r="L17" s="65">
        <f>VLOOKUP($A17,'Return Data'!$B$7:$R$1700,17,0)</f>
        <v>-3.9177</v>
      </c>
      <c r="M17" s="66">
        <f t="shared" si="4"/>
        <v>19</v>
      </c>
      <c r="N17" s="65">
        <f>VLOOKUP($A17,'Return Data'!$B$7:$R$1700,14,0)</f>
        <v>-2.4</v>
      </c>
      <c r="O17" s="66">
        <f t="shared" si="6"/>
        <v>25</v>
      </c>
      <c r="P17" s="65">
        <f>VLOOKUP($A17,'Return Data'!$B$7:$R$1700,15,0)</f>
        <v>3.0377000000000001</v>
      </c>
      <c r="Q17" s="66">
        <f t="shared" si="7"/>
        <v>21</v>
      </c>
      <c r="R17" s="65">
        <f>VLOOKUP($A17,'Return Data'!$B$7:$R$1700,16,0)</f>
        <v>16.986599999999999</v>
      </c>
      <c r="S17" s="67">
        <f t="shared" si="5"/>
        <v>3</v>
      </c>
    </row>
    <row r="18" spans="1:19" x14ac:dyDescent="0.3">
      <c r="A18" s="63" t="s">
        <v>1322</v>
      </c>
      <c r="B18" s="64">
        <f>VLOOKUP($A18,'Return Data'!$B$7:$R$1700,3,0)</f>
        <v>44025</v>
      </c>
      <c r="C18" s="65">
        <f>VLOOKUP($A18,'Return Data'!$B$7:$R$1700,4,0)</f>
        <v>78.267200000000003</v>
      </c>
      <c r="D18" s="65">
        <f>VLOOKUP($A18,'Return Data'!$B$7:$R$1700,10,0)</f>
        <v>17.630800000000001</v>
      </c>
      <c r="E18" s="66">
        <f t="shared" si="0"/>
        <v>9</v>
      </c>
      <c r="F18" s="65">
        <f>VLOOKUP($A18,'Return Data'!$B$7:$R$1700,11,0)</f>
        <v>-12.3704</v>
      </c>
      <c r="G18" s="66">
        <f t="shared" si="1"/>
        <v>20</v>
      </c>
      <c r="H18" s="65">
        <f>VLOOKUP($A18,'Return Data'!$B$7:$R$1700,12,0)</f>
        <v>-3.0251999999999999</v>
      </c>
      <c r="I18" s="66">
        <f t="shared" si="2"/>
        <v>9</v>
      </c>
      <c r="J18" s="65">
        <f>VLOOKUP($A18,'Return Data'!$B$7:$R$1700,13,0)</f>
        <v>-6.2801999999999998</v>
      </c>
      <c r="K18" s="66">
        <f t="shared" si="3"/>
        <v>20</v>
      </c>
      <c r="L18" s="65">
        <f>VLOOKUP($A18,'Return Data'!$B$7:$R$1700,17,0)</f>
        <v>-5.1600999999999999</v>
      </c>
      <c r="M18" s="66">
        <f t="shared" si="4"/>
        <v>25</v>
      </c>
      <c r="N18" s="65">
        <f>VLOOKUP($A18,'Return Data'!$B$7:$R$1700,14,0)</f>
        <v>-1.9248000000000001</v>
      </c>
      <c r="O18" s="66">
        <f t="shared" si="6"/>
        <v>24</v>
      </c>
      <c r="P18" s="65">
        <f>VLOOKUP($A18,'Return Data'!$B$7:$R$1700,15,0)</f>
        <v>3.5286</v>
      </c>
      <c r="Q18" s="66">
        <f t="shared" si="7"/>
        <v>20</v>
      </c>
      <c r="R18" s="65">
        <f>VLOOKUP($A18,'Return Data'!$B$7:$R$1700,16,0)</f>
        <v>13.371700000000001</v>
      </c>
      <c r="S18" s="67">
        <f t="shared" si="5"/>
        <v>14</v>
      </c>
    </row>
    <row r="19" spans="1:19" x14ac:dyDescent="0.3">
      <c r="A19" s="63" t="s">
        <v>1324</v>
      </c>
      <c r="B19" s="64">
        <f>VLOOKUP($A19,'Return Data'!$B$7:$R$1700,3,0)</f>
        <v>44025</v>
      </c>
      <c r="C19" s="65">
        <f>VLOOKUP($A19,'Return Data'!$B$7:$R$1700,4,0)</f>
        <v>252.42</v>
      </c>
      <c r="D19" s="65">
        <f>VLOOKUP($A19,'Return Data'!$B$7:$R$1700,10,0)</f>
        <v>15.0344</v>
      </c>
      <c r="E19" s="66">
        <f t="shared" si="0"/>
        <v>21</v>
      </c>
      <c r="F19" s="65">
        <f>VLOOKUP($A19,'Return Data'!$B$7:$R$1700,11,0)</f>
        <v>-17.315300000000001</v>
      </c>
      <c r="G19" s="66">
        <f t="shared" si="1"/>
        <v>31</v>
      </c>
      <c r="H19" s="65">
        <f>VLOOKUP($A19,'Return Data'!$B$7:$R$1700,12,0)</f>
        <v>-9.1196999999999999</v>
      </c>
      <c r="I19" s="66">
        <f t="shared" si="2"/>
        <v>30</v>
      </c>
      <c r="J19" s="65">
        <f>VLOOKUP($A19,'Return Data'!$B$7:$R$1700,13,0)</f>
        <v>-13.6701</v>
      </c>
      <c r="K19" s="66">
        <f t="shared" si="3"/>
        <v>31</v>
      </c>
      <c r="L19" s="65">
        <f>VLOOKUP($A19,'Return Data'!$B$7:$R$1700,17,0)</f>
        <v>-3.9782999999999999</v>
      </c>
      <c r="M19" s="66">
        <f t="shared" si="4"/>
        <v>20</v>
      </c>
      <c r="N19" s="65">
        <f>VLOOKUP($A19,'Return Data'!$B$7:$R$1700,14,0)</f>
        <v>-1.0969</v>
      </c>
      <c r="O19" s="66">
        <f t="shared" si="6"/>
        <v>20</v>
      </c>
      <c r="P19" s="65">
        <f>VLOOKUP($A19,'Return Data'!$B$7:$R$1700,15,0)</f>
        <v>4.1040999999999999</v>
      </c>
      <c r="Q19" s="66">
        <f t="shared" si="7"/>
        <v>16</v>
      </c>
      <c r="R19" s="65">
        <f>VLOOKUP($A19,'Return Data'!$B$7:$R$1700,16,0)</f>
        <v>13.330299999999999</v>
      </c>
      <c r="S19" s="67">
        <f t="shared" si="5"/>
        <v>15</v>
      </c>
    </row>
    <row r="20" spans="1:19" x14ac:dyDescent="0.3">
      <c r="A20" s="63" t="s">
        <v>1326</v>
      </c>
      <c r="B20" s="64">
        <f>VLOOKUP($A20,'Return Data'!$B$7:$R$1700,3,0)</f>
        <v>44025</v>
      </c>
      <c r="C20" s="65">
        <f>VLOOKUP($A20,'Return Data'!$B$7:$R$1700,4,0)</f>
        <v>20.27</v>
      </c>
      <c r="D20" s="65">
        <f>VLOOKUP($A20,'Return Data'!$B$7:$R$1700,10,0)</f>
        <v>15.6303</v>
      </c>
      <c r="E20" s="66">
        <f t="shared" si="0"/>
        <v>17</v>
      </c>
      <c r="F20" s="65">
        <f>VLOOKUP($A20,'Return Data'!$B$7:$R$1700,11,0)</f>
        <v>-9.9511000000000003</v>
      </c>
      <c r="G20" s="66">
        <f t="shared" si="1"/>
        <v>10</v>
      </c>
      <c r="H20" s="65">
        <f>VLOOKUP($A20,'Return Data'!$B$7:$R$1700,12,0)</f>
        <v>-3.7968999999999999</v>
      </c>
      <c r="I20" s="66">
        <f t="shared" si="2"/>
        <v>14</v>
      </c>
      <c r="J20" s="65">
        <f>VLOOKUP($A20,'Return Data'!$B$7:$R$1700,13,0)</f>
        <v>-1.1220000000000001</v>
      </c>
      <c r="K20" s="66">
        <f t="shared" si="3"/>
        <v>10</v>
      </c>
      <c r="L20" s="65">
        <f>VLOOKUP($A20,'Return Data'!$B$7:$R$1700,17,0)</f>
        <v>-2.4902000000000002</v>
      </c>
      <c r="M20" s="66">
        <f t="shared" si="4"/>
        <v>16</v>
      </c>
      <c r="N20" s="65">
        <f>VLOOKUP($A20,'Return Data'!$B$7:$R$1700,14,0)</f>
        <v>0.54810000000000003</v>
      </c>
      <c r="O20" s="66">
        <f t="shared" si="6"/>
        <v>13</v>
      </c>
      <c r="P20" s="65">
        <f>VLOOKUP($A20,'Return Data'!$B$7:$R$1700,15,0)</f>
        <v>3.5771999999999999</v>
      </c>
      <c r="Q20" s="66">
        <f t="shared" si="7"/>
        <v>19</v>
      </c>
      <c r="R20" s="65">
        <f>VLOOKUP($A20,'Return Data'!$B$7:$R$1700,16,0)</f>
        <v>11.871</v>
      </c>
      <c r="S20" s="67">
        <f t="shared" si="5"/>
        <v>17</v>
      </c>
    </row>
    <row r="21" spans="1:19" x14ac:dyDescent="0.3">
      <c r="A21" s="63" t="s">
        <v>1329</v>
      </c>
      <c r="B21" s="64">
        <f>VLOOKUP($A21,'Return Data'!$B$7:$R$1700,3,0)</f>
        <v>44025</v>
      </c>
      <c r="C21" s="65">
        <f>VLOOKUP($A21,'Return Data'!$B$7:$R$1700,4,0)</f>
        <v>82.12</v>
      </c>
      <c r="D21" s="65">
        <f>VLOOKUP($A21,'Return Data'!$B$7:$R$1700,10,0)</f>
        <v>10.5547</v>
      </c>
      <c r="E21" s="66">
        <f t="shared" si="0"/>
        <v>33</v>
      </c>
      <c r="F21" s="65">
        <f>VLOOKUP($A21,'Return Data'!$B$7:$R$1700,11,0)</f>
        <v>-16.049900000000001</v>
      </c>
      <c r="G21" s="66">
        <f t="shared" si="1"/>
        <v>30</v>
      </c>
      <c r="H21" s="65">
        <f>VLOOKUP($A21,'Return Data'!$B$7:$R$1700,12,0)</f>
        <v>-10.4764</v>
      </c>
      <c r="I21" s="66">
        <f t="shared" si="2"/>
        <v>31</v>
      </c>
      <c r="J21" s="65">
        <f>VLOOKUP($A21,'Return Data'!$B$7:$R$1700,13,0)</f>
        <v>-9.2295999999999996</v>
      </c>
      <c r="K21" s="66">
        <f t="shared" si="3"/>
        <v>27</v>
      </c>
      <c r="L21" s="65">
        <f>VLOOKUP($A21,'Return Data'!$B$7:$R$1700,17,0)</f>
        <v>-6.5335999999999999</v>
      </c>
      <c r="M21" s="66">
        <f t="shared" si="4"/>
        <v>27</v>
      </c>
      <c r="N21" s="65">
        <f>VLOOKUP($A21,'Return Data'!$B$7:$R$1700,14,0)</f>
        <v>-2.5674000000000001</v>
      </c>
      <c r="O21" s="66">
        <f t="shared" si="6"/>
        <v>26</v>
      </c>
      <c r="P21" s="65">
        <f>VLOOKUP($A21,'Return Data'!$B$7:$R$1700,15,0)</f>
        <v>2.2412999999999998</v>
      </c>
      <c r="Q21" s="66">
        <f t="shared" si="7"/>
        <v>24</v>
      </c>
      <c r="R21" s="65">
        <f>VLOOKUP($A21,'Return Data'!$B$7:$R$1700,16,0)</f>
        <v>15.2888</v>
      </c>
      <c r="S21" s="67">
        <f t="shared" si="5"/>
        <v>9</v>
      </c>
    </row>
    <row r="22" spans="1:19" x14ac:dyDescent="0.3">
      <c r="A22" s="63" t="s">
        <v>1331</v>
      </c>
      <c r="B22" s="64">
        <f>VLOOKUP($A22,'Return Data'!$B$7:$R$1700,3,0)</f>
        <v>44025</v>
      </c>
      <c r="C22" s="65">
        <f>VLOOKUP($A22,'Return Data'!$B$7:$R$1700,4,0)</f>
        <v>44.21</v>
      </c>
      <c r="D22" s="65">
        <f>VLOOKUP($A22,'Return Data'!$B$7:$R$1700,10,0)</f>
        <v>15.461</v>
      </c>
      <c r="E22" s="66">
        <f t="shared" si="0"/>
        <v>18</v>
      </c>
      <c r="F22" s="65">
        <f>VLOOKUP($A22,'Return Data'!$B$7:$R$1700,11,0)</f>
        <v>-10.3972</v>
      </c>
      <c r="G22" s="66">
        <f t="shared" si="1"/>
        <v>13</v>
      </c>
      <c r="H22" s="65">
        <f>VLOOKUP($A22,'Return Data'!$B$7:$R$1700,12,0)</f>
        <v>-3.7448000000000001</v>
      </c>
      <c r="I22" s="66">
        <f t="shared" si="2"/>
        <v>13</v>
      </c>
      <c r="J22" s="65">
        <f>VLOOKUP($A22,'Return Data'!$B$7:$R$1700,13,0)</f>
        <v>-3.2604000000000002</v>
      </c>
      <c r="K22" s="66">
        <f t="shared" si="3"/>
        <v>13</v>
      </c>
      <c r="L22" s="65">
        <f>VLOOKUP($A22,'Return Data'!$B$7:$R$1700,17,0)</f>
        <v>-4.7930999999999999</v>
      </c>
      <c r="M22" s="66">
        <f t="shared" si="4"/>
        <v>24</v>
      </c>
      <c r="N22" s="65">
        <f>VLOOKUP($A22,'Return Data'!$B$7:$R$1700,14,0)</f>
        <v>-0.86609999999999998</v>
      </c>
      <c r="O22" s="66">
        <f t="shared" si="6"/>
        <v>19</v>
      </c>
      <c r="P22" s="65">
        <f>VLOOKUP($A22,'Return Data'!$B$7:$R$1700,15,0)</f>
        <v>4.1144999999999996</v>
      </c>
      <c r="Q22" s="66">
        <f t="shared" si="7"/>
        <v>15</v>
      </c>
      <c r="R22" s="65">
        <f>VLOOKUP($A22,'Return Data'!$B$7:$R$1700,16,0)</f>
        <v>12.809900000000001</v>
      </c>
      <c r="S22" s="67">
        <f t="shared" si="5"/>
        <v>16</v>
      </c>
    </row>
    <row r="23" spans="1:19" x14ac:dyDescent="0.3">
      <c r="A23" s="63" t="s">
        <v>1334</v>
      </c>
      <c r="B23" s="64">
        <f>VLOOKUP($A23,'Return Data'!$B$7:$R$1700,3,0)</f>
        <v>44025</v>
      </c>
      <c r="C23" s="65">
        <f>VLOOKUP($A23,'Return Data'!$B$7:$R$1700,4,0)</f>
        <v>9.2818000000000005</v>
      </c>
      <c r="D23" s="65">
        <f>VLOOKUP($A23,'Return Data'!$B$7:$R$1700,10,0)</f>
        <v>11.353999999999999</v>
      </c>
      <c r="E23" s="66">
        <f t="shared" si="0"/>
        <v>32</v>
      </c>
      <c r="F23" s="65">
        <f>VLOOKUP($A23,'Return Data'!$B$7:$R$1700,11,0)</f>
        <v>-19.263400000000001</v>
      </c>
      <c r="G23" s="66">
        <f t="shared" si="1"/>
        <v>32</v>
      </c>
      <c r="H23" s="65">
        <f>VLOOKUP($A23,'Return Data'!$B$7:$R$1700,12,0)</f>
        <v>-11.3774</v>
      </c>
      <c r="I23" s="66">
        <f t="shared" si="2"/>
        <v>32</v>
      </c>
      <c r="J23" s="65">
        <f>VLOOKUP($A23,'Return Data'!$B$7:$R$1700,13,0)</f>
        <v>-9.3644999999999996</v>
      </c>
      <c r="K23" s="66">
        <f t="shared" si="3"/>
        <v>29</v>
      </c>
      <c r="L23" s="65"/>
      <c r="M23" s="66"/>
      <c r="N23" s="65"/>
      <c r="O23" s="66"/>
      <c r="P23" s="65"/>
      <c r="Q23" s="66"/>
      <c r="R23" s="65">
        <f>VLOOKUP($A23,'Return Data'!$B$7:$R$1700,16,0)</f>
        <v>-6.2001999999999997</v>
      </c>
      <c r="S23" s="67">
        <f t="shared" si="5"/>
        <v>34</v>
      </c>
    </row>
    <row r="24" spans="1:19" x14ac:dyDescent="0.3">
      <c r="A24" s="63" t="s">
        <v>1335</v>
      </c>
      <c r="B24" s="64">
        <f>VLOOKUP($A24,'Return Data'!$B$7:$R$1700,3,0)</f>
        <v>44025</v>
      </c>
      <c r="C24" s="65">
        <f>VLOOKUP($A24,'Return Data'!$B$7:$R$1700,4,0)</f>
        <v>30.862200000000001</v>
      </c>
      <c r="D24" s="65">
        <f>VLOOKUP($A24,'Return Data'!$B$7:$R$1700,10,0)</f>
        <v>14.883100000000001</v>
      </c>
      <c r="E24" s="66">
        <f t="shared" si="0"/>
        <v>24</v>
      </c>
      <c r="F24" s="65">
        <f>VLOOKUP($A24,'Return Data'!$B$7:$R$1700,11,0)</f>
        <v>-12.275700000000001</v>
      </c>
      <c r="G24" s="66">
        <f t="shared" si="1"/>
        <v>18</v>
      </c>
      <c r="H24" s="65">
        <f>VLOOKUP($A24,'Return Data'!$B$7:$R$1700,12,0)</f>
        <v>-7.4607999999999999</v>
      </c>
      <c r="I24" s="66">
        <f t="shared" si="2"/>
        <v>27</v>
      </c>
      <c r="J24" s="65">
        <f>VLOOKUP($A24,'Return Data'!$B$7:$R$1700,13,0)</f>
        <v>-1.4104000000000001</v>
      </c>
      <c r="K24" s="66">
        <f t="shared" si="3"/>
        <v>12</v>
      </c>
      <c r="L24" s="65">
        <f>VLOOKUP($A24,'Return Data'!$B$7:$R$1700,17,0)</f>
        <v>-0.91149999999999998</v>
      </c>
      <c r="M24" s="66">
        <f t="shared" si="4"/>
        <v>12</v>
      </c>
      <c r="N24" s="65">
        <f>VLOOKUP($A24,'Return Data'!$B$7:$R$1700,14,0)</f>
        <v>1.456</v>
      </c>
      <c r="O24" s="66">
        <f t="shared" si="6"/>
        <v>10</v>
      </c>
      <c r="P24" s="65">
        <f>VLOOKUP($A24,'Return Data'!$B$7:$R$1700,15,0)</f>
        <v>5.9741999999999997</v>
      </c>
      <c r="Q24" s="66">
        <f t="shared" si="7"/>
        <v>11</v>
      </c>
      <c r="R24" s="65">
        <f>VLOOKUP($A24,'Return Data'!$B$7:$R$1700,16,0)</f>
        <v>10.0116</v>
      </c>
      <c r="S24" s="67">
        <f t="shared" si="5"/>
        <v>22</v>
      </c>
    </row>
    <row r="25" spans="1:19" x14ac:dyDescent="0.3">
      <c r="A25" s="63" t="s">
        <v>1337</v>
      </c>
      <c r="B25" s="64">
        <f>VLOOKUP($A25,'Return Data'!$B$7:$R$1700,3,0)</f>
        <v>44025</v>
      </c>
      <c r="C25" s="65">
        <f>VLOOKUP($A25,'Return Data'!$B$7:$R$1700,4,0)</f>
        <v>33.372999999999998</v>
      </c>
      <c r="D25" s="65">
        <f>VLOOKUP($A25,'Return Data'!$B$7:$R$1700,10,0)</f>
        <v>18.394400000000001</v>
      </c>
      <c r="E25" s="66">
        <f t="shared" si="0"/>
        <v>6</v>
      </c>
      <c r="F25" s="65">
        <f>VLOOKUP($A25,'Return Data'!$B$7:$R$1700,11,0)</f>
        <v>-12.393000000000001</v>
      </c>
      <c r="G25" s="66">
        <f t="shared" si="1"/>
        <v>21</v>
      </c>
      <c r="H25" s="65">
        <f>VLOOKUP($A25,'Return Data'!$B$7:$R$1700,12,0)</f>
        <v>-4.1336000000000004</v>
      </c>
      <c r="I25" s="66">
        <f t="shared" si="2"/>
        <v>15</v>
      </c>
      <c r="J25" s="65">
        <f>VLOOKUP($A25,'Return Data'!$B$7:$R$1700,13,0)</f>
        <v>-6.0762</v>
      </c>
      <c r="K25" s="66">
        <f t="shared" si="3"/>
        <v>19</v>
      </c>
      <c r="L25" s="65">
        <f>VLOOKUP($A25,'Return Data'!$B$7:$R$1700,17,0)</f>
        <v>-0.31419999999999998</v>
      </c>
      <c r="M25" s="66">
        <f t="shared" si="4"/>
        <v>10</v>
      </c>
      <c r="N25" s="65">
        <f>VLOOKUP($A25,'Return Data'!$B$7:$R$1700,14,0)</f>
        <v>1.9789000000000001</v>
      </c>
      <c r="O25" s="66">
        <f t="shared" si="6"/>
        <v>8</v>
      </c>
      <c r="P25" s="65">
        <f>VLOOKUP($A25,'Return Data'!$B$7:$R$1700,15,0)</f>
        <v>7.3930999999999996</v>
      </c>
      <c r="Q25" s="66">
        <f t="shared" si="7"/>
        <v>3</v>
      </c>
      <c r="R25" s="65">
        <f>VLOOKUP($A25,'Return Data'!$B$7:$R$1700,16,0)</f>
        <v>11.754899999999999</v>
      </c>
      <c r="S25" s="67">
        <f t="shared" si="5"/>
        <v>18</v>
      </c>
    </row>
    <row r="26" spans="1:19" x14ac:dyDescent="0.3">
      <c r="A26" s="63" t="s">
        <v>1340</v>
      </c>
      <c r="B26" s="64">
        <f>VLOOKUP($A26,'Return Data'!$B$7:$R$1700,3,0)</f>
        <v>44025</v>
      </c>
      <c r="C26" s="65">
        <f>VLOOKUP($A26,'Return Data'!$B$7:$R$1700,4,0)</f>
        <v>75.739000000000004</v>
      </c>
      <c r="D26" s="65">
        <f>VLOOKUP($A26,'Return Data'!$B$7:$R$1700,10,0)</f>
        <v>18.860299999999999</v>
      </c>
      <c r="E26" s="66">
        <f t="shared" si="0"/>
        <v>5</v>
      </c>
      <c r="F26" s="65">
        <f>VLOOKUP($A26,'Return Data'!$B$7:$R$1700,11,0)</f>
        <v>-11.029299999999999</v>
      </c>
      <c r="G26" s="66">
        <f t="shared" si="1"/>
        <v>15</v>
      </c>
      <c r="H26" s="65">
        <f>VLOOKUP($A26,'Return Data'!$B$7:$R$1700,12,0)</f>
        <v>-3.6154000000000002</v>
      </c>
      <c r="I26" s="66">
        <f t="shared" si="2"/>
        <v>12</v>
      </c>
      <c r="J26" s="65">
        <f>VLOOKUP($A26,'Return Data'!$B$7:$R$1700,13,0)</f>
        <v>-6.7046999999999999</v>
      </c>
      <c r="K26" s="66">
        <f t="shared" si="3"/>
        <v>21</v>
      </c>
      <c r="L26" s="65">
        <f>VLOOKUP($A26,'Return Data'!$B$7:$R$1700,17,0)</f>
        <v>-4.6715999999999998</v>
      </c>
      <c r="M26" s="66">
        <f t="shared" si="4"/>
        <v>23</v>
      </c>
      <c r="N26" s="65">
        <f>VLOOKUP($A26,'Return Data'!$B$7:$R$1700,14,0)</f>
        <v>-0.47520000000000001</v>
      </c>
      <c r="O26" s="66">
        <f t="shared" si="6"/>
        <v>16</v>
      </c>
      <c r="P26" s="65">
        <f>VLOOKUP($A26,'Return Data'!$B$7:$R$1700,15,0)</f>
        <v>3.6642999999999999</v>
      </c>
      <c r="Q26" s="66">
        <f t="shared" si="7"/>
        <v>17</v>
      </c>
      <c r="R26" s="65">
        <f>VLOOKUP($A26,'Return Data'!$B$7:$R$1700,16,0)</f>
        <v>14.278600000000001</v>
      </c>
      <c r="S26" s="67">
        <f t="shared" si="5"/>
        <v>10</v>
      </c>
    </row>
    <row r="27" spans="1:19" x14ac:dyDescent="0.3">
      <c r="A27" s="63" t="s">
        <v>1341</v>
      </c>
      <c r="B27" s="64">
        <f>VLOOKUP($A27,'Return Data'!$B$7:$R$1700,3,0)</f>
        <v>44025</v>
      </c>
      <c r="C27" s="65">
        <f>VLOOKUP($A27,'Return Data'!$B$7:$R$1700,4,0)</f>
        <v>44.883600000000001</v>
      </c>
      <c r="D27" s="65">
        <f>VLOOKUP($A27,'Return Data'!$B$7:$R$1700,10,0)</f>
        <v>12.622</v>
      </c>
      <c r="E27" s="66">
        <f t="shared" si="0"/>
        <v>31</v>
      </c>
      <c r="F27" s="65">
        <f>VLOOKUP($A27,'Return Data'!$B$7:$R$1700,11,0)</f>
        <v>-12.5822</v>
      </c>
      <c r="G27" s="66">
        <f t="shared" si="1"/>
        <v>22</v>
      </c>
      <c r="H27" s="65">
        <f>VLOOKUP($A27,'Return Data'!$B$7:$R$1700,12,0)</f>
        <v>-5.0069999999999997</v>
      </c>
      <c r="I27" s="66">
        <f t="shared" si="2"/>
        <v>21</v>
      </c>
      <c r="J27" s="65">
        <f>VLOOKUP($A27,'Return Data'!$B$7:$R$1700,13,0)</f>
        <v>-3.8191000000000002</v>
      </c>
      <c r="K27" s="66">
        <f t="shared" si="3"/>
        <v>14</v>
      </c>
      <c r="L27" s="65">
        <f>VLOOKUP($A27,'Return Data'!$B$7:$R$1700,17,0)</f>
        <v>0.93959999999999999</v>
      </c>
      <c r="M27" s="66">
        <f t="shared" si="4"/>
        <v>7</v>
      </c>
      <c r="N27" s="65">
        <f>VLOOKUP($A27,'Return Data'!$B$7:$R$1700,14,0)</f>
        <v>1.3703000000000001</v>
      </c>
      <c r="O27" s="66">
        <f t="shared" si="6"/>
        <v>12</v>
      </c>
      <c r="P27" s="65">
        <f>VLOOKUP($A27,'Return Data'!$B$7:$R$1700,15,0)</f>
        <v>2.1962999999999999</v>
      </c>
      <c r="Q27" s="66">
        <f t="shared" si="7"/>
        <v>25</v>
      </c>
      <c r="R27" s="65">
        <f>VLOOKUP($A27,'Return Data'!$B$7:$R$1700,16,0)</f>
        <v>7.9680999999999997</v>
      </c>
      <c r="S27" s="67">
        <f t="shared" si="5"/>
        <v>24</v>
      </c>
    </row>
    <row r="28" spans="1:19" x14ac:dyDescent="0.3">
      <c r="A28" s="63" t="s">
        <v>1344</v>
      </c>
      <c r="B28" s="64">
        <f>VLOOKUP($A28,'Return Data'!$B$7:$R$1700,3,0)</f>
        <v>44025</v>
      </c>
      <c r="C28" s="65">
        <f>VLOOKUP($A28,'Return Data'!$B$7:$R$1700,4,0)</f>
        <v>10.8538</v>
      </c>
      <c r="D28" s="65">
        <f>VLOOKUP($A28,'Return Data'!$B$7:$R$1700,10,0)</f>
        <v>17.320599999999999</v>
      </c>
      <c r="E28" s="66">
        <f t="shared" si="0"/>
        <v>10</v>
      </c>
      <c r="F28" s="65">
        <f>VLOOKUP($A28,'Return Data'!$B$7:$R$1700,11,0)</f>
        <v>-8.9010999999999996</v>
      </c>
      <c r="G28" s="66">
        <f t="shared" si="1"/>
        <v>7</v>
      </c>
      <c r="H28" s="65">
        <f>VLOOKUP($A28,'Return Data'!$B$7:$R$1700,12,0)</f>
        <v>0.68179999999999996</v>
      </c>
      <c r="I28" s="66">
        <f t="shared" si="2"/>
        <v>6</v>
      </c>
      <c r="J28" s="65">
        <f>VLOOKUP($A28,'Return Data'!$B$7:$R$1700,13,0)</f>
        <v>0.20499999999999999</v>
      </c>
      <c r="K28" s="66">
        <f t="shared" si="3"/>
        <v>7</v>
      </c>
      <c r="L28" s="65">
        <f>VLOOKUP($A28,'Return Data'!$B$7:$R$1700,17,0)</f>
        <v>1.3021</v>
      </c>
      <c r="M28" s="66">
        <f t="shared" si="4"/>
        <v>6</v>
      </c>
      <c r="N28" s="65">
        <f>VLOOKUP($A28,'Return Data'!$B$7:$R$1700,14,0)</f>
        <v>1.4056</v>
      </c>
      <c r="O28" s="66">
        <f t="shared" si="6"/>
        <v>11</v>
      </c>
      <c r="P28" s="65"/>
      <c r="Q28" s="66"/>
      <c r="R28" s="65">
        <f>VLOOKUP($A28,'Return Data'!$B$7:$R$1700,16,0)</f>
        <v>2.6137999999999999</v>
      </c>
      <c r="S28" s="67">
        <f t="shared" si="5"/>
        <v>29</v>
      </c>
    </row>
    <row r="29" spans="1:19" x14ac:dyDescent="0.3">
      <c r="A29" s="63" t="s">
        <v>1346</v>
      </c>
      <c r="B29" s="64">
        <f>VLOOKUP($A29,'Return Data'!$B$7:$R$1700,3,0)</f>
        <v>44025</v>
      </c>
      <c r="C29" s="65">
        <f>VLOOKUP($A29,'Return Data'!$B$7:$R$1700,4,0)</f>
        <v>24.349299999999999</v>
      </c>
      <c r="D29" s="65">
        <f>VLOOKUP($A29,'Return Data'!$B$7:$R$1700,10,0)</f>
        <v>19.3307</v>
      </c>
      <c r="E29" s="66">
        <f t="shared" si="0"/>
        <v>4</v>
      </c>
      <c r="F29" s="65">
        <f>VLOOKUP($A29,'Return Data'!$B$7:$R$1700,11,0)</f>
        <v>-10.4361</v>
      </c>
      <c r="G29" s="66">
        <f t="shared" si="1"/>
        <v>14</v>
      </c>
      <c r="H29" s="65">
        <f>VLOOKUP($A29,'Return Data'!$B$7:$R$1700,12,0)</f>
        <v>-5.7744</v>
      </c>
      <c r="I29" s="66">
        <f t="shared" si="2"/>
        <v>22</v>
      </c>
      <c r="J29" s="65">
        <f>VLOOKUP($A29,'Return Data'!$B$7:$R$1700,13,0)</f>
        <v>-5.3540000000000001</v>
      </c>
      <c r="K29" s="66">
        <f t="shared" si="3"/>
        <v>16</v>
      </c>
      <c r="L29" s="65">
        <f>VLOOKUP($A29,'Return Data'!$B$7:$R$1700,17,0)</f>
        <v>-4.1577000000000002</v>
      </c>
      <c r="M29" s="66">
        <f t="shared" si="4"/>
        <v>21</v>
      </c>
      <c r="N29" s="65">
        <f>VLOOKUP($A29,'Return Data'!$B$7:$R$1700,14,0)</f>
        <v>-0.53879999999999995</v>
      </c>
      <c r="O29" s="66">
        <f t="shared" si="6"/>
        <v>17</v>
      </c>
      <c r="P29" s="65">
        <f>VLOOKUP($A29,'Return Data'!$B$7:$R$1700,15,0)</f>
        <v>6.0994999999999999</v>
      </c>
      <c r="Q29" s="66">
        <f t="shared" si="7"/>
        <v>9</v>
      </c>
      <c r="R29" s="65">
        <f>VLOOKUP($A29,'Return Data'!$B$7:$R$1700,16,0)</f>
        <v>15.398199999999999</v>
      </c>
      <c r="S29" s="67">
        <f t="shared" si="5"/>
        <v>8</v>
      </c>
    </row>
    <row r="30" spans="1:19" x14ac:dyDescent="0.3">
      <c r="A30" s="63" t="s">
        <v>1347</v>
      </c>
      <c r="B30" s="64">
        <f>VLOOKUP($A30,'Return Data'!$B$7:$R$1700,3,0)</f>
        <v>44025</v>
      </c>
      <c r="C30" s="65">
        <f>VLOOKUP($A30,'Return Data'!$B$7:$R$1700,4,0)</f>
        <v>75.7761</v>
      </c>
      <c r="D30" s="65">
        <f>VLOOKUP($A30,'Return Data'!$B$7:$R$1700,10,0)</f>
        <v>12.9703</v>
      </c>
      <c r="E30" s="66">
        <f t="shared" si="0"/>
        <v>30</v>
      </c>
      <c r="F30" s="65">
        <f>VLOOKUP($A30,'Return Data'!$B$7:$R$1700,11,0)</f>
        <v>-23.552600000000002</v>
      </c>
      <c r="G30" s="66">
        <f t="shared" si="1"/>
        <v>34</v>
      </c>
      <c r="H30" s="65">
        <f>VLOOKUP($A30,'Return Data'!$B$7:$R$1700,12,0)</f>
        <v>-16.519100000000002</v>
      </c>
      <c r="I30" s="66">
        <f t="shared" si="2"/>
        <v>34</v>
      </c>
      <c r="J30" s="65">
        <f>VLOOKUP($A30,'Return Data'!$B$7:$R$1700,13,0)</f>
        <v>-22.776299999999999</v>
      </c>
      <c r="K30" s="66">
        <f t="shared" si="3"/>
        <v>33</v>
      </c>
      <c r="L30" s="65">
        <f>VLOOKUP($A30,'Return Data'!$B$7:$R$1700,17,0)</f>
        <v>-7.3971</v>
      </c>
      <c r="M30" s="66">
        <f t="shared" si="4"/>
        <v>29</v>
      </c>
      <c r="N30" s="65">
        <f>VLOOKUP($A30,'Return Data'!$B$7:$R$1700,14,0)</f>
        <v>-4.1337999999999999</v>
      </c>
      <c r="O30" s="66">
        <f t="shared" si="6"/>
        <v>27</v>
      </c>
      <c r="P30" s="65">
        <f>VLOOKUP($A30,'Return Data'!$B$7:$R$1700,15,0)</f>
        <v>3.7699999999999997E-2</v>
      </c>
      <c r="Q30" s="66">
        <f t="shared" si="7"/>
        <v>27</v>
      </c>
      <c r="R30" s="65">
        <f>VLOOKUP($A30,'Return Data'!$B$7:$R$1700,16,0)</f>
        <v>14.1485</v>
      </c>
      <c r="S30" s="67">
        <f t="shared" si="5"/>
        <v>11</v>
      </c>
    </row>
    <row r="31" spans="1:19" x14ac:dyDescent="0.3">
      <c r="A31" s="63" t="s">
        <v>1350</v>
      </c>
      <c r="B31" s="64">
        <f>VLOOKUP($A31,'Return Data'!$B$7:$R$1700,3,0)</f>
        <v>44025</v>
      </c>
      <c r="C31" s="65">
        <f>VLOOKUP($A31,'Return Data'!$B$7:$R$1700,4,0)</f>
        <v>28.3005</v>
      </c>
      <c r="D31" s="65">
        <f>VLOOKUP($A31,'Return Data'!$B$7:$R$1700,10,0)</f>
        <v>25.098400000000002</v>
      </c>
      <c r="E31" s="66">
        <f t="shared" si="0"/>
        <v>2</v>
      </c>
      <c r="F31" s="65">
        <f>VLOOKUP($A31,'Return Data'!$B$7:$R$1700,11,0)</f>
        <v>4.6669999999999998</v>
      </c>
      <c r="G31" s="66">
        <f t="shared" si="1"/>
        <v>1</v>
      </c>
      <c r="H31" s="65">
        <f>VLOOKUP($A31,'Return Data'!$B$7:$R$1700,12,0)</f>
        <v>13.5176</v>
      </c>
      <c r="I31" s="66">
        <f t="shared" si="2"/>
        <v>1</v>
      </c>
      <c r="J31" s="65">
        <f>VLOOKUP($A31,'Return Data'!$B$7:$R$1700,13,0)</f>
        <v>12.3499</v>
      </c>
      <c r="K31" s="66">
        <f t="shared" si="3"/>
        <v>1</v>
      </c>
      <c r="L31" s="65">
        <f>VLOOKUP($A31,'Return Data'!$B$7:$R$1700,17,0)</f>
        <v>7.1344000000000003</v>
      </c>
      <c r="M31" s="66">
        <f t="shared" si="4"/>
        <v>1</v>
      </c>
      <c r="N31" s="65">
        <f>VLOOKUP($A31,'Return Data'!$B$7:$R$1700,14,0)</f>
        <v>10.4693</v>
      </c>
      <c r="O31" s="66">
        <f t="shared" si="6"/>
        <v>1</v>
      </c>
      <c r="P31" s="65">
        <f>VLOOKUP($A31,'Return Data'!$B$7:$R$1700,15,0)</f>
        <v>11.0039</v>
      </c>
      <c r="Q31" s="66">
        <f t="shared" si="7"/>
        <v>1</v>
      </c>
      <c r="R31" s="65">
        <f>VLOOKUP($A31,'Return Data'!$B$7:$R$1700,16,0)</f>
        <v>15.7064</v>
      </c>
      <c r="S31" s="67">
        <f t="shared" si="5"/>
        <v>7</v>
      </c>
    </row>
    <row r="32" spans="1:19" x14ac:dyDescent="0.3">
      <c r="A32" s="63" t="s">
        <v>1352</v>
      </c>
      <c r="B32" s="64">
        <f>VLOOKUP($A32,'Return Data'!$B$7:$R$1700,3,0)</f>
        <v>44025</v>
      </c>
      <c r="C32" s="65">
        <f>VLOOKUP($A32,'Return Data'!$B$7:$R$1700,4,0)</f>
        <v>14.1</v>
      </c>
      <c r="D32" s="65">
        <f>VLOOKUP($A32,'Return Data'!$B$7:$R$1700,10,0)</f>
        <v>26.231000000000002</v>
      </c>
      <c r="E32" s="66">
        <f t="shared" si="0"/>
        <v>1</v>
      </c>
      <c r="F32" s="65">
        <f>VLOOKUP($A32,'Return Data'!$B$7:$R$1700,11,0)</f>
        <v>-0.91359999999999997</v>
      </c>
      <c r="G32" s="66">
        <f t="shared" si="1"/>
        <v>3</v>
      </c>
      <c r="H32" s="65">
        <f>VLOOKUP($A32,'Return Data'!$B$7:$R$1700,12,0)</f>
        <v>8.1288</v>
      </c>
      <c r="I32" s="66">
        <f t="shared" si="2"/>
        <v>3</v>
      </c>
      <c r="J32" s="65">
        <f>VLOOKUP($A32,'Return Data'!$B$7:$R$1700,13,0)</f>
        <v>5.46</v>
      </c>
      <c r="K32" s="66">
        <f t="shared" si="3"/>
        <v>2</v>
      </c>
      <c r="L32" s="65">
        <f>VLOOKUP($A32,'Return Data'!$B$7:$R$1700,17,0)</f>
        <v>3.1145</v>
      </c>
      <c r="M32" s="66">
        <f t="shared" si="4"/>
        <v>3</v>
      </c>
      <c r="N32" s="65">
        <f>VLOOKUP($A32,'Return Data'!$B$7:$R$1700,14,0)</f>
        <v>3.1398000000000001</v>
      </c>
      <c r="O32" s="66">
        <f t="shared" si="6"/>
        <v>5</v>
      </c>
      <c r="P32" s="65">
        <f>VLOOKUP($A32,'Return Data'!$B$7:$R$1700,15,0)</f>
        <v>6.2286000000000001</v>
      </c>
      <c r="Q32" s="66">
        <f t="shared" si="7"/>
        <v>8</v>
      </c>
      <c r="R32" s="65">
        <f>VLOOKUP($A32,'Return Data'!$B$7:$R$1700,16,0)</f>
        <v>6.6146000000000003</v>
      </c>
      <c r="S32" s="67">
        <f t="shared" si="5"/>
        <v>26</v>
      </c>
    </row>
    <row r="33" spans="1:19" x14ac:dyDescent="0.3">
      <c r="A33" s="63" t="s">
        <v>1353</v>
      </c>
      <c r="B33" s="64">
        <f>VLOOKUP($A33,'Return Data'!$B$7:$R$1700,3,0)</f>
        <v>44025</v>
      </c>
      <c r="C33" s="65">
        <f>VLOOKUP($A33,'Return Data'!$B$7:$R$1700,4,0)</f>
        <v>128.84</v>
      </c>
      <c r="D33" s="65">
        <f>VLOOKUP($A33,'Return Data'!$B$7:$R$1700,10,0)</f>
        <v>16.999600000000001</v>
      </c>
      <c r="E33" s="66">
        <f t="shared" si="0"/>
        <v>11</v>
      </c>
      <c r="F33" s="65">
        <f>VLOOKUP($A33,'Return Data'!$B$7:$R$1700,11,0)</f>
        <v>-11.668699999999999</v>
      </c>
      <c r="G33" s="66">
        <f t="shared" si="1"/>
        <v>17</v>
      </c>
      <c r="H33" s="65">
        <f>VLOOKUP($A33,'Return Data'!$B$7:$R$1700,12,0)</f>
        <v>-3.3241000000000001</v>
      </c>
      <c r="I33" s="66">
        <f t="shared" si="2"/>
        <v>10</v>
      </c>
      <c r="J33" s="65">
        <f>VLOOKUP($A33,'Return Data'!$B$7:$R$1700,13,0)</f>
        <v>-7.8266</v>
      </c>
      <c r="K33" s="66">
        <f t="shared" si="3"/>
        <v>23</v>
      </c>
      <c r="L33" s="65">
        <f>VLOOKUP($A33,'Return Data'!$B$7:$R$1700,17,0)</f>
        <v>-3.8879999999999999</v>
      </c>
      <c r="M33" s="66">
        <f t="shared" si="4"/>
        <v>18</v>
      </c>
      <c r="N33" s="65">
        <f>VLOOKUP($A33,'Return Data'!$B$7:$R$1700,14,0)</f>
        <v>-1.1095999999999999</v>
      </c>
      <c r="O33" s="66">
        <f t="shared" si="6"/>
        <v>21</v>
      </c>
      <c r="P33" s="65">
        <f>VLOOKUP($A33,'Return Data'!$B$7:$R$1700,15,0)</f>
        <v>5.7066999999999997</v>
      </c>
      <c r="Q33" s="66">
        <f t="shared" si="7"/>
        <v>12</v>
      </c>
      <c r="R33" s="65">
        <f>VLOOKUP($A33,'Return Data'!$B$7:$R$1700,16,0)</f>
        <v>13.8323</v>
      </c>
      <c r="S33" s="67">
        <f t="shared" si="5"/>
        <v>13</v>
      </c>
    </row>
    <row r="34" spans="1:19" x14ac:dyDescent="0.3">
      <c r="A34" s="63" t="s">
        <v>1355</v>
      </c>
      <c r="B34" s="64">
        <f>VLOOKUP($A34,'Return Data'!$B$7:$R$1700,3,0)</f>
        <v>44025</v>
      </c>
      <c r="C34" s="65">
        <f>VLOOKUP($A34,'Return Data'!$B$7:$R$1700,4,0)</f>
        <v>191.1319</v>
      </c>
      <c r="D34" s="65">
        <f>VLOOKUP($A34,'Return Data'!$B$7:$R$1700,10,0)</f>
        <v>23.291699999999999</v>
      </c>
      <c r="E34" s="66">
        <f t="shared" si="0"/>
        <v>3</v>
      </c>
      <c r="F34" s="65">
        <f>VLOOKUP($A34,'Return Data'!$B$7:$R$1700,11,0)</f>
        <v>0.81330000000000002</v>
      </c>
      <c r="G34" s="66">
        <f t="shared" si="1"/>
        <v>2</v>
      </c>
      <c r="H34" s="65">
        <f>VLOOKUP($A34,'Return Data'!$B$7:$R$1700,12,0)</f>
        <v>10.7338</v>
      </c>
      <c r="I34" s="66">
        <f t="shared" si="2"/>
        <v>2</v>
      </c>
      <c r="J34" s="65">
        <f>VLOOKUP($A34,'Return Data'!$B$7:$R$1700,13,0)</f>
        <v>3.5562</v>
      </c>
      <c r="K34" s="66">
        <f t="shared" si="3"/>
        <v>3</v>
      </c>
      <c r="L34" s="65">
        <f>VLOOKUP($A34,'Return Data'!$B$7:$R$1700,17,0)</f>
        <v>3.9380000000000002</v>
      </c>
      <c r="M34" s="66">
        <f t="shared" si="4"/>
        <v>2</v>
      </c>
      <c r="N34" s="65">
        <f>VLOOKUP($A34,'Return Data'!$B$7:$R$1700,14,0)</f>
        <v>6.5904999999999996</v>
      </c>
      <c r="O34" s="66">
        <f t="shared" si="6"/>
        <v>2</v>
      </c>
      <c r="P34" s="65">
        <f>VLOOKUP($A34,'Return Data'!$B$7:$R$1700,15,0)</f>
        <v>8.7326999999999995</v>
      </c>
      <c r="Q34" s="66">
        <f t="shared" si="7"/>
        <v>2</v>
      </c>
      <c r="R34" s="65">
        <f>VLOOKUP($A34,'Return Data'!$B$7:$R$1700,16,0)</f>
        <v>16.4908</v>
      </c>
      <c r="S34" s="67">
        <f t="shared" si="5"/>
        <v>6</v>
      </c>
    </row>
    <row r="35" spans="1:19" x14ac:dyDescent="0.3">
      <c r="A35" s="63" t="s">
        <v>1358</v>
      </c>
      <c r="B35" s="64">
        <f>VLOOKUP($A35,'Return Data'!$B$7:$R$1700,3,0)</f>
        <v>44025</v>
      </c>
      <c r="C35" s="65">
        <f>VLOOKUP($A35,'Return Data'!$B$7:$R$1700,4,0)</f>
        <v>44.524700000000003</v>
      </c>
      <c r="D35" s="65">
        <f>VLOOKUP($A35,'Return Data'!$B$7:$R$1700,10,0)</f>
        <v>14.2441</v>
      </c>
      <c r="E35" s="66">
        <f t="shared" si="0"/>
        <v>28</v>
      </c>
      <c r="F35" s="65">
        <f>VLOOKUP($A35,'Return Data'!$B$7:$R$1700,11,0)</f>
        <v>-14.2159</v>
      </c>
      <c r="G35" s="66">
        <f t="shared" si="1"/>
        <v>27</v>
      </c>
      <c r="H35" s="65">
        <f>VLOOKUP($A35,'Return Data'!$B$7:$R$1700,12,0)</f>
        <v>-9.0716999999999999</v>
      </c>
      <c r="I35" s="66">
        <f t="shared" si="2"/>
        <v>29</v>
      </c>
      <c r="J35" s="65">
        <f>VLOOKUP($A35,'Return Data'!$B$7:$R$1700,13,0)</f>
        <v>-8.7803000000000004</v>
      </c>
      <c r="K35" s="66">
        <f t="shared" si="3"/>
        <v>26</v>
      </c>
      <c r="L35" s="65">
        <f>VLOOKUP($A35,'Return Data'!$B$7:$R$1700,17,0)</f>
        <v>-2.3357999999999999</v>
      </c>
      <c r="M35" s="66">
        <f t="shared" si="4"/>
        <v>15</v>
      </c>
      <c r="N35" s="65">
        <f>VLOOKUP($A35,'Return Data'!$B$7:$R$1700,14,0)</f>
        <v>0.47560000000000002</v>
      </c>
      <c r="O35" s="66">
        <f t="shared" si="6"/>
        <v>14</v>
      </c>
      <c r="P35" s="65">
        <f>VLOOKUP($A35,'Return Data'!$B$7:$R$1700,15,0)</f>
        <v>6.0564999999999998</v>
      </c>
      <c r="Q35" s="66">
        <f t="shared" si="7"/>
        <v>10</v>
      </c>
      <c r="R35" s="65">
        <f>VLOOKUP($A35,'Return Data'!$B$7:$R$1700,16,0)</f>
        <v>10.5929</v>
      </c>
      <c r="S35" s="67">
        <f t="shared" si="5"/>
        <v>20</v>
      </c>
    </row>
    <row r="36" spans="1:19" x14ac:dyDescent="0.3">
      <c r="A36" s="63" t="s">
        <v>1360</v>
      </c>
      <c r="B36" s="64">
        <f>VLOOKUP($A36,'Return Data'!$B$7:$R$1700,3,0)</f>
        <v>44025</v>
      </c>
      <c r="C36" s="65">
        <f>VLOOKUP($A36,'Return Data'!$B$7:$R$1700,4,0)</f>
        <v>9.8619000000000003</v>
      </c>
      <c r="D36" s="65">
        <f>VLOOKUP($A36,'Return Data'!$B$7:$R$1700,10,0)</f>
        <v>14.9781</v>
      </c>
      <c r="E36" s="66">
        <f t="shared" si="0"/>
        <v>22</v>
      </c>
      <c r="F36" s="65">
        <f>VLOOKUP($A36,'Return Data'!$B$7:$R$1700,11,0)</f>
        <v>-9.9732000000000003</v>
      </c>
      <c r="G36" s="66">
        <f t="shared" si="1"/>
        <v>11</v>
      </c>
      <c r="H36" s="65">
        <f>VLOOKUP($A36,'Return Data'!$B$7:$R$1700,12,0)</f>
        <v>-4.2506000000000004</v>
      </c>
      <c r="I36" s="66">
        <f t="shared" si="2"/>
        <v>16</v>
      </c>
      <c r="J36" s="65">
        <f>VLOOKUP($A36,'Return Data'!$B$7:$R$1700,13,0)</f>
        <v>-6.0430999999999999</v>
      </c>
      <c r="K36" s="66">
        <f t="shared" si="3"/>
        <v>18</v>
      </c>
      <c r="L36" s="65"/>
      <c r="M36" s="66"/>
      <c r="N36" s="65"/>
      <c r="O36" s="66"/>
      <c r="P36" s="65"/>
      <c r="Q36" s="66"/>
      <c r="R36" s="65">
        <f>VLOOKUP($A36,'Return Data'!$B$7:$R$1700,16,0)</f>
        <v>-0.77310000000000001</v>
      </c>
      <c r="S36" s="67">
        <f t="shared" si="5"/>
        <v>31</v>
      </c>
    </row>
    <row r="37" spans="1:19" x14ac:dyDescent="0.3">
      <c r="A37" s="63" t="s">
        <v>1362</v>
      </c>
      <c r="B37" s="64">
        <f>VLOOKUP($A37,'Return Data'!$B$7:$R$1700,3,0)</f>
        <v>44025</v>
      </c>
      <c r="C37" s="65">
        <f>VLOOKUP($A37,'Return Data'!$B$7:$R$1700,4,0)</f>
        <v>9.5711999999999993</v>
      </c>
      <c r="D37" s="65">
        <f>VLOOKUP($A37,'Return Data'!$B$7:$R$1700,10,0)</f>
        <v>16.753299999999999</v>
      </c>
      <c r="E37" s="66">
        <f t="shared" si="0"/>
        <v>13</v>
      </c>
      <c r="F37" s="65">
        <f>VLOOKUP($A37,'Return Data'!$B$7:$R$1700,11,0)</f>
        <v>-12.305899999999999</v>
      </c>
      <c r="G37" s="66">
        <f t="shared" si="1"/>
        <v>19</v>
      </c>
      <c r="H37" s="65">
        <f>VLOOKUP($A37,'Return Data'!$B$7:$R$1700,12,0)</f>
        <v>-6.6788999999999996</v>
      </c>
      <c r="I37" s="66">
        <f t="shared" si="2"/>
        <v>25</v>
      </c>
      <c r="J37" s="65"/>
      <c r="K37" s="66"/>
      <c r="L37" s="65"/>
      <c r="M37" s="66"/>
      <c r="N37" s="65"/>
      <c r="O37" s="66"/>
      <c r="P37" s="65"/>
      <c r="Q37" s="66"/>
      <c r="R37" s="65">
        <f>VLOOKUP($A37,'Return Data'!$B$7:$R$1700,16,0)</f>
        <v>-4.2880000000000003</v>
      </c>
      <c r="S37" s="67">
        <f t="shared" si="5"/>
        <v>33</v>
      </c>
    </row>
    <row r="38" spans="1:19" x14ac:dyDescent="0.3">
      <c r="A38" s="63" t="s">
        <v>1364</v>
      </c>
      <c r="B38" s="64">
        <f>VLOOKUP($A38,'Return Data'!$B$7:$R$1700,3,0)</f>
        <v>44025</v>
      </c>
      <c r="C38" s="65">
        <f>VLOOKUP($A38,'Return Data'!$B$7:$R$1700,4,0)</f>
        <v>10.263500000000001</v>
      </c>
      <c r="D38" s="65">
        <f>VLOOKUP($A38,'Return Data'!$B$7:$R$1700,10,0)</f>
        <v>13.951499999999999</v>
      </c>
      <c r="E38" s="66">
        <f t="shared" si="0"/>
        <v>29</v>
      </c>
      <c r="F38" s="65">
        <f>VLOOKUP($A38,'Return Data'!$B$7:$R$1700,11,0)</f>
        <v>-9.5527999999999995</v>
      </c>
      <c r="G38" s="66">
        <f t="shared" si="1"/>
        <v>9</v>
      </c>
      <c r="H38" s="65">
        <f>VLOOKUP($A38,'Return Data'!$B$7:$R$1700,12,0)</f>
        <v>-2.8868999999999998</v>
      </c>
      <c r="I38" s="66">
        <f t="shared" si="2"/>
        <v>8</v>
      </c>
      <c r="J38" s="65">
        <f>VLOOKUP($A38,'Return Data'!$B$7:$R$1700,13,0)</f>
        <v>-1.3097000000000001</v>
      </c>
      <c r="K38" s="66">
        <f t="shared" si="3"/>
        <v>11</v>
      </c>
      <c r="L38" s="65"/>
      <c r="M38" s="66"/>
      <c r="N38" s="65"/>
      <c r="O38" s="66"/>
      <c r="P38" s="65"/>
      <c r="Q38" s="66"/>
      <c r="R38" s="65">
        <f>VLOOKUP($A38,'Return Data'!$B$7:$R$1700,16,0)</f>
        <v>1.4141999999999999</v>
      </c>
      <c r="S38" s="67">
        <f t="shared" si="5"/>
        <v>30</v>
      </c>
    </row>
    <row r="39" spans="1:19" x14ac:dyDescent="0.3">
      <c r="A39" s="63" t="s">
        <v>1366</v>
      </c>
      <c r="B39" s="64">
        <f>VLOOKUP($A39,'Return Data'!$B$7:$R$1700,3,0)</f>
        <v>44025</v>
      </c>
      <c r="C39" s="65">
        <f>VLOOKUP($A39,'Return Data'!$B$7:$R$1700,4,0)</f>
        <v>96.71</v>
      </c>
      <c r="D39" s="65">
        <f>VLOOKUP($A39,'Return Data'!$B$7:$R$1700,10,0)</f>
        <v>15.750999999999999</v>
      </c>
      <c r="E39" s="66">
        <f t="shared" si="0"/>
        <v>16</v>
      </c>
      <c r="F39" s="65">
        <f>VLOOKUP($A39,'Return Data'!$B$7:$R$1700,11,0)</f>
        <v>-14.612399999999999</v>
      </c>
      <c r="G39" s="66">
        <f t="shared" si="1"/>
        <v>29</v>
      </c>
      <c r="H39" s="65">
        <f>VLOOKUP($A39,'Return Data'!$B$7:$R$1700,12,0)</f>
        <v>-8.2622</v>
      </c>
      <c r="I39" s="66">
        <f t="shared" si="2"/>
        <v>28</v>
      </c>
      <c r="J39" s="65">
        <f>VLOOKUP($A39,'Return Data'!$B$7:$R$1700,13,0)</f>
        <v>-12.3766</v>
      </c>
      <c r="K39" s="66">
        <f t="shared" si="3"/>
        <v>30</v>
      </c>
      <c r="L39" s="65">
        <f>VLOOKUP($A39,'Return Data'!$B$7:$R$1700,17,0)</f>
        <v>-7.1620999999999997</v>
      </c>
      <c r="M39" s="66">
        <f t="shared" si="4"/>
        <v>28</v>
      </c>
      <c r="N39" s="65">
        <f>VLOOKUP($A39,'Return Data'!$B$7:$R$1700,14,0)</f>
        <v>-4.4542999999999999</v>
      </c>
      <c r="O39" s="66">
        <f t="shared" si="6"/>
        <v>28</v>
      </c>
      <c r="P39" s="65">
        <f>VLOOKUP($A39,'Return Data'!$B$7:$R$1700,15,0)</f>
        <v>9.11E-2</v>
      </c>
      <c r="Q39" s="66">
        <f t="shared" si="7"/>
        <v>26</v>
      </c>
      <c r="R39" s="65">
        <f>VLOOKUP($A39,'Return Data'!$B$7:$R$1700,16,0)</f>
        <v>8.9502000000000006</v>
      </c>
      <c r="S39" s="67">
        <f t="shared" si="5"/>
        <v>23</v>
      </c>
    </row>
    <row r="40" spans="1:19" x14ac:dyDescent="0.3">
      <c r="A40" s="63" t="s">
        <v>1368</v>
      </c>
      <c r="B40" s="64">
        <f>VLOOKUP($A40,'Return Data'!$B$7:$R$1700,3,0)</f>
        <v>44025</v>
      </c>
      <c r="C40" s="65">
        <f>VLOOKUP($A40,'Return Data'!$B$7:$R$1700,4,0)</f>
        <v>19.309999999999999</v>
      </c>
      <c r="D40" s="65">
        <f>VLOOKUP($A40,'Return Data'!$B$7:$R$1700,10,0)</f>
        <v>17.887699999999999</v>
      </c>
      <c r="E40" s="66">
        <f t="shared" si="0"/>
        <v>8</v>
      </c>
      <c r="F40" s="65">
        <f>VLOOKUP($A40,'Return Data'!$B$7:$R$1700,11,0)</f>
        <v>-8.266</v>
      </c>
      <c r="G40" s="66">
        <f t="shared" si="1"/>
        <v>6</v>
      </c>
      <c r="H40" s="65">
        <f>VLOOKUP($A40,'Return Data'!$B$7:$R$1700,12,0)</f>
        <v>-1.0758000000000001</v>
      </c>
      <c r="I40" s="66">
        <f t="shared" si="2"/>
        <v>7</v>
      </c>
      <c r="J40" s="65">
        <f>VLOOKUP($A40,'Return Data'!$B$7:$R$1700,13,0)</f>
        <v>-0.7198</v>
      </c>
      <c r="K40" s="66">
        <f t="shared" si="3"/>
        <v>8</v>
      </c>
      <c r="L40" s="65">
        <f>VLOOKUP($A40,'Return Data'!$B$7:$R$1700,17,0)</f>
        <v>5.1799999999999999E-2</v>
      </c>
      <c r="M40" s="66">
        <f t="shared" si="4"/>
        <v>9</v>
      </c>
      <c r="N40" s="65">
        <f>VLOOKUP($A40,'Return Data'!$B$7:$R$1700,14,0)</f>
        <v>2.6337000000000002</v>
      </c>
      <c r="O40" s="66">
        <f t="shared" si="6"/>
        <v>6</v>
      </c>
      <c r="P40" s="65">
        <f>VLOOKUP($A40,'Return Data'!$B$7:$R$1700,15,0)</f>
        <v>3.5834000000000001</v>
      </c>
      <c r="Q40" s="66">
        <f t="shared" si="7"/>
        <v>18</v>
      </c>
      <c r="R40" s="65">
        <f>VLOOKUP($A40,'Return Data'!$B$7:$R$1700,16,0)</f>
        <v>7.5002000000000004</v>
      </c>
      <c r="S40" s="67">
        <f t="shared" si="5"/>
        <v>25</v>
      </c>
    </row>
    <row r="41" spans="1:19" x14ac:dyDescent="0.3">
      <c r="A41" s="63" t="s">
        <v>1370</v>
      </c>
      <c r="B41" s="64">
        <f>VLOOKUP($A41,'Return Data'!$B$7:$R$1700,3,0)</f>
        <v>44025</v>
      </c>
      <c r="C41" s="65">
        <f>VLOOKUP($A41,'Return Data'!$B$7:$R$1700,4,0)</f>
        <v>228.042212670542</v>
      </c>
      <c r="D41" s="65">
        <f>VLOOKUP($A41,'Return Data'!$B$7:$R$1700,10,0)</f>
        <v>18.0672</v>
      </c>
      <c r="E41" s="66">
        <f t="shared" si="0"/>
        <v>7</v>
      </c>
      <c r="F41" s="65">
        <f>VLOOKUP($A41,'Return Data'!$B$7:$R$1700,11,0)</f>
        <v>-7.9387999999999996</v>
      </c>
      <c r="G41" s="66">
        <f t="shared" si="1"/>
        <v>5</v>
      </c>
      <c r="H41" s="65">
        <f>VLOOKUP($A41,'Return Data'!$B$7:$R$1700,12,0)</f>
        <v>2.1101999999999999</v>
      </c>
      <c r="I41" s="66">
        <f t="shared" si="2"/>
        <v>4</v>
      </c>
      <c r="J41" s="65">
        <f>VLOOKUP($A41,'Return Data'!$B$7:$R$1700,13,0)</f>
        <v>3.0133000000000001</v>
      </c>
      <c r="K41" s="66">
        <f t="shared" si="3"/>
        <v>4</v>
      </c>
      <c r="L41" s="65">
        <f>VLOOKUP($A41,'Return Data'!$B$7:$R$1700,17,0)</f>
        <v>-0.57930000000000004</v>
      </c>
      <c r="M41" s="66">
        <f t="shared" si="4"/>
        <v>11</v>
      </c>
      <c r="N41" s="65">
        <f>VLOOKUP($A41,'Return Data'!$B$7:$R$1700,14,0)</f>
        <v>5.0309999999999997</v>
      </c>
      <c r="O41" s="66">
        <f t="shared" si="6"/>
        <v>4</v>
      </c>
      <c r="P41" s="65">
        <f>VLOOKUP($A41,'Return Data'!$B$7:$R$1700,15,0)</f>
        <v>6.3940999999999999</v>
      </c>
      <c r="Q41" s="66">
        <f t="shared" si="7"/>
        <v>5</v>
      </c>
      <c r="R41" s="65">
        <f>VLOOKUP($A41,'Return Data'!$B$7:$R$1700,16,0)</f>
        <v>11.7386</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16.235594117647061</v>
      </c>
      <c r="E43" s="74"/>
      <c r="F43" s="75">
        <f>AVERAGE(F8:F41)</f>
        <v>-11.349264705882351</v>
      </c>
      <c r="G43" s="74"/>
      <c r="H43" s="75">
        <f>AVERAGE(H8:H41)</f>
        <v>-4.015752941176471</v>
      </c>
      <c r="I43" s="74"/>
      <c r="J43" s="75">
        <f>AVERAGE(J8:J41)</f>
        <v>-4.8877181818181841</v>
      </c>
      <c r="K43" s="74"/>
      <c r="L43" s="75">
        <f>AVERAGE(L8:L41)</f>
        <v>-1.8317689655172413</v>
      </c>
      <c r="M43" s="74"/>
      <c r="N43" s="75">
        <f>AVERAGE(N8:N41)</f>
        <v>0.75611428571428563</v>
      </c>
      <c r="O43" s="74"/>
      <c r="P43" s="75">
        <f>AVERAGE(P8:P41)</f>
        <v>4.7557222222222215</v>
      </c>
      <c r="Q43" s="74"/>
      <c r="R43" s="75">
        <f>AVERAGE(R8:R41)</f>
        <v>10.261208823529408</v>
      </c>
      <c r="S43" s="76"/>
    </row>
    <row r="44" spans="1:19" x14ac:dyDescent="0.3">
      <c r="A44" s="73" t="s">
        <v>28</v>
      </c>
      <c r="B44" s="74"/>
      <c r="C44" s="74"/>
      <c r="D44" s="75">
        <f>MIN(D8:D41)</f>
        <v>10.0564</v>
      </c>
      <c r="E44" s="74"/>
      <c r="F44" s="75">
        <f>MIN(F8:F41)</f>
        <v>-23.552600000000002</v>
      </c>
      <c r="G44" s="74"/>
      <c r="H44" s="75">
        <f>MIN(H8:H41)</f>
        <v>-16.519100000000002</v>
      </c>
      <c r="I44" s="74"/>
      <c r="J44" s="75">
        <f>MIN(J8:J41)</f>
        <v>-22.776299999999999</v>
      </c>
      <c r="K44" s="74"/>
      <c r="L44" s="75">
        <f>MIN(L8:L41)</f>
        <v>-7.3971</v>
      </c>
      <c r="M44" s="74"/>
      <c r="N44" s="75">
        <f>MIN(N8:N41)</f>
        <v>-4.4542999999999999</v>
      </c>
      <c r="O44" s="74"/>
      <c r="P44" s="75">
        <f>MIN(P8:P41)</f>
        <v>3.7699999999999997E-2</v>
      </c>
      <c r="Q44" s="74"/>
      <c r="R44" s="75">
        <f>MIN(R8:R41)</f>
        <v>-6.2001999999999997</v>
      </c>
      <c r="S44" s="76"/>
    </row>
    <row r="45" spans="1:19" ht="15" thickBot="1" x14ac:dyDescent="0.35">
      <c r="A45" s="77" t="s">
        <v>29</v>
      </c>
      <c r="B45" s="78"/>
      <c r="C45" s="78"/>
      <c r="D45" s="79">
        <f>MAX(D8:D41)</f>
        <v>26.231000000000002</v>
      </c>
      <c r="E45" s="78"/>
      <c r="F45" s="79">
        <f>MAX(F8:F41)</f>
        <v>4.6669999999999998</v>
      </c>
      <c r="G45" s="78"/>
      <c r="H45" s="79">
        <f>MAX(H8:H41)</f>
        <v>13.5176</v>
      </c>
      <c r="I45" s="78"/>
      <c r="J45" s="79">
        <f>MAX(J8:J41)</f>
        <v>12.3499</v>
      </c>
      <c r="K45" s="78"/>
      <c r="L45" s="79">
        <f>MAX(L8:L41)</f>
        <v>7.1344000000000003</v>
      </c>
      <c r="M45" s="78"/>
      <c r="N45" s="79">
        <f>MAX(N8:N41)</f>
        <v>10.4693</v>
      </c>
      <c r="O45" s="78"/>
      <c r="P45" s="79">
        <f>MAX(P8:P41)</f>
        <v>11.0039</v>
      </c>
      <c r="Q45" s="78"/>
      <c r="R45" s="79">
        <f>MAX(R8:R41)</f>
        <v>21.148399999999999</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44025</v>
      </c>
      <c r="C8" s="65">
        <f>VLOOKUP($A8,'Return Data'!$B$7:$R$1700,4,0)</f>
        <v>191.736639716822</v>
      </c>
      <c r="D8" s="65">
        <f>VLOOKUP($A8,'Return Data'!$B$7:$R$1700,10,0)</f>
        <v>20.152999999999999</v>
      </c>
      <c r="E8" s="66">
        <f t="shared" ref="E8:E34" si="0">RANK(D8,D$8:D$34,0)</f>
        <v>2</v>
      </c>
      <c r="F8" s="65">
        <f>VLOOKUP($A8,'Return Data'!$B$7:$R$1700,11,0)</f>
        <v>-12.667299999999999</v>
      </c>
      <c r="G8" s="66">
        <f t="shared" ref="G8:G23" si="1">RANK(F8,F$8:F$34,0)</f>
        <v>14</v>
      </c>
      <c r="H8" s="65">
        <f>VLOOKUP($A8,'Return Data'!$B$7:$R$1700,12,0)</f>
        <v>-3.1516000000000002</v>
      </c>
      <c r="I8" s="66">
        <f t="shared" ref="I8:I23" si="2">RANK(H8,H$8:H$34,0)</f>
        <v>12</v>
      </c>
      <c r="J8" s="65">
        <f>VLOOKUP($A8,'Return Data'!$B$7:$R$1700,13,0)</f>
        <v>-4.8045999999999998</v>
      </c>
      <c r="K8" s="66">
        <f t="shared" ref="K8:K23" si="3">RANK(J8,J$8:J$34,0)</f>
        <v>14</v>
      </c>
      <c r="L8" s="65">
        <f>VLOOKUP($A8,'Return Data'!$B$7:$R$1700,17,0)</f>
        <v>-4.7047999999999996</v>
      </c>
      <c r="M8" s="66">
        <f>RANK(L8,L$8:L$34,0)</f>
        <v>19</v>
      </c>
      <c r="N8" s="65">
        <f>VLOOKUP($A8,'Return Data'!$B$7:$R$1700,14,0)</f>
        <v>-1.5581</v>
      </c>
      <c r="O8" s="66">
        <f>RANK(N8,N$8:N$34,0)</f>
        <v>17</v>
      </c>
      <c r="P8" s="65">
        <f>VLOOKUP($A8,'Return Data'!$B$7:$R$1700,15,0)</f>
        <v>5.3826999999999998</v>
      </c>
      <c r="Q8" s="66">
        <f>RANK(P8,P$8:P$34,0)</f>
        <v>13</v>
      </c>
      <c r="R8" s="65">
        <f>VLOOKUP($A8,'Return Data'!$B$7:$R$1700,16,0)</f>
        <v>12.515599999999999</v>
      </c>
      <c r="S8" s="67">
        <f t="shared" ref="S8:S34" si="4">RANK(R8,R$8:R$34,0)</f>
        <v>9</v>
      </c>
    </row>
    <row r="9" spans="1:20" x14ac:dyDescent="0.3">
      <c r="A9" s="63" t="s">
        <v>921</v>
      </c>
      <c r="B9" s="64">
        <f>VLOOKUP($A9,'Return Data'!$B$7:$R$1700,3,0)</f>
        <v>44025</v>
      </c>
      <c r="C9" s="65">
        <f>VLOOKUP($A9,'Return Data'!$B$7:$R$1700,4,0)</f>
        <v>11.85</v>
      </c>
      <c r="D9" s="65">
        <f>VLOOKUP($A9,'Return Data'!$B$7:$R$1700,10,0)</f>
        <v>17.793199999999999</v>
      </c>
      <c r="E9" s="66">
        <f t="shared" si="0"/>
        <v>11</v>
      </c>
      <c r="F9" s="65">
        <f>VLOOKUP($A9,'Return Data'!$B$7:$R$1700,11,0)</f>
        <v>-3.8149000000000002</v>
      </c>
      <c r="G9" s="66">
        <f t="shared" si="1"/>
        <v>2</v>
      </c>
      <c r="H9" s="65">
        <f>VLOOKUP($A9,'Return Data'!$B$7:$R$1700,12,0)</f>
        <v>3.4030999999999998</v>
      </c>
      <c r="I9" s="66">
        <f t="shared" si="2"/>
        <v>3</v>
      </c>
      <c r="J9" s="65">
        <f>VLOOKUP($A9,'Return Data'!$B$7:$R$1700,13,0)</f>
        <v>6.4690000000000003</v>
      </c>
      <c r="K9" s="66">
        <f t="shared" si="3"/>
        <v>2</v>
      </c>
      <c r="L9" s="65"/>
      <c r="M9" s="66"/>
      <c r="N9" s="65"/>
      <c r="O9" s="66"/>
      <c r="P9" s="65"/>
      <c r="Q9" s="66"/>
      <c r="R9" s="65">
        <f>VLOOKUP($A9,'Return Data'!$B$7:$R$1700,16,0)</f>
        <v>10.334099999999999</v>
      </c>
      <c r="S9" s="67">
        <f t="shared" si="4"/>
        <v>14</v>
      </c>
    </row>
    <row r="10" spans="1:20" x14ac:dyDescent="0.3">
      <c r="A10" s="63" t="s">
        <v>923</v>
      </c>
      <c r="B10" s="64">
        <f>VLOOKUP($A10,'Return Data'!$B$7:$R$1700,3,0)</f>
        <v>44025</v>
      </c>
      <c r="C10" s="65">
        <f>VLOOKUP($A10,'Return Data'!$B$7:$R$1700,4,0)</f>
        <v>35.5</v>
      </c>
      <c r="D10" s="65">
        <f>VLOOKUP($A10,'Return Data'!$B$7:$R$1700,10,0)</f>
        <v>12.1997</v>
      </c>
      <c r="E10" s="66">
        <f t="shared" si="0"/>
        <v>27</v>
      </c>
      <c r="F10" s="65">
        <f>VLOOKUP($A10,'Return Data'!$B$7:$R$1700,11,0)</f>
        <v>-9.0442999999999998</v>
      </c>
      <c r="G10" s="66">
        <f t="shared" si="1"/>
        <v>6</v>
      </c>
      <c r="H10" s="65">
        <f>VLOOKUP($A10,'Return Data'!$B$7:$R$1700,12,0)</f>
        <v>-2.0960000000000001</v>
      </c>
      <c r="I10" s="66">
        <f t="shared" si="2"/>
        <v>7</v>
      </c>
      <c r="J10" s="65">
        <f>VLOOKUP($A10,'Return Data'!$B$7:$R$1700,13,0)</f>
        <v>-0.30890000000000001</v>
      </c>
      <c r="K10" s="66">
        <f t="shared" si="3"/>
        <v>6</v>
      </c>
      <c r="L10" s="65">
        <f>VLOOKUP($A10,'Return Data'!$B$7:$R$1700,17,0)</f>
        <v>-4.2919999999999998</v>
      </c>
      <c r="M10" s="66">
        <f t="shared" ref="M10:M16" si="5">RANK(L10,L$8:L$34,0)</f>
        <v>17</v>
      </c>
      <c r="N10" s="65">
        <f>VLOOKUP($A10,'Return Data'!$B$7:$R$1700,14,0)</f>
        <v>-0.18690000000000001</v>
      </c>
      <c r="O10" s="66">
        <f t="shared" ref="O10:O16" si="6">RANK(N10,N$8:N$34,0)</f>
        <v>14</v>
      </c>
      <c r="P10" s="65">
        <f>VLOOKUP($A10,'Return Data'!$B$7:$R$1700,15,0)</f>
        <v>4.4343000000000004</v>
      </c>
      <c r="Q10" s="66">
        <f>RANK(P10,P$8:P$34,0)</f>
        <v>16</v>
      </c>
      <c r="R10" s="65">
        <f>VLOOKUP($A10,'Return Data'!$B$7:$R$1700,16,0)</f>
        <v>9.0829000000000004</v>
      </c>
      <c r="S10" s="67">
        <f t="shared" si="4"/>
        <v>17</v>
      </c>
    </row>
    <row r="11" spans="1:20" x14ac:dyDescent="0.3">
      <c r="A11" s="63" t="s">
        <v>925</v>
      </c>
      <c r="B11" s="64">
        <f>VLOOKUP($A11,'Return Data'!$B$7:$R$1700,3,0)</f>
        <v>44025</v>
      </c>
      <c r="C11" s="65">
        <f>VLOOKUP($A11,'Return Data'!$B$7:$R$1700,4,0)</f>
        <v>98.71</v>
      </c>
      <c r="D11" s="65">
        <f>VLOOKUP($A11,'Return Data'!$B$7:$R$1700,10,0)</f>
        <v>16.6096</v>
      </c>
      <c r="E11" s="66">
        <f t="shared" si="0"/>
        <v>17</v>
      </c>
      <c r="F11" s="65">
        <f>VLOOKUP($A11,'Return Data'!$B$7:$R$1700,11,0)</f>
        <v>-6.9739000000000004</v>
      </c>
      <c r="G11" s="66">
        <f t="shared" si="1"/>
        <v>4</v>
      </c>
      <c r="H11" s="65">
        <f>VLOOKUP($A11,'Return Data'!$B$7:$R$1700,12,0)</f>
        <v>2.8229000000000002</v>
      </c>
      <c r="I11" s="66">
        <f t="shared" si="2"/>
        <v>4</v>
      </c>
      <c r="J11" s="65">
        <f>VLOOKUP($A11,'Return Data'!$B$7:$R$1700,13,0)</f>
        <v>0.30480000000000002</v>
      </c>
      <c r="K11" s="66">
        <f t="shared" si="3"/>
        <v>5</v>
      </c>
      <c r="L11" s="65">
        <f>VLOOKUP($A11,'Return Data'!$B$7:$R$1700,17,0)</f>
        <v>0.48920000000000002</v>
      </c>
      <c r="M11" s="66">
        <f t="shared" si="5"/>
        <v>6</v>
      </c>
      <c r="N11" s="65">
        <f>VLOOKUP($A11,'Return Data'!$B$7:$R$1700,14,0)</f>
        <v>3.0024000000000002</v>
      </c>
      <c r="O11" s="66">
        <f t="shared" si="6"/>
        <v>7</v>
      </c>
      <c r="P11" s="65">
        <f>VLOOKUP($A11,'Return Data'!$B$7:$R$1700,15,0)</f>
        <v>9.6303999999999998</v>
      </c>
      <c r="Q11" s="66">
        <f>RANK(P11,P$8:P$34,0)</f>
        <v>2</v>
      </c>
      <c r="R11" s="65">
        <f>VLOOKUP($A11,'Return Data'!$B$7:$R$1700,16,0)</f>
        <v>18.3552</v>
      </c>
      <c r="S11" s="67">
        <f t="shared" si="4"/>
        <v>2</v>
      </c>
    </row>
    <row r="12" spans="1:20" x14ac:dyDescent="0.3">
      <c r="A12" s="63" t="s">
        <v>927</v>
      </c>
      <c r="B12" s="64">
        <f>VLOOKUP($A12,'Return Data'!$B$7:$R$1700,3,0)</f>
        <v>44025</v>
      </c>
      <c r="C12" s="65">
        <f>VLOOKUP($A12,'Return Data'!$B$7:$R$1700,4,0)</f>
        <v>224.98099999999999</v>
      </c>
      <c r="D12" s="65">
        <f>VLOOKUP($A12,'Return Data'!$B$7:$R$1700,10,0)</f>
        <v>19.110700000000001</v>
      </c>
      <c r="E12" s="66">
        <f t="shared" si="0"/>
        <v>6</v>
      </c>
      <c r="F12" s="65">
        <f>VLOOKUP($A12,'Return Data'!$B$7:$R$1700,11,0)</f>
        <v>-10.935700000000001</v>
      </c>
      <c r="G12" s="66">
        <f t="shared" si="1"/>
        <v>11</v>
      </c>
      <c r="H12" s="65">
        <f>VLOOKUP($A12,'Return Data'!$B$7:$R$1700,12,0)</f>
        <v>-2.9702000000000002</v>
      </c>
      <c r="I12" s="66">
        <f t="shared" si="2"/>
        <v>9</v>
      </c>
      <c r="J12" s="65">
        <f>VLOOKUP($A12,'Return Data'!$B$7:$R$1700,13,0)</f>
        <v>-1.7456</v>
      </c>
      <c r="K12" s="66">
        <f t="shared" si="3"/>
        <v>8</v>
      </c>
      <c r="L12" s="65">
        <f>VLOOKUP($A12,'Return Data'!$B$7:$R$1700,17,0)</f>
        <v>0.93059999999999998</v>
      </c>
      <c r="M12" s="66">
        <f t="shared" si="5"/>
        <v>5</v>
      </c>
      <c r="N12" s="65">
        <f>VLOOKUP($A12,'Return Data'!$B$7:$R$1700,14,0)</f>
        <v>2.0954000000000002</v>
      </c>
      <c r="O12" s="66">
        <f t="shared" si="6"/>
        <v>10</v>
      </c>
      <c r="P12" s="65">
        <f>VLOOKUP($A12,'Return Data'!$B$7:$R$1700,15,0)</f>
        <v>8.0299999999999994</v>
      </c>
      <c r="Q12" s="66">
        <f>RANK(P12,P$8:P$34,0)</f>
        <v>7</v>
      </c>
      <c r="R12" s="65">
        <f>VLOOKUP($A12,'Return Data'!$B$7:$R$1700,16,0)</f>
        <v>12.829499999999999</v>
      </c>
      <c r="S12" s="67">
        <f t="shared" si="4"/>
        <v>7</v>
      </c>
    </row>
    <row r="13" spans="1:20" x14ac:dyDescent="0.3">
      <c r="A13" s="63" t="s">
        <v>929</v>
      </c>
      <c r="B13" s="64">
        <f>VLOOKUP($A13,'Return Data'!$B$7:$R$1700,3,0)</f>
        <v>44025</v>
      </c>
      <c r="C13" s="65">
        <f>VLOOKUP($A13,'Return Data'!$B$7:$R$1700,4,0)</f>
        <v>32.398000000000003</v>
      </c>
      <c r="D13" s="65">
        <f>VLOOKUP($A13,'Return Data'!$B$7:$R$1700,10,0)</f>
        <v>15.1069</v>
      </c>
      <c r="E13" s="66">
        <f t="shared" si="0"/>
        <v>22</v>
      </c>
      <c r="F13" s="65">
        <f>VLOOKUP($A13,'Return Data'!$B$7:$R$1700,11,0)</f>
        <v>-10.440899999999999</v>
      </c>
      <c r="G13" s="66">
        <f t="shared" si="1"/>
        <v>9</v>
      </c>
      <c r="H13" s="65">
        <f>VLOOKUP($A13,'Return Data'!$B$7:$R$1700,12,0)</f>
        <v>-3.1507999999999998</v>
      </c>
      <c r="I13" s="66">
        <f t="shared" si="2"/>
        <v>11</v>
      </c>
      <c r="J13" s="65">
        <f>VLOOKUP($A13,'Return Data'!$B$7:$R$1700,13,0)</f>
        <v>-3.1362999999999999</v>
      </c>
      <c r="K13" s="66">
        <f t="shared" si="3"/>
        <v>11</v>
      </c>
      <c r="L13" s="65">
        <f>VLOOKUP($A13,'Return Data'!$B$7:$R$1700,17,0)</f>
        <v>-1.0318000000000001</v>
      </c>
      <c r="M13" s="66">
        <f t="shared" si="5"/>
        <v>10</v>
      </c>
      <c r="N13" s="65">
        <f>VLOOKUP($A13,'Return Data'!$B$7:$R$1700,14,0)</f>
        <v>3.8580000000000001</v>
      </c>
      <c r="O13" s="66">
        <f t="shared" si="6"/>
        <v>3</v>
      </c>
      <c r="P13" s="65">
        <f>VLOOKUP($A13,'Return Data'!$B$7:$R$1700,15,0)</f>
        <v>6.2981999999999996</v>
      </c>
      <c r="Q13" s="66">
        <f>RANK(P13,P$8:P$34,0)</f>
        <v>11</v>
      </c>
      <c r="R13" s="65">
        <f>VLOOKUP($A13,'Return Data'!$B$7:$R$1700,16,0)</f>
        <v>11.4763</v>
      </c>
      <c r="S13" s="67">
        <f t="shared" si="4"/>
        <v>11</v>
      </c>
    </row>
    <row r="14" spans="1:20" x14ac:dyDescent="0.3">
      <c r="A14" s="63" t="s">
        <v>931</v>
      </c>
      <c r="B14" s="64">
        <f>VLOOKUP($A14,'Return Data'!$B$7:$R$1700,3,0)</f>
        <v>44025</v>
      </c>
      <c r="C14" s="65">
        <f>VLOOKUP($A14,'Return Data'!$B$7:$R$1700,4,0)</f>
        <v>14.802</v>
      </c>
      <c r="D14" s="65">
        <f>VLOOKUP($A14,'Return Data'!$B$7:$R$1700,10,0)</f>
        <v>18.1249</v>
      </c>
      <c r="E14" s="66">
        <f t="shared" si="0"/>
        <v>10</v>
      </c>
      <c r="F14" s="65">
        <f>VLOOKUP($A14,'Return Data'!$B$7:$R$1700,11,0)</f>
        <v>-14.3056</v>
      </c>
      <c r="G14" s="66">
        <f t="shared" si="1"/>
        <v>19</v>
      </c>
      <c r="H14" s="65">
        <f>VLOOKUP($A14,'Return Data'!$B$7:$R$1700,12,0)</f>
        <v>-7.7595999999999998</v>
      </c>
      <c r="I14" s="66">
        <f t="shared" si="2"/>
        <v>22</v>
      </c>
      <c r="J14" s="65">
        <f>VLOOKUP($A14,'Return Data'!$B$7:$R$1700,13,0)</f>
        <v>-9.6457999999999995</v>
      </c>
      <c r="K14" s="66">
        <f t="shared" si="3"/>
        <v>18</v>
      </c>
      <c r="L14" s="65">
        <f>VLOOKUP($A14,'Return Data'!$B$7:$R$1700,17,0)</f>
        <v>-1.2645</v>
      </c>
      <c r="M14" s="66">
        <f t="shared" si="5"/>
        <v>11</v>
      </c>
      <c r="N14" s="65">
        <f>VLOOKUP($A14,'Return Data'!$B$7:$R$1700,14,0)</f>
        <v>6.83E-2</v>
      </c>
      <c r="O14" s="66">
        <f t="shared" si="6"/>
        <v>13</v>
      </c>
      <c r="P14" s="65"/>
      <c r="Q14" s="66"/>
      <c r="R14" s="65">
        <f>VLOOKUP($A14,'Return Data'!$B$7:$R$1700,16,0)</f>
        <v>8.8940000000000001</v>
      </c>
      <c r="S14" s="67">
        <f t="shared" si="4"/>
        <v>18</v>
      </c>
    </row>
    <row r="15" spans="1:20" x14ac:dyDescent="0.3">
      <c r="A15" s="63" t="s">
        <v>934</v>
      </c>
      <c r="B15" s="64">
        <f>VLOOKUP($A15,'Return Data'!$B$7:$R$1700,3,0)</f>
        <v>44025</v>
      </c>
      <c r="C15" s="65">
        <f>VLOOKUP($A15,'Return Data'!$B$7:$R$1700,4,0)</f>
        <v>70.0214</v>
      </c>
      <c r="D15" s="65">
        <f>VLOOKUP($A15,'Return Data'!$B$7:$R$1700,10,0)</f>
        <v>18.725999999999999</v>
      </c>
      <c r="E15" s="66">
        <f t="shared" si="0"/>
        <v>8</v>
      </c>
      <c r="F15" s="65">
        <f>VLOOKUP($A15,'Return Data'!$B$7:$R$1700,11,0)</f>
        <v>-18.1309</v>
      </c>
      <c r="G15" s="66">
        <f t="shared" si="1"/>
        <v>26</v>
      </c>
      <c r="H15" s="65">
        <f>VLOOKUP($A15,'Return Data'!$B$7:$R$1700,12,0)</f>
        <v>-11.6508</v>
      </c>
      <c r="I15" s="66">
        <f t="shared" si="2"/>
        <v>24</v>
      </c>
      <c r="J15" s="65">
        <f>VLOOKUP($A15,'Return Data'!$B$7:$R$1700,13,0)</f>
        <v>-15.2584</v>
      </c>
      <c r="K15" s="66">
        <f t="shared" si="3"/>
        <v>24</v>
      </c>
      <c r="L15" s="65">
        <f>VLOOKUP($A15,'Return Data'!$B$7:$R$1700,17,0)</f>
        <v>-7.7496999999999998</v>
      </c>
      <c r="M15" s="66">
        <f t="shared" si="5"/>
        <v>22</v>
      </c>
      <c r="N15" s="65">
        <f>VLOOKUP($A15,'Return Data'!$B$7:$R$1700,14,0)</f>
        <v>-3.2023999999999999</v>
      </c>
      <c r="O15" s="66">
        <f t="shared" si="6"/>
        <v>21</v>
      </c>
      <c r="P15" s="65">
        <f>VLOOKUP($A15,'Return Data'!$B$7:$R$1700,15,0)</f>
        <v>1.7040999999999999</v>
      </c>
      <c r="Q15" s="66">
        <f>RANK(P15,P$8:P$34,0)</f>
        <v>20</v>
      </c>
      <c r="R15" s="65">
        <f>VLOOKUP($A15,'Return Data'!$B$7:$R$1700,16,0)</f>
        <v>9.3585999999999991</v>
      </c>
      <c r="S15" s="67">
        <f t="shared" si="4"/>
        <v>16</v>
      </c>
    </row>
    <row r="16" spans="1:20" x14ac:dyDescent="0.3">
      <c r="A16" s="63" t="s">
        <v>935</v>
      </c>
      <c r="B16" s="64">
        <f>VLOOKUP($A16,'Return Data'!$B$7:$R$1700,3,0)</f>
        <v>44025</v>
      </c>
      <c r="C16" s="65">
        <f>VLOOKUP($A16,'Return Data'!$B$7:$R$1700,4,0)</f>
        <v>101.297</v>
      </c>
      <c r="D16" s="65">
        <f>VLOOKUP($A16,'Return Data'!$B$7:$R$1700,10,0)</f>
        <v>18.159500000000001</v>
      </c>
      <c r="E16" s="66">
        <f t="shared" si="0"/>
        <v>9</v>
      </c>
      <c r="F16" s="65">
        <f>VLOOKUP($A16,'Return Data'!$B$7:$R$1700,11,0)</f>
        <v>-14.8972</v>
      </c>
      <c r="G16" s="66">
        <f t="shared" si="1"/>
        <v>22</v>
      </c>
      <c r="H16" s="65">
        <f>VLOOKUP($A16,'Return Data'!$B$7:$R$1700,12,0)</f>
        <v>-6.867</v>
      </c>
      <c r="I16" s="66">
        <f t="shared" si="2"/>
        <v>20</v>
      </c>
      <c r="J16" s="65">
        <f>VLOOKUP($A16,'Return Data'!$B$7:$R$1700,13,0)</f>
        <v>-10.874000000000001</v>
      </c>
      <c r="K16" s="66">
        <f t="shared" si="3"/>
        <v>22</v>
      </c>
      <c r="L16" s="65">
        <f>VLOOKUP($A16,'Return Data'!$B$7:$R$1700,17,0)</f>
        <v>-3.2381000000000002</v>
      </c>
      <c r="M16" s="66">
        <f t="shared" si="5"/>
        <v>15</v>
      </c>
      <c r="N16" s="65">
        <f>VLOOKUP($A16,'Return Data'!$B$7:$R$1700,14,0)</f>
        <v>-1.9993000000000001</v>
      </c>
      <c r="O16" s="66">
        <f t="shared" si="6"/>
        <v>19</v>
      </c>
      <c r="P16" s="65">
        <f>VLOOKUP($A16,'Return Data'!$B$7:$R$1700,15,0)</f>
        <v>1.9948999999999999</v>
      </c>
      <c r="Q16" s="66">
        <f>RANK(P16,P$8:P$34,0)</f>
        <v>19</v>
      </c>
      <c r="R16" s="65">
        <f>VLOOKUP($A16,'Return Data'!$B$7:$R$1700,16,0)</f>
        <v>5.6551</v>
      </c>
      <c r="S16" s="67">
        <f t="shared" si="4"/>
        <v>23</v>
      </c>
    </row>
    <row r="17" spans="1:19" x14ac:dyDescent="0.3">
      <c r="A17" s="63" t="s">
        <v>937</v>
      </c>
      <c r="B17" s="64">
        <f>VLOOKUP($A17,'Return Data'!$B$7:$R$1700,3,0)</f>
        <v>44025</v>
      </c>
      <c r="C17" s="65">
        <f>VLOOKUP($A17,'Return Data'!$B$7:$R$1700,4,0)</f>
        <v>9.4103999999999992</v>
      </c>
      <c r="D17" s="65">
        <f>VLOOKUP($A17,'Return Data'!$B$7:$R$1700,10,0)</f>
        <v>14.866</v>
      </c>
      <c r="E17" s="66">
        <f t="shared" si="0"/>
        <v>24</v>
      </c>
      <c r="F17" s="65">
        <f>VLOOKUP($A17,'Return Data'!$B$7:$R$1700,11,0)</f>
        <v>-12.8102</v>
      </c>
      <c r="G17" s="66">
        <f t="shared" si="1"/>
        <v>15</v>
      </c>
      <c r="H17" s="65">
        <f>VLOOKUP($A17,'Return Data'!$B$7:$R$1700,12,0)</f>
        <v>-4.1184000000000003</v>
      </c>
      <c r="I17" s="66">
        <f t="shared" si="2"/>
        <v>14</v>
      </c>
      <c r="J17" s="65">
        <f>VLOOKUP($A17,'Return Data'!$B$7:$R$1700,13,0)</f>
        <v>-4.2694999999999999</v>
      </c>
      <c r="K17" s="66">
        <f t="shared" si="3"/>
        <v>13</v>
      </c>
      <c r="L17" s="65"/>
      <c r="M17" s="66"/>
      <c r="N17" s="65"/>
      <c r="O17" s="66"/>
      <c r="P17" s="65"/>
      <c r="Q17" s="66"/>
      <c r="R17" s="65">
        <f>VLOOKUP($A17,'Return Data'!$B$7:$R$1700,16,0)</f>
        <v>-4.5811999999999999</v>
      </c>
      <c r="S17" s="67">
        <f t="shared" si="4"/>
        <v>25</v>
      </c>
    </row>
    <row r="18" spans="1:19" x14ac:dyDescent="0.3">
      <c r="A18" s="63" t="s">
        <v>940</v>
      </c>
      <c r="B18" s="64">
        <f>VLOOKUP($A18,'Return Data'!$B$7:$R$1700,3,0)</f>
        <v>44025</v>
      </c>
      <c r="C18" s="65">
        <f>VLOOKUP($A18,'Return Data'!$B$7:$R$1700,4,0)</f>
        <v>308.10000000000002</v>
      </c>
      <c r="D18" s="65">
        <f>VLOOKUP($A18,'Return Data'!$B$7:$R$1700,10,0)</f>
        <v>16.828499999999998</v>
      </c>
      <c r="E18" s="66">
        <f t="shared" si="0"/>
        <v>14</v>
      </c>
      <c r="F18" s="65">
        <f>VLOOKUP($A18,'Return Data'!$B$7:$R$1700,11,0)</f>
        <v>-14.4476</v>
      </c>
      <c r="G18" s="66">
        <f t="shared" si="1"/>
        <v>20</v>
      </c>
      <c r="H18" s="65">
        <f>VLOOKUP($A18,'Return Data'!$B$7:$R$1700,12,0)</f>
        <v>-6.8846999999999996</v>
      </c>
      <c r="I18" s="66">
        <f t="shared" si="2"/>
        <v>21</v>
      </c>
      <c r="J18" s="65">
        <f>VLOOKUP($A18,'Return Data'!$B$7:$R$1700,13,0)</f>
        <v>-10.488099999999999</v>
      </c>
      <c r="K18" s="66">
        <f t="shared" si="3"/>
        <v>19</v>
      </c>
      <c r="L18" s="65">
        <f>VLOOKUP($A18,'Return Data'!$B$7:$R$1700,17,0)</f>
        <v>-2.2505000000000002</v>
      </c>
      <c r="M18" s="66">
        <f t="shared" ref="M18:M23" si="7">RANK(L18,L$8:L$34,0)</f>
        <v>14</v>
      </c>
      <c r="N18" s="65">
        <f>VLOOKUP($A18,'Return Data'!$B$7:$R$1700,14,0)</f>
        <v>-1.0881000000000001</v>
      </c>
      <c r="O18" s="66">
        <f t="shared" ref="O18:O23" si="8">RANK(N18,N$8:N$34,0)</f>
        <v>15</v>
      </c>
      <c r="P18" s="65">
        <f>VLOOKUP($A18,'Return Data'!$B$7:$R$1700,15,0)</f>
        <v>5.3395999999999999</v>
      </c>
      <c r="Q18" s="66">
        <f t="shared" ref="Q18:Q23" si="9">RANK(P18,P$8:P$34,0)</f>
        <v>14</v>
      </c>
      <c r="R18" s="65">
        <f>VLOOKUP($A18,'Return Data'!$B$7:$R$1700,16,0)</f>
        <v>9.6128</v>
      </c>
      <c r="S18" s="67">
        <f t="shared" si="4"/>
        <v>15</v>
      </c>
    </row>
    <row r="19" spans="1:19" x14ac:dyDescent="0.3">
      <c r="A19" s="63" t="s">
        <v>941</v>
      </c>
      <c r="B19" s="64">
        <f>VLOOKUP($A19,'Return Data'!$B$7:$R$1700,3,0)</f>
        <v>44025</v>
      </c>
      <c r="C19" s="65">
        <f>VLOOKUP($A19,'Return Data'!$B$7:$R$1700,4,0)</f>
        <v>43.15</v>
      </c>
      <c r="D19" s="65">
        <f>VLOOKUP($A19,'Return Data'!$B$7:$R$1700,10,0)</f>
        <v>16.464200000000002</v>
      </c>
      <c r="E19" s="66">
        <f t="shared" si="0"/>
        <v>19</v>
      </c>
      <c r="F19" s="65">
        <f>VLOOKUP($A19,'Return Data'!$B$7:$R$1700,11,0)</f>
        <v>-15.2759</v>
      </c>
      <c r="G19" s="66">
        <f t="shared" si="1"/>
        <v>24</v>
      </c>
      <c r="H19" s="65">
        <f>VLOOKUP($A19,'Return Data'!$B$7:$R$1700,12,0)</f>
        <v>-6.8638000000000003</v>
      </c>
      <c r="I19" s="66">
        <f t="shared" si="2"/>
        <v>19</v>
      </c>
      <c r="J19" s="65">
        <f>VLOOKUP($A19,'Return Data'!$B$7:$R$1700,13,0)</f>
        <v>-10.495699999999999</v>
      </c>
      <c r="K19" s="66">
        <f t="shared" si="3"/>
        <v>20</v>
      </c>
      <c r="L19" s="65">
        <f>VLOOKUP($A19,'Return Data'!$B$7:$R$1700,17,0)</f>
        <v>-4.9138999999999999</v>
      </c>
      <c r="M19" s="66">
        <f t="shared" si="7"/>
        <v>20</v>
      </c>
      <c r="N19" s="65">
        <f>VLOOKUP($A19,'Return Data'!$B$7:$R$1700,14,0)</f>
        <v>-1.3130999999999999</v>
      </c>
      <c r="O19" s="66">
        <f t="shared" si="8"/>
        <v>16</v>
      </c>
      <c r="P19" s="65">
        <f>VLOOKUP($A19,'Return Data'!$B$7:$R$1700,15,0)</f>
        <v>5.5273000000000003</v>
      </c>
      <c r="Q19" s="66">
        <f t="shared" si="9"/>
        <v>12</v>
      </c>
      <c r="R19" s="65">
        <f>VLOOKUP($A19,'Return Data'!$B$7:$R$1700,16,0)</f>
        <v>8.8332999999999995</v>
      </c>
      <c r="S19" s="67">
        <f t="shared" si="4"/>
        <v>19</v>
      </c>
    </row>
    <row r="20" spans="1:19" x14ac:dyDescent="0.3">
      <c r="A20" s="63" t="s">
        <v>944</v>
      </c>
      <c r="B20" s="64">
        <f>VLOOKUP($A20,'Return Data'!$B$7:$R$1700,3,0)</f>
        <v>44025</v>
      </c>
      <c r="C20" s="65">
        <f>VLOOKUP($A20,'Return Data'!$B$7:$R$1700,4,0)</f>
        <v>36.06</v>
      </c>
      <c r="D20" s="65">
        <f>VLOOKUP($A20,'Return Data'!$B$7:$R$1700,10,0)</f>
        <v>14.8408</v>
      </c>
      <c r="E20" s="66">
        <f t="shared" si="0"/>
        <v>25</v>
      </c>
      <c r="F20" s="65">
        <f>VLOOKUP($A20,'Return Data'!$B$7:$R$1700,11,0)</f>
        <v>-11.138500000000001</v>
      </c>
      <c r="G20" s="66">
        <f t="shared" si="1"/>
        <v>12</v>
      </c>
      <c r="H20" s="65">
        <f>VLOOKUP($A20,'Return Data'!$B$7:$R$1700,12,0)</f>
        <v>-3.9169</v>
      </c>
      <c r="I20" s="66">
        <f t="shared" si="2"/>
        <v>13</v>
      </c>
      <c r="J20" s="65">
        <f>VLOOKUP($A20,'Return Data'!$B$7:$R$1700,13,0)</f>
        <v>-2.5405000000000002</v>
      </c>
      <c r="K20" s="66">
        <f t="shared" si="3"/>
        <v>10</v>
      </c>
      <c r="L20" s="65">
        <f>VLOOKUP($A20,'Return Data'!$B$7:$R$1700,17,0)</f>
        <v>-0.13819999999999999</v>
      </c>
      <c r="M20" s="66">
        <f t="shared" si="7"/>
        <v>7</v>
      </c>
      <c r="N20" s="65">
        <f>VLOOKUP($A20,'Return Data'!$B$7:$R$1700,14,0)</f>
        <v>4.5279999999999996</v>
      </c>
      <c r="O20" s="66">
        <f t="shared" si="8"/>
        <v>2</v>
      </c>
      <c r="P20" s="65">
        <f>VLOOKUP($A20,'Return Data'!$B$7:$R$1700,15,0)</f>
        <v>7.8611000000000004</v>
      </c>
      <c r="Q20" s="66">
        <f t="shared" si="9"/>
        <v>8</v>
      </c>
      <c r="R20" s="65">
        <f>VLOOKUP($A20,'Return Data'!$B$7:$R$1700,16,0)</f>
        <v>13.640700000000001</v>
      </c>
      <c r="S20" s="67">
        <f t="shared" si="4"/>
        <v>5</v>
      </c>
    </row>
    <row r="21" spans="1:19" x14ac:dyDescent="0.3">
      <c r="A21" s="63" t="s">
        <v>946</v>
      </c>
      <c r="B21" s="64">
        <f>VLOOKUP($A21,'Return Data'!$B$7:$R$1700,3,0)</f>
        <v>44025</v>
      </c>
      <c r="C21" s="65">
        <f>VLOOKUP($A21,'Return Data'!$B$7:$R$1700,4,0)</f>
        <v>127.758</v>
      </c>
      <c r="D21" s="65">
        <f>VLOOKUP($A21,'Return Data'!$B$7:$R$1700,10,0)</f>
        <v>19.8413</v>
      </c>
      <c r="E21" s="66">
        <f t="shared" si="0"/>
        <v>4</v>
      </c>
      <c r="F21" s="65">
        <f>VLOOKUP($A21,'Return Data'!$B$7:$R$1700,11,0)</f>
        <v>-9.4004999999999992</v>
      </c>
      <c r="G21" s="66">
        <f t="shared" si="1"/>
        <v>8</v>
      </c>
      <c r="H21" s="65">
        <f>VLOOKUP($A21,'Return Data'!$B$7:$R$1700,12,0)</f>
        <v>2.2202999999999999</v>
      </c>
      <c r="I21" s="66">
        <f t="shared" si="2"/>
        <v>5</v>
      </c>
      <c r="J21" s="65">
        <f>VLOOKUP($A21,'Return Data'!$B$7:$R$1700,13,0)</f>
        <v>1.1552</v>
      </c>
      <c r="K21" s="66">
        <f t="shared" si="3"/>
        <v>4</v>
      </c>
      <c r="L21" s="65">
        <f>VLOOKUP($A21,'Return Data'!$B$7:$R$1700,17,0)</f>
        <v>2.9780000000000002</v>
      </c>
      <c r="M21" s="66">
        <f t="shared" si="7"/>
        <v>4</v>
      </c>
      <c r="N21" s="65">
        <f>VLOOKUP($A21,'Return Data'!$B$7:$R$1700,14,0)</f>
        <v>3.1829000000000001</v>
      </c>
      <c r="O21" s="66">
        <f t="shared" si="8"/>
        <v>5</v>
      </c>
      <c r="P21" s="65">
        <f>VLOOKUP($A21,'Return Data'!$B$7:$R$1700,15,0)</f>
        <v>8.2626000000000008</v>
      </c>
      <c r="Q21" s="66">
        <f t="shared" si="9"/>
        <v>5</v>
      </c>
      <c r="R21" s="65">
        <f>VLOOKUP($A21,'Return Data'!$B$7:$R$1700,16,0)</f>
        <v>13.0341</v>
      </c>
      <c r="S21" s="67">
        <f t="shared" si="4"/>
        <v>6</v>
      </c>
    </row>
    <row r="22" spans="1:19" x14ac:dyDescent="0.3">
      <c r="A22" s="63" t="s">
        <v>947</v>
      </c>
      <c r="B22" s="64">
        <f>VLOOKUP($A22,'Return Data'!$B$7:$R$1700,3,0)</f>
        <v>44025</v>
      </c>
      <c r="C22" s="65">
        <f>VLOOKUP($A22,'Return Data'!$B$7:$R$1700,4,0)</f>
        <v>45.893999999999998</v>
      </c>
      <c r="D22" s="65">
        <f>VLOOKUP($A22,'Return Data'!$B$7:$R$1700,10,0)</f>
        <v>14.893000000000001</v>
      </c>
      <c r="E22" s="66">
        <f t="shared" si="0"/>
        <v>23</v>
      </c>
      <c r="F22" s="65">
        <f>VLOOKUP($A22,'Return Data'!$B$7:$R$1700,11,0)</f>
        <v>-11.7728</v>
      </c>
      <c r="G22" s="66">
        <f t="shared" si="1"/>
        <v>13</v>
      </c>
      <c r="H22" s="65">
        <f>VLOOKUP($A22,'Return Data'!$B$7:$R$1700,12,0)</f>
        <v>-3.1261000000000001</v>
      </c>
      <c r="I22" s="66">
        <f t="shared" si="2"/>
        <v>10</v>
      </c>
      <c r="J22" s="65">
        <f>VLOOKUP($A22,'Return Data'!$B$7:$R$1700,13,0)</f>
        <v>-5.5174000000000003</v>
      </c>
      <c r="K22" s="66">
        <f t="shared" si="3"/>
        <v>15</v>
      </c>
      <c r="L22" s="65">
        <f>VLOOKUP($A22,'Return Data'!$B$7:$R$1700,17,0)</f>
        <v>-4.4637000000000002</v>
      </c>
      <c r="M22" s="66">
        <f t="shared" si="7"/>
        <v>18</v>
      </c>
      <c r="N22" s="65">
        <f>VLOOKUP($A22,'Return Data'!$B$7:$R$1700,14,0)</f>
        <v>-1.7001999999999999</v>
      </c>
      <c r="O22" s="66">
        <f t="shared" si="8"/>
        <v>18</v>
      </c>
      <c r="P22" s="65">
        <f>VLOOKUP($A22,'Return Data'!$B$7:$R$1700,15,0)</f>
        <v>4.3525</v>
      </c>
      <c r="Q22" s="66">
        <f t="shared" si="9"/>
        <v>17</v>
      </c>
      <c r="R22" s="65">
        <f>VLOOKUP($A22,'Return Data'!$B$7:$R$1700,16,0)</f>
        <v>10.564500000000001</v>
      </c>
      <c r="S22" s="67">
        <f t="shared" si="4"/>
        <v>13</v>
      </c>
    </row>
    <row r="23" spans="1:19" x14ac:dyDescent="0.3">
      <c r="A23" s="63" t="s">
        <v>949</v>
      </c>
      <c r="B23" s="64">
        <f>VLOOKUP($A23,'Return Data'!$B$7:$R$1700,3,0)</f>
        <v>44025</v>
      </c>
      <c r="C23" s="65">
        <f>VLOOKUP($A23,'Return Data'!$B$7:$R$1700,4,0)</f>
        <v>15.120100000000001</v>
      </c>
      <c r="D23" s="65">
        <f>VLOOKUP($A23,'Return Data'!$B$7:$R$1700,10,0)</f>
        <v>14.151899999999999</v>
      </c>
      <c r="E23" s="66">
        <f t="shared" si="0"/>
        <v>26</v>
      </c>
      <c r="F23" s="65">
        <f>VLOOKUP($A23,'Return Data'!$B$7:$R$1700,11,0)</f>
        <v>-13.1508</v>
      </c>
      <c r="G23" s="66">
        <f t="shared" si="1"/>
        <v>17</v>
      </c>
      <c r="H23" s="65">
        <f>VLOOKUP($A23,'Return Data'!$B$7:$R$1700,12,0)</f>
        <v>-5.4337999999999997</v>
      </c>
      <c r="I23" s="66">
        <f t="shared" si="2"/>
        <v>17</v>
      </c>
      <c r="J23" s="65">
        <f>VLOOKUP($A23,'Return Data'!$B$7:$R$1700,13,0)</f>
        <v>-2.4521999999999999</v>
      </c>
      <c r="K23" s="66">
        <f t="shared" si="3"/>
        <v>9</v>
      </c>
      <c r="L23" s="65">
        <f>VLOOKUP($A23,'Return Data'!$B$7:$R$1700,17,0)</f>
        <v>-0.2661</v>
      </c>
      <c r="M23" s="66">
        <f t="shared" si="7"/>
        <v>8</v>
      </c>
      <c r="N23" s="65">
        <f>VLOOKUP($A23,'Return Data'!$B$7:$R$1700,14,0)</f>
        <v>2.3184999999999998</v>
      </c>
      <c r="O23" s="66">
        <f t="shared" si="8"/>
        <v>9</v>
      </c>
      <c r="P23" s="65">
        <f>VLOOKUP($A23,'Return Data'!$B$7:$R$1700,15,0)</f>
        <v>8.2690999999999999</v>
      </c>
      <c r="Q23" s="66">
        <f t="shared" si="9"/>
        <v>4</v>
      </c>
      <c r="R23" s="65">
        <f>VLOOKUP($A23,'Return Data'!$B$7:$R$1700,16,0)</f>
        <v>7.9823000000000004</v>
      </c>
      <c r="S23" s="67">
        <f t="shared" si="4"/>
        <v>21</v>
      </c>
    </row>
    <row r="24" spans="1:19" x14ac:dyDescent="0.3">
      <c r="A24" s="63" t="s">
        <v>951</v>
      </c>
      <c r="B24" s="64">
        <f>VLOOKUP($A24,'Return Data'!$B$7:$R$1700,3,0)</f>
        <v>44025</v>
      </c>
      <c r="C24" s="65">
        <f>VLOOKUP($A24,'Return Data'!$B$7:$R$1700,4,0)</f>
        <v>9.2477</v>
      </c>
      <c r="D24" s="65">
        <f>VLOOKUP($A24,'Return Data'!$B$7:$R$1700,10,0)</f>
        <v>16.790400000000002</v>
      </c>
      <c r="E24" s="66">
        <f t="shared" si="0"/>
        <v>15</v>
      </c>
      <c r="F24" s="65"/>
      <c r="G24" s="66"/>
      <c r="H24" s="65"/>
      <c r="I24" s="66"/>
      <c r="J24" s="65"/>
      <c r="K24" s="66"/>
      <c r="L24" s="65"/>
      <c r="M24" s="66"/>
      <c r="N24" s="65"/>
      <c r="O24" s="66"/>
      <c r="P24" s="65"/>
      <c r="Q24" s="66"/>
      <c r="R24" s="65">
        <f>VLOOKUP($A24,'Return Data'!$B$7:$R$1700,16,0)</f>
        <v>-7.5229999999999997</v>
      </c>
      <c r="S24" s="67">
        <f t="shared" si="4"/>
        <v>27</v>
      </c>
    </row>
    <row r="25" spans="1:19" x14ac:dyDescent="0.3">
      <c r="A25" s="63" t="s">
        <v>953</v>
      </c>
      <c r="B25" s="64">
        <f>VLOOKUP($A25,'Return Data'!$B$7:$R$1700,3,0)</f>
        <v>44025</v>
      </c>
      <c r="C25" s="65">
        <f>VLOOKUP($A25,'Return Data'!$B$7:$R$1700,4,0)</f>
        <v>57.726999999999997</v>
      </c>
      <c r="D25" s="65">
        <f>VLOOKUP($A25,'Return Data'!$B$7:$R$1700,10,0)</f>
        <v>21.2166</v>
      </c>
      <c r="E25" s="66">
        <f t="shared" si="0"/>
        <v>1</v>
      </c>
      <c r="F25" s="65">
        <f>VLOOKUP($A25,'Return Data'!$B$7:$R$1700,11,0)</f>
        <v>-7.9710000000000001</v>
      </c>
      <c r="G25" s="66">
        <f t="shared" ref="G25:G34" si="10">RANK(F25,F$8:F$34,0)</f>
        <v>5</v>
      </c>
      <c r="H25" s="65">
        <f>VLOOKUP($A25,'Return Data'!$B$7:$R$1700,12,0)</f>
        <v>4.4340999999999999</v>
      </c>
      <c r="I25" s="66">
        <f>RANK(H25,H$8:H$34,0)</f>
        <v>2</v>
      </c>
      <c r="J25" s="65">
        <f>VLOOKUP($A25,'Return Data'!$B$7:$R$1700,13,0)</f>
        <v>2.9441999999999999</v>
      </c>
      <c r="K25" s="66">
        <f>RANK(J25,J$8:J$34,0)</f>
        <v>3</v>
      </c>
      <c r="L25" s="65">
        <f>VLOOKUP($A25,'Return Data'!$B$7:$R$1700,17,0)</f>
        <v>6.7366999999999999</v>
      </c>
      <c r="M25" s="66">
        <f>RANK(L25,L$8:L$34,0)</f>
        <v>1</v>
      </c>
      <c r="N25" s="65">
        <f>VLOOKUP($A25,'Return Data'!$B$7:$R$1700,14,0)</f>
        <v>5.4778000000000002</v>
      </c>
      <c r="O25" s="66">
        <f>RANK(N25,N$8:N$34,0)</f>
        <v>1</v>
      </c>
      <c r="P25" s="65">
        <f>VLOOKUP($A25,'Return Data'!$B$7:$R$1700,15,0)</f>
        <v>12.820600000000001</v>
      </c>
      <c r="Q25" s="66">
        <f>RANK(P25,P$8:P$34,0)</f>
        <v>1</v>
      </c>
      <c r="R25" s="65">
        <f>VLOOKUP($A25,'Return Data'!$B$7:$R$1700,16,0)</f>
        <v>20.664200000000001</v>
      </c>
      <c r="S25" s="67">
        <f t="shared" si="4"/>
        <v>1</v>
      </c>
    </row>
    <row r="26" spans="1:19" x14ac:dyDescent="0.3">
      <c r="A26" s="63" t="s">
        <v>955</v>
      </c>
      <c r="B26" s="64">
        <f>VLOOKUP($A26,'Return Data'!$B$7:$R$1700,3,0)</f>
        <v>44025</v>
      </c>
      <c r="C26" s="65">
        <f>VLOOKUP($A26,'Return Data'!$B$7:$R$1700,4,0)</f>
        <v>9.4756</v>
      </c>
      <c r="D26" s="65">
        <f>VLOOKUP($A26,'Return Data'!$B$7:$R$1700,10,0)</f>
        <v>15.8316</v>
      </c>
      <c r="E26" s="66">
        <f t="shared" si="0"/>
        <v>21</v>
      </c>
      <c r="F26" s="65">
        <f>VLOOKUP($A26,'Return Data'!$B$7:$R$1700,11,0)</f>
        <v>-13.595000000000001</v>
      </c>
      <c r="G26" s="66">
        <f t="shared" si="10"/>
        <v>18</v>
      </c>
      <c r="H26" s="65"/>
      <c r="I26" s="66"/>
      <c r="J26" s="65"/>
      <c r="K26" s="66"/>
      <c r="L26" s="65"/>
      <c r="M26" s="66"/>
      <c r="N26" s="65"/>
      <c r="O26" s="66"/>
      <c r="P26" s="65"/>
      <c r="Q26" s="66"/>
      <c r="R26" s="65">
        <f>VLOOKUP($A26,'Return Data'!$B$7:$R$1700,16,0)</f>
        <v>-5.2439999999999998</v>
      </c>
      <c r="S26" s="67">
        <f t="shared" si="4"/>
        <v>26</v>
      </c>
    </row>
    <row r="27" spans="1:19" x14ac:dyDescent="0.3">
      <c r="A27" s="63" t="s">
        <v>958</v>
      </c>
      <c r="B27" s="64">
        <f>VLOOKUP($A27,'Return Data'!$B$7:$R$1700,3,0)</f>
        <v>44025</v>
      </c>
      <c r="C27" s="65">
        <f>VLOOKUP($A27,'Return Data'!$B$7:$R$1700,4,0)</f>
        <v>489.31779999999998</v>
      </c>
      <c r="D27" s="65">
        <f>VLOOKUP($A27,'Return Data'!$B$7:$R$1700,10,0)</f>
        <v>17.3735</v>
      </c>
      <c r="E27" s="66">
        <f t="shared" si="0"/>
        <v>12</v>
      </c>
      <c r="F27" s="65">
        <f>VLOOKUP($A27,'Return Data'!$B$7:$R$1700,11,0)</f>
        <v>-15.2636</v>
      </c>
      <c r="G27" s="66">
        <f t="shared" si="10"/>
        <v>23</v>
      </c>
      <c r="H27" s="65">
        <f>VLOOKUP($A27,'Return Data'!$B$7:$R$1700,12,0)</f>
        <v>-6.7628000000000004</v>
      </c>
      <c r="I27" s="66">
        <f t="shared" ref="I27:I32" si="11">RANK(H27,H$8:H$34,0)</f>
        <v>18</v>
      </c>
      <c r="J27" s="65">
        <f>VLOOKUP($A27,'Return Data'!$B$7:$R$1700,13,0)</f>
        <v>-10.861499999999999</v>
      </c>
      <c r="K27" s="66">
        <f t="shared" ref="K27:K32" si="12">RANK(J27,J$8:J$34,0)</f>
        <v>21</v>
      </c>
      <c r="L27" s="65">
        <f>VLOOKUP($A27,'Return Data'!$B$7:$R$1700,17,0)</f>
        <v>-3.6726999999999999</v>
      </c>
      <c r="M27" s="66">
        <f t="shared" ref="M27:M32" si="13">RANK(L27,L$8:L$34,0)</f>
        <v>16</v>
      </c>
      <c r="N27" s="65">
        <f>VLOOKUP($A27,'Return Data'!$B$7:$R$1700,14,0)</f>
        <v>-4.4221000000000004</v>
      </c>
      <c r="O27" s="66">
        <f t="shared" ref="O27:O32" si="14">RANK(N27,N$8:N$34,0)</f>
        <v>22</v>
      </c>
      <c r="P27" s="65">
        <f>VLOOKUP($A27,'Return Data'!$B$7:$R$1700,15,0)</f>
        <v>1.3017000000000001</v>
      </c>
      <c r="Q27" s="66">
        <f t="shared" ref="Q27:Q32" si="15">RANK(P27,P$8:P$34,0)</f>
        <v>21</v>
      </c>
      <c r="R27" s="65">
        <f>VLOOKUP($A27,'Return Data'!$B$7:$R$1700,16,0)</f>
        <v>8.1050000000000004</v>
      </c>
      <c r="S27" s="67">
        <f t="shared" si="4"/>
        <v>20</v>
      </c>
    </row>
    <row r="28" spans="1:19" x14ac:dyDescent="0.3">
      <c r="A28" s="63" t="s">
        <v>960</v>
      </c>
      <c r="B28" s="64">
        <f>VLOOKUP($A28,'Return Data'!$B$7:$R$1700,3,0)</f>
        <v>44025</v>
      </c>
      <c r="C28" s="65">
        <f>VLOOKUP($A28,'Return Data'!$B$7:$R$1700,4,0)</f>
        <v>106.56</v>
      </c>
      <c r="D28" s="65">
        <f>VLOOKUP($A28,'Return Data'!$B$7:$R$1700,10,0)</f>
        <v>16.752500000000001</v>
      </c>
      <c r="E28" s="66">
        <f t="shared" si="0"/>
        <v>16</v>
      </c>
      <c r="F28" s="65">
        <f>VLOOKUP($A28,'Return Data'!$B$7:$R$1700,11,0)</f>
        <v>-9.0939999999999994</v>
      </c>
      <c r="G28" s="66">
        <f t="shared" si="10"/>
        <v>7</v>
      </c>
      <c r="H28" s="65">
        <f>VLOOKUP($A28,'Return Data'!$B$7:$R$1700,12,0)</f>
        <v>-0.12180000000000001</v>
      </c>
      <c r="I28" s="66">
        <f t="shared" si="11"/>
        <v>6</v>
      </c>
      <c r="J28" s="65">
        <f>VLOOKUP($A28,'Return Data'!$B$7:$R$1700,13,0)</f>
        <v>-0.78210000000000002</v>
      </c>
      <c r="K28" s="66">
        <f t="shared" si="12"/>
        <v>7</v>
      </c>
      <c r="L28" s="65">
        <f>VLOOKUP($A28,'Return Data'!$B$7:$R$1700,17,0)</f>
        <v>-1.6632</v>
      </c>
      <c r="M28" s="66">
        <f t="shared" si="13"/>
        <v>13</v>
      </c>
      <c r="N28" s="65">
        <f>VLOOKUP($A28,'Return Data'!$B$7:$R$1700,14,0)</f>
        <v>1.3548</v>
      </c>
      <c r="O28" s="66">
        <f t="shared" si="14"/>
        <v>11</v>
      </c>
      <c r="P28" s="65">
        <f>VLOOKUP($A28,'Return Data'!$B$7:$R$1700,15,0)</f>
        <v>8.2253000000000007</v>
      </c>
      <c r="Q28" s="66">
        <f t="shared" si="15"/>
        <v>6</v>
      </c>
      <c r="R28" s="65">
        <f>VLOOKUP($A28,'Return Data'!$B$7:$R$1700,16,0)</f>
        <v>16.272300000000001</v>
      </c>
      <c r="S28" s="67">
        <f t="shared" si="4"/>
        <v>3</v>
      </c>
    </row>
    <row r="29" spans="1:19" x14ac:dyDescent="0.3">
      <c r="A29" s="63" t="s">
        <v>962</v>
      </c>
      <c r="B29" s="64">
        <f>VLOOKUP($A29,'Return Data'!$B$7:$R$1700,3,0)</f>
        <v>44025</v>
      </c>
      <c r="C29" s="65">
        <f>VLOOKUP($A29,'Return Data'!$B$7:$R$1700,4,0)</f>
        <v>40.47</v>
      </c>
      <c r="D29" s="65">
        <f>VLOOKUP($A29,'Return Data'!$B$7:$R$1700,10,0)</f>
        <v>16.471800000000002</v>
      </c>
      <c r="E29" s="66">
        <f t="shared" si="0"/>
        <v>18</v>
      </c>
      <c r="F29" s="65">
        <f>VLOOKUP($A29,'Return Data'!$B$7:$R$1700,11,0)</f>
        <v>4.5647000000000002</v>
      </c>
      <c r="G29" s="66">
        <f t="shared" si="10"/>
        <v>1</v>
      </c>
      <c r="H29" s="65">
        <f>VLOOKUP($A29,'Return Data'!$B$7:$R$1700,12,0)</f>
        <v>12.6623</v>
      </c>
      <c r="I29" s="66">
        <f t="shared" si="11"/>
        <v>1</v>
      </c>
      <c r="J29" s="65">
        <f>VLOOKUP($A29,'Return Data'!$B$7:$R$1700,13,0)</f>
        <v>9.1621000000000006</v>
      </c>
      <c r="K29" s="66">
        <f t="shared" si="12"/>
        <v>1</v>
      </c>
      <c r="L29" s="65">
        <f>VLOOKUP($A29,'Return Data'!$B$7:$R$1700,17,0)</f>
        <v>4.5044000000000004</v>
      </c>
      <c r="M29" s="66">
        <f t="shared" si="13"/>
        <v>2</v>
      </c>
      <c r="N29" s="65">
        <f>VLOOKUP($A29,'Return Data'!$B$7:$R$1700,14,0)</f>
        <v>3.0411000000000001</v>
      </c>
      <c r="O29" s="66">
        <f t="shared" si="14"/>
        <v>6</v>
      </c>
      <c r="P29" s="65">
        <f>VLOOKUP($A29,'Return Data'!$B$7:$R$1700,15,0)</f>
        <v>9.3935999999999993</v>
      </c>
      <c r="Q29" s="66">
        <f t="shared" si="15"/>
        <v>3</v>
      </c>
      <c r="R29" s="65">
        <f>VLOOKUP($A29,'Return Data'!$B$7:$R$1700,16,0)</f>
        <v>14.595599999999999</v>
      </c>
      <c r="S29" s="67">
        <f t="shared" si="4"/>
        <v>4</v>
      </c>
    </row>
    <row r="30" spans="1:19" x14ac:dyDescent="0.3">
      <c r="A30" s="63" t="s">
        <v>963</v>
      </c>
      <c r="B30" s="64">
        <f>VLOOKUP($A30,'Return Data'!$B$7:$R$1700,3,0)</f>
        <v>44025</v>
      </c>
      <c r="C30" s="65">
        <f>VLOOKUP($A30,'Return Data'!$B$7:$R$1700,4,0)</f>
        <v>133.03863959279201</v>
      </c>
      <c r="D30" s="65">
        <f>VLOOKUP($A30,'Return Data'!$B$7:$R$1700,10,0)</f>
        <v>17.278500000000001</v>
      </c>
      <c r="E30" s="66">
        <f t="shared" si="0"/>
        <v>13</v>
      </c>
      <c r="F30" s="65">
        <f>VLOOKUP($A30,'Return Data'!$B$7:$R$1700,11,0)</f>
        <v>-12.958500000000001</v>
      </c>
      <c r="G30" s="66">
        <f t="shared" si="10"/>
        <v>16</v>
      </c>
      <c r="H30" s="65">
        <f>VLOOKUP($A30,'Return Data'!$B$7:$R$1700,12,0)</f>
        <v>-4.7346000000000004</v>
      </c>
      <c r="I30" s="66">
        <f t="shared" si="11"/>
        <v>15</v>
      </c>
      <c r="J30" s="65">
        <f>VLOOKUP($A30,'Return Data'!$B$7:$R$1700,13,0)</f>
        <v>-7.3661000000000003</v>
      </c>
      <c r="K30" s="66">
        <f t="shared" si="12"/>
        <v>16</v>
      </c>
      <c r="L30" s="65">
        <f>VLOOKUP($A30,'Return Data'!$B$7:$R$1700,17,0)</f>
        <v>-0.48880000000000001</v>
      </c>
      <c r="M30" s="66">
        <f t="shared" si="13"/>
        <v>9</v>
      </c>
      <c r="N30" s="65">
        <f>VLOOKUP($A30,'Return Data'!$B$7:$R$1700,14,0)</f>
        <v>1.1315</v>
      </c>
      <c r="O30" s="66">
        <f t="shared" si="14"/>
        <v>12</v>
      </c>
      <c r="P30" s="65">
        <f>VLOOKUP($A30,'Return Data'!$B$7:$R$1700,15,0)</f>
        <v>5.2901999999999996</v>
      </c>
      <c r="Q30" s="66">
        <f t="shared" si="15"/>
        <v>15</v>
      </c>
      <c r="R30" s="65">
        <f>VLOOKUP($A30,'Return Data'!$B$7:$R$1700,16,0)</f>
        <v>12.154299999999999</v>
      </c>
      <c r="S30" s="67">
        <f t="shared" si="4"/>
        <v>10</v>
      </c>
    </row>
    <row r="31" spans="1:19" x14ac:dyDescent="0.3">
      <c r="A31" s="63" t="s">
        <v>966</v>
      </c>
      <c r="B31" s="64">
        <f>VLOOKUP($A31,'Return Data'!$B$7:$R$1700,3,0)</f>
        <v>44025</v>
      </c>
      <c r="C31" s="65">
        <f>VLOOKUP($A31,'Return Data'!$B$7:$R$1700,4,0)</f>
        <v>33.214100000000002</v>
      </c>
      <c r="D31" s="65">
        <f>VLOOKUP($A31,'Return Data'!$B$7:$R$1700,10,0)</f>
        <v>16.006699999999999</v>
      </c>
      <c r="E31" s="66">
        <f t="shared" si="0"/>
        <v>20</v>
      </c>
      <c r="F31" s="65">
        <f>VLOOKUP($A31,'Return Data'!$B$7:$R$1700,11,0)</f>
        <v>-15.391</v>
      </c>
      <c r="G31" s="66">
        <f t="shared" si="10"/>
        <v>25</v>
      </c>
      <c r="H31" s="65">
        <f>VLOOKUP($A31,'Return Data'!$B$7:$R$1700,12,0)</f>
        <v>-8.9170999999999996</v>
      </c>
      <c r="I31" s="66">
        <f t="shared" si="11"/>
        <v>23</v>
      </c>
      <c r="J31" s="65">
        <f>VLOOKUP($A31,'Return Data'!$B$7:$R$1700,13,0)</f>
        <v>-7.5483000000000002</v>
      </c>
      <c r="K31" s="66">
        <f t="shared" si="12"/>
        <v>17</v>
      </c>
      <c r="L31" s="65">
        <f>VLOOKUP($A31,'Return Data'!$B$7:$R$1700,17,0)</f>
        <v>-1.6093</v>
      </c>
      <c r="M31" s="66">
        <f t="shared" si="13"/>
        <v>12</v>
      </c>
      <c r="N31" s="65">
        <f>VLOOKUP($A31,'Return Data'!$B$7:$R$1700,14,0)</f>
        <v>2.3885000000000001</v>
      </c>
      <c r="O31" s="66">
        <f t="shared" si="14"/>
        <v>8</v>
      </c>
      <c r="P31" s="65">
        <f>VLOOKUP($A31,'Return Data'!$B$7:$R$1700,15,0)</f>
        <v>7.0113000000000003</v>
      </c>
      <c r="Q31" s="66">
        <f t="shared" si="15"/>
        <v>9</v>
      </c>
      <c r="R31" s="65">
        <f>VLOOKUP($A31,'Return Data'!$B$7:$R$1700,16,0)</f>
        <v>10.7995</v>
      </c>
      <c r="S31" s="67">
        <f t="shared" si="4"/>
        <v>12</v>
      </c>
    </row>
    <row r="32" spans="1:19" x14ac:dyDescent="0.3">
      <c r="A32" s="63" t="s">
        <v>968</v>
      </c>
      <c r="B32" s="64">
        <f>VLOOKUP($A32,'Return Data'!$B$7:$R$1700,3,0)</f>
        <v>44025</v>
      </c>
      <c r="C32" s="65">
        <f>VLOOKUP($A32,'Return Data'!$B$7:$R$1700,4,0)</f>
        <v>217.1224</v>
      </c>
      <c r="D32" s="65">
        <f>VLOOKUP($A32,'Return Data'!$B$7:$R$1700,10,0)</f>
        <v>19.5793</v>
      </c>
      <c r="E32" s="66">
        <f t="shared" si="0"/>
        <v>5</v>
      </c>
      <c r="F32" s="65">
        <f>VLOOKUP($A32,'Return Data'!$B$7:$R$1700,11,0)</f>
        <v>-10.5183</v>
      </c>
      <c r="G32" s="66">
        <f t="shared" si="10"/>
        <v>10</v>
      </c>
      <c r="H32" s="65">
        <f>VLOOKUP($A32,'Return Data'!$B$7:$R$1700,12,0)</f>
        <v>-2.1080000000000001</v>
      </c>
      <c r="I32" s="66">
        <f t="shared" si="11"/>
        <v>8</v>
      </c>
      <c r="J32" s="65">
        <f>VLOOKUP($A32,'Return Data'!$B$7:$R$1700,13,0)</f>
        <v>-3.2256</v>
      </c>
      <c r="K32" s="66">
        <f t="shared" si="12"/>
        <v>12</v>
      </c>
      <c r="L32" s="65">
        <f>VLOOKUP($A32,'Return Data'!$B$7:$R$1700,17,0)</f>
        <v>3.8856000000000002</v>
      </c>
      <c r="M32" s="66">
        <f t="shared" si="13"/>
        <v>3</v>
      </c>
      <c r="N32" s="65">
        <f>VLOOKUP($A32,'Return Data'!$B$7:$R$1700,14,0)</f>
        <v>3.2793999999999999</v>
      </c>
      <c r="O32" s="66">
        <f t="shared" si="14"/>
        <v>4</v>
      </c>
      <c r="P32" s="65">
        <f>VLOOKUP($A32,'Return Data'!$B$7:$R$1700,15,0)</f>
        <v>6.9377000000000004</v>
      </c>
      <c r="Q32" s="66">
        <f t="shared" si="15"/>
        <v>10</v>
      </c>
      <c r="R32" s="65">
        <f>VLOOKUP($A32,'Return Data'!$B$7:$R$1700,16,0)</f>
        <v>12.6036</v>
      </c>
      <c r="S32" s="67">
        <f t="shared" si="4"/>
        <v>8</v>
      </c>
    </row>
    <row r="33" spans="1:19" x14ac:dyDescent="0.3">
      <c r="A33" s="63" t="s">
        <v>969</v>
      </c>
      <c r="B33" s="64">
        <f>VLOOKUP($A33,'Return Data'!$B$7:$R$1700,3,0)</f>
        <v>44025</v>
      </c>
      <c r="C33" s="65">
        <f>VLOOKUP($A33,'Return Data'!$B$7:$R$1700,4,0)</f>
        <v>9.66</v>
      </c>
      <c r="D33" s="65">
        <f>VLOOKUP($A33,'Return Data'!$B$7:$R$1700,10,0)</f>
        <v>20.1493</v>
      </c>
      <c r="E33" s="66">
        <f t="shared" si="0"/>
        <v>3</v>
      </c>
      <c r="F33" s="65">
        <f>VLOOKUP($A33,'Return Data'!$B$7:$R$1700,11,0)</f>
        <v>-5.3868999999999998</v>
      </c>
      <c r="G33" s="66">
        <f t="shared" si="10"/>
        <v>3</v>
      </c>
      <c r="H33" s="65"/>
      <c r="I33" s="66"/>
      <c r="J33" s="65"/>
      <c r="K33" s="66"/>
      <c r="L33" s="65"/>
      <c r="M33" s="66"/>
      <c r="N33" s="65"/>
      <c r="O33" s="66"/>
      <c r="P33" s="65"/>
      <c r="Q33" s="66"/>
      <c r="R33" s="65">
        <f>VLOOKUP($A33,'Return Data'!$B$7:$R$1700,16,0)</f>
        <v>-3.4</v>
      </c>
      <c r="S33" s="67">
        <f t="shared" si="4"/>
        <v>24</v>
      </c>
    </row>
    <row r="34" spans="1:19" x14ac:dyDescent="0.3">
      <c r="A34" s="63" t="s">
        <v>971</v>
      </c>
      <c r="B34" s="64">
        <f>VLOOKUP($A34,'Return Data'!$B$7:$R$1700,3,0)</f>
        <v>44025</v>
      </c>
      <c r="C34" s="65">
        <f>VLOOKUP($A34,'Return Data'!$B$7:$R$1700,4,0)</f>
        <v>55.930399999999999</v>
      </c>
      <c r="D34" s="65">
        <f>VLOOKUP($A34,'Return Data'!$B$7:$R$1700,10,0)</f>
        <v>19.102</v>
      </c>
      <c r="E34" s="66">
        <f t="shared" si="0"/>
        <v>7</v>
      </c>
      <c r="F34" s="65">
        <f>VLOOKUP($A34,'Return Data'!$B$7:$R$1700,11,0)</f>
        <v>-14.4893</v>
      </c>
      <c r="G34" s="66">
        <f t="shared" si="10"/>
        <v>21</v>
      </c>
      <c r="H34" s="65">
        <f>VLOOKUP($A34,'Return Data'!$B$7:$R$1700,12,0)</f>
        <v>-5.1132999999999997</v>
      </c>
      <c r="I34" s="66">
        <f>RANK(H34,H$8:H$34,0)</f>
        <v>16</v>
      </c>
      <c r="J34" s="65">
        <f>VLOOKUP($A34,'Return Data'!$B$7:$R$1700,13,0)</f>
        <v>-11.3878</v>
      </c>
      <c r="K34" s="66">
        <f>RANK(J34,J$8:J$34,0)</f>
        <v>23</v>
      </c>
      <c r="L34" s="65">
        <f>VLOOKUP($A34,'Return Data'!$B$7:$R$1700,17,0)</f>
        <v>-5.5457999999999998</v>
      </c>
      <c r="M34" s="66">
        <f>RANK(L34,L$8:L$34,0)</f>
        <v>21</v>
      </c>
      <c r="N34" s="65">
        <f>VLOOKUP($A34,'Return Data'!$B$7:$R$1700,14,0)</f>
        <v>-3.0499000000000001</v>
      </c>
      <c r="O34" s="66">
        <f>RANK(N34,N$8:N$34,0)</f>
        <v>20</v>
      </c>
      <c r="P34" s="65">
        <f>VLOOKUP($A34,'Return Data'!$B$7:$R$1700,15,0)</f>
        <v>2.0943000000000001</v>
      </c>
      <c r="Q34" s="66">
        <f>RANK(P34,P$8:P$34,0)</f>
        <v>18</v>
      </c>
      <c r="R34" s="65">
        <f>VLOOKUP($A34,'Return Data'!$B$7:$R$1700,16,0)</f>
        <v>7.9408000000000003</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17.200792592592588</v>
      </c>
      <c r="E36" s="74"/>
      <c r="F36" s="75">
        <f>AVERAGE(F8:F34)</f>
        <v>-11.127303846153847</v>
      </c>
      <c r="G36" s="74"/>
      <c r="H36" s="75">
        <f>AVERAGE(H8:H34)</f>
        <v>-2.9251916666666662</v>
      </c>
      <c r="I36" s="74"/>
      <c r="J36" s="75">
        <f>AVERAGE(J8:J34)</f>
        <v>-4.2780458333333344</v>
      </c>
      <c r="K36" s="74"/>
      <c r="L36" s="75">
        <f>AVERAGE(L8:L34)</f>
        <v>-1.2622090909090911</v>
      </c>
      <c r="M36" s="74"/>
      <c r="N36" s="75">
        <f>AVERAGE(N8:N34)</f>
        <v>0.78211363636363629</v>
      </c>
      <c r="O36" s="74"/>
      <c r="P36" s="75">
        <f>AVERAGE(P8:P34)</f>
        <v>6.1981666666666673</v>
      </c>
      <c r="Q36" s="74"/>
      <c r="R36" s="75">
        <f>AVERAGE(R8:R34)</f>
        <v>9.0576333333333334</v>
      </c>
      <c r="S36" s="76"/>
    </row>
    <row r="37" spans="1:19" x14ac:dyDescent="0.3">
      <c r="A37" s="73" t="s">
        <v>28</v>
      </c>
      <c r="B37" s="74"/>
      <c r="C37" s="74"/>
      <c r="D37" s="75">
        <f>MIN(D8:D34)</f>
        <v>12.1997</v>
      </c>
      <c r="E37" s="74"/>
      <c r="F37" s="75">
        <f>MIN(F8:F34)</f>
        <v>-18.1309</v>
      </c>
      <c r="G37" s="74"/>
      <c r="H37" s="75">
        <f>MIN(H8:H34)</f>
        <v>-11.6508</v>
      </c>
      <c r="I37" s="74"/>
      <c r="J37" s="75">
        <f>MIN(J8:J34)</f>
        <v>-15.2584</v>
      </c>
      <c r="K37" s="74"/>
      <c r="L37" s="75">
        <f>MIN(L8:L34)</f>
        <v>-7.7496999999999998</v>
      </c>
      <c r="M37" s="74"/>
      <c r="N37" s="75">
        <f>MIN(N8:N34)</f>
        <v>-4.4221000000000004</v>
      </c>
      <c r="O37" s="74"/>
      <c r="P37" s="75">
        <f>MIN(P8:P34)</f>
        <v>1.3017000000000001</v>
      </c>
      <c r="Q37" s="74"/>
      <c r="R37" s="75">
        <f>MIN(R8:R34)</f>
        <v>-7.5229999999999997</v>
      </c>
      <c r="S37" s="76"/>
    </row>
    <row r="38" spans="1:19" ht="15" thickBot="1" x14ac:dyDescent="0.35">
      <c r="A38" s="77" t="s">
        <v>29</v>
      </c>
      <c r="B38" s="78"/>
      <c r="C38" s="78"/>
      <c r="D38" s="79">
        <f>MAX(D8:D34)</f>
        <v>21.2166</v>
      </c>
      <c r="E38" s="78"/>
      <c r="F38" s="79">
        <f>MAX(F8:F34)</f>
        <v>4.5647000000000002</v>
      </c>
      <c r="G38" s="78"/>
      <c r="H38" s="79">
        <f>MAX(H8:H34)</f>
        <v>12.6623</v>
      </c>
      <c r="I38" s="78"/>
      <c r="J38" s="79">
        <f>MAX(J8:J34)</f>
        <v>9.1621000000000006</v>
      </c>
      <c r="K38" s="78"/>
      <c r="L38" s="79">
        <f>MAX(L8:L34)</f>
        <v>6.7366999999999999</v>
      </c>
      <c r="M38" s="78"/>
      <c r="N38" s="79">
        <f>MAX(N8:N34)</f>
        <v>5.4778000000000002</v>
      </c>
      <c r="O38" s="78"/>
      <c r="P38" s="79">
        <f>MAX(P8:P34)</f>
        <v>12.820600000000001</v>
      </c>
      <c r="Q38" s="78"/>
      <c r="R38" s="79">
        <f>MAX(R8:R34)</f>
        <v>20.664200000000001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44025</v>
      </c>
      <c r="C8" s="65">
        <f>VLOOKUP($A8,'Return Data'!$B$7:$R$1700,4,0)</f>
        <v>449.20302956652301</v>
      </c>
      <c r="D8" s="65">
        <f>VLOOKUP($A8,'Return Data'!$B$7:$R$1700,10,0)</f>
        <v>19.8507</v>
      </c>
      <c r="E8" s="66">
        <f t="shared" ref="E8:E34" si="0">RANK(D8,D$8:D$34,0)</f>
        <v>2</v>
      </c>
      <c r="F8" s="65">
        <f>VLOOKUP($A8,'Return Data'!$B$7:$R$1700,11,0)</f>
        <v>-13.067</v>
      </c>
      <c r="G8" s="66">
        <f t="shared" ref="G8:G23" si="1">RANK(F8,F$8:F$34,0)</f>
        <v>14</v>
      </c>
      <c r="H8" s="65">
        <f>VLOOKUP($A8,'Return Data'!$B$7:$R$1700,12,0)</f>
        <v>-3.8208000000000002</v>
      </c>
      <c r="I8" s="66">
        <f t="shared" ref="I8:I23" si="2">RANK(H8,H$8:H$34,0)</f>
        <v>11</v>
      </c>
      <c r="J8" s="65">
        <f>VLOOKUP($A8,'Return Data'!$B$7:$R$1700,13,0)</f>
        <v>-6.4387999999999996</v>
      </c>
      <c r="K8" s="66">
        <f t="shared" ref="K8:K23" si="3">RANK(J8,J$8:J$34,0)</f>
        <v>15</v>
      </c>
      <c r="L8" s="65">
        <f>VLOOKUP($A8,'Return Data'!$B$7:$R$1700,17,0)</f>
        <v>-5.9641999999999999</v>
      </c>
      <c r="M8" s="66">
        <f>RANK(L8,L$8:L$34,0)</f>
        <v>19</v>
      </c>
      <c r="N8" s="65">
        <f>VLOOKUP($A8,'Return Data'!$B$7:$R$1700,14,0)</f>
        <v>-2.8380000000000001</v>
      </c>
      <c r="O8" s="66">
        <f>RANK(N8,N$8:N$34,0)</f>
        <v>19</v>
      </c>
      <c r="P8" s="65">
        <f>VLOOKUP($A8,'Return Data'!$B$7:$R$1700,15,0)</f>
        <v>4.1132</v>
      </c>
      <c r="Q8" s="66">
        <f>RANK(P8,P$8:P$34,0)</f>
        <v>14</v>
      </c>
      <c r="R8" s="65">
        <f>VLOOKUP($A8,'Return Data'!$B$7:$R$1700,16,0)</f>
        <v>16.1601</v>
      </c>
      <c r="S8" s="67">
        <f t="shared" ref="S8:S34" si="4">RANK(R8,R$8:R$34,0)</f>
        <v>7</v>
      </c>
    </row>
    <row r="9" spans="1:20" x14ac:dyDescent="0.3">
      <c r="A9" s="63" t="s">
        <v>922</v>
      </c>
      <c r="B9" s="64">
        <f>VLOOKUP($A9,'Return Data'!$B$7:$R$1700,3,0)</f>
        <v>44025</v>
      </c>
      <c r="C9" s="65">
        <f>VLOOKUP($A9,'Return Data'!$B$7:$R$1700,4,0)</f>
        <v>11.48</v>
      </c>
      <c r="D9" s="65">
        <f>VLOOKUP($A9,'Return Data'!$B$7:$R$1700,10,0)</f>
        <v>17.262499999999999</v>
      </c>
      <c r="E9" s="66">
        <f t="shared" si="0"/>
        <v>11</v>
      </c>
      <c r="F9" s="65">
        <f>VLOOKUP($A9,'Return Data'!$B$7:$R$1700,11,0)</f>
        <v>-4.6512000000000002</v>
      </c>
      <c r="G9" s="66">
        <f t="shared" si="1"/>
        <v>2</v>
      </c>
      <c r="H9" s="65">
        <f>VLOOKUP($A9,'Return Data'!$B$7:$R$1700,12,0)</f>
        <v>2.0444</v>
      </c>
      <c r="I9" s="66">
        <f t="shared" si="2"/>
        <v>3</v>
      </c>
      <c r="J9" s="65">
        <f>VLOOKUP($A9,'Return Data'!$B$7:$R$1700,13,0)</f>
        <v>4.649</v>
      </c>
      <c r="K9" s="66">
        <f t="shared" si="3"/>
        <v>2</v>
      </c>
      <c r="L9" s="65"/>
      <c r="M9" s="66"/>
      <c r="N9" s="65"/>
      <c r="O9" s="66"/>
      <c r="P9" s="65"/>
      <c r="Q9" s="66"/>
      <c r="R9" s="65">
        <f>VLOOKUP($A9,'Return Data'!$B$7:$R$1700,16,0)</f>
        <v>8.3248999999999995</v>
      </c>
      <c r="S9" s="67">
        <f t="shared" si="4"/>
        <v>21</v>
      </c>
    </row>
    <row r="10" spans="1:20" x14ac:dyDescent="0.3">
      <c r="A10" s="63" t="s">
        <v>924</v>
      </c>
      <c r="B10" s="64">
        <f>VLOOKUP($A10,'Return Data'!$B$7:$R$1700,3,0)</f>
        <v>44025</v>
      </c>
      <c r="C10" s="65">
        <f>VLOOKUP($A10,'Return Data'!$B$7:$R$1700,4,0)</f>
        <v>32.58</v>
      </c>
      <c r="D10" s="65">
        <f>VLOOKUP($A10,'Return Data'!$B$7:$R$1700,10,0)</f>
        <v>11.843500000000001</v>
      </c>
      <c r="E10" s="66">
        <f t="shared" si="0"/>
        <v>27</v>
      </c>
      <c r="F10" s="65">
        <f>VLOOKUP($A10,'Return Data'!$B$7:$R$1700,11,0)</f>
        <v>-9.6004000000000005</v>
      </c>
      <c r="G10" s="66">
        <f t="shared" si="1"/>
        <v>6</v>
      </c>
      <c r="H10" s="65">
        <f>VLOOKUP($A10,'Return Data'!$B$7:$R$1700,12,0)</f>
        <v>-3.0068000000000001</v>
      </c>
      <c r="I10" s="66">
        <f t="shared" si="2"/>
        <v>8</v>
      </c>
      <c r="J10" s="65">
        <f>VLOOKUP($A10,'Return Data'!$B$7:$R$1700,13,0)</f>
        <v>-1.5412999999999999</v>
      </c>
      <c r="K10" s="66">
        <f t="shared" si="3"/>
        <v>6</v>
      </c>
      <c r="L10" s="65">
        <f>VLOOKUP($A10,'Return Data'!$B$7:$R$1700,17,0)</f>
        <v>-5.4633000000000003</v>
      </c>
      <c r="M10" s="66">
        <f t="shared" ref="M10:M16" si="5">RANK(L10,L$8:L$34,0)</f>
        <v>18</v>
      </c>
      <c r="N10" s="65">
        <f>VLOOKUP($A10,'Return Data'!$B$7:$R$1700,14,0)</f>
        <v>-1.4011</v>
      </c>
      <c r="O10" s="66">
        <f t="shared" ref="O10:O16" si="6">RANK(N10,N$8:N$34,0)</f>
        <v>13</v>
      </c>
      <c r="P10" s="65">
        <f>VLOOKUP($A10,'Return Data'!$B$7:$R$1700,15,0)</f>
        <v>3.1539000000000001</v>
      </c>
      <c r="Q10" s="66">
        <f>RANK(P10,P$8:P$34,0)</f>
        <v>17</v>
      </c>
      <c r="R10" s="65">
        <f>VLOOKUP($A10,'Return Data'!$B$7:$R$1700,16,0)</f>
        <v>10.589499999999999</v>
      </c>
      <c r="S10" s="67">
        <f t="shared" si="4"/>
        <v>14</v>
      </c>
    </row>
    <row r="11" spans="1:20" x14ac:dyDescent="0.3">
      <c r="A11" s="63" t="s">
        <v>926</v>
      </c>
      <c r="B11" s="64">
        <f>VLOOKUP($A11,'Return Data'!$B$7:$R$1700,3,0)</f>
        <v>44025</v>
      </c>
      <c r="C11" s="65">
        <f>VLOOKUP($A11,'Return Data'!$B$7:$R$1700,4,0)</f>
        <v>91.19</v>
      </c>
      <c r="D11" s="65">
        <f>VLOOKUP($A11,'Return Data'!$B$7:$R$1700,10,0)</f>
        <v>16.2545</v>
      </c>
      <c r="E11" s="66">
        <f t="shared" si="0"/>
        <v>17</v>
      </c>
      <c r="F11" s="65">
        <f>VLOOKUP($A11,'Return Data'!$B$7:$R$1700,11,0)</f>
        <v>-7.5057999999999998</v>
      </c>
      <c r="G11" s="66">
        <f t="shared" si="1"/>
        <v>4</v>
      </c>
      <c r="H11" s="65">
        <f>VLOOKUP($A11,'Return Data'!$B$7:$R$1700,12,0)</f>
        <v>1.911</v>
      </c>
      <c r="I11" s="66">
        <f t="shared" si="2"/>
        <v>4</v>
      </c>
      <c r="J11" s="65">
        <f>VLOOKUP($A11,'Return Data'!$B$7:$R$1700,13,0)</f>
        <v>-0.89119999999999999</v>
      </c>
      <c r="K11" s="66">
        <f t="shared" si="3"/>
        <v>5</v>
      </c>
      <c r="L11" s="65">
        <f>VLOOKUP($A11,'Return Data'!$B$7:$R$1700,17,0)</f>
        <v>-0.65069999999999995</v>
      </c>
      <c r="M11" s="66">
        <f t="shared" si="5"/>
        <v>6</v>
      </c>
      <c r="N11" s="65">
        <f>VLOOKUP($A11,'Return Data'!$B$7:$R$1700,14,0)</f>
        <v>1.7661</v>
      </c>
      <c r="O11" s="66">
        <f t="shared" si="6"/>
        <v>7</v>
      </c>
      <c r="P11" s="65">
        <f>VLOOKUP($A11,'Return Data'!$B$7:$R$1700,15,0)</f>
        <v>8.3534000000000006</v>
      </c>
      <c r="Q11" s="66">
        <f>RANK(P11,P$8:P$34,0)</f>
        <v>3</v>
      </c>
      <c r="R11" s="65">
        <f>VLOOKUP($A11,'Return Data'!$B$7:$R$1700,16,0)</f>
        <v>15.487399999999999</v>
      </c>
      <c r="S11" s="67">
        <f t="shared" si="4"/>
        <v>8</v>
      </c>
    </row>
    <row r="12" spans="1:20" x14ac:dyDescent="0.3">
      <c r="A12" s="63" t="s">
        <v>928</v>
      </c>
      <c r="B12" s="64">
        <f>VLOOKUP($A12,'Return Data'!$B$7:$R$1700,3,0)</f>
        <v>44025</v>
      </c>
      <c r="C12" s="65">
        <f>VLOOKUP($A12,'Return Data'!$B$7:$R$1700,4,0)</f>
        <v>211.435</v>
      </c>
      <c r="D12" s="65">
        <f>VLOOKUP($A12,'Return Data'!$B$7:$R$1700,10,0)</f>
        <v>18.813099999999999</v>
      </c>
      <c r="E12" s="66">
        <f t="shared" si="0"/>
        <v>7</v>
      </c>
      <c r="F12" s="65">
        <f>VLOOKUP($A12,'Return Data'!$B$7:$R$1700,11,0)</f>
        <v>-11.3558</v>
      </c>
      <c r="G12" s="66">
        <f t="shared" si="1"/>
        <v>11</v>
      </c>
      <c r="H12" s="65">
        <f>VLOOKUP($A12,'Return Data'!$B$7:$R$1700,12,0)</f>
        <v>-3.6558000000000002</v>
      </c>
      <c r="I12" s="66">
        <f t="shared" si="2"/>
        <v>9</v>
      </c>
      <c r="J12" s="65">
        <f>VLOOKUP($A12,'Return Data'!$B$7:$R$1700,13,0)</f>
        <v>-2.6753</v>
      </c>
      <c r="K12" s="66">
        <f t="shared" si="3"/>
        <v>8</v>
      </c>
      <c r="L12" s="65">
        <f>VLOOKUP($A12,'Return Data'!$B$7:$R$1700,17,0)</f>
        <v>-4.7399999999999998E-2</v>
      </c>
      <c r="M12" s="66">
        <f t="shared" si="5"/>
        <v>5</v>
      </c>
      <c r="N12" s="65">
        <f>VLOOKUP($A12,'Return Data'!$B$7:$R$1700,14,0)</f>
        <v>1.0651999999999999</v>
      </c>
      <c r="O12" s="66">
        <f t="shared" si="6"/>
        <v>9</v>
      </c>
      <c r="P12" s="65">
        <f>VLOOKUP($A12,'Return Data'!$B$7:$R$1700,15,0)</f>
        <v>6.9812000000000003</v>
      </c>
      <c r="Q12" s="66">
        <f>RANK(P12,P$8:P$34,0)</f>
        <v>5</v>
      </c>
      <c r="R12" s="65">
        <f>VLOOKUP($A12,'Return Data'!$B$7:$R$1700,16,0)</f>
        <v>16.329999999999998</v>
      </c>
      <c r="S12" s="67">
        <f t="shared" si="4"/>
        <v>6</v>
      </c>
    </row>
    <row r="13" spans="1:20" x14ac:dyDescent="0.3">
      <c r="A13" s="63" t="s">
        <v>930</v>
      </c>
      <c r="B13" s="64">
        <f>VLOOKUP($A13,'Return Data'!$B$7:$R$1700,3,0)</f>
        <v>44025</v>
      </c>
      <c r="C13" s="65">
        <f>VLOOKUP($A13,'Return Data'!$B$7:$R$1700,4,0)</f>
        <v>29.748999999999999</v>
      </c>
      <c r="D13" s="65">
        <f>VLOOKUP($A13,'Return Data'!$B$7:$R$1700,10,0)</f>
        <v>14.652900000000001</v>
      </c>
      <c r="E13" s="66">
        <f t="shared" si="0"/>
        <v>22</v>
      </c>
      <c r="F13" s="65">
        <f>VLOOKUP($A13,'Return Data'!$B$7:$R$1700,11,0)</f>
        <v>-11.1493</v>
      </c>
      <c r="G13" s="66">
        <f t="shared" si="1"/>
        <v>10</v>
      </c>
      <c r="H13" s="65">
        <f>VLOOKUP($A13,'Return Data'!$B$7:$R$1700,12,0)</f>
        <v>-4.3010000000000002</v>
      </c>
      <c r="I13" s="66">
        <f t="shared" si="2"/>
        <v>12</v>
      </c>
      <c r="J13" s="65">
        <f>VLOOKUP($A13,'Return Data'!$B$7:$R$1700,13,0)</f>
        <v>-4.6567999999999996</v>
      </c>
      <c r="K13" s="66">
        <f t="shared" si="3"/>
        <v>12</v>
      </c>
      <c r="L13" s="65">
        <f>VLOOKUP($A13,'Return Data'!$B$7:$R$1700,17,0)</f>
        <v>-2.5118999999999998</v>
      </c>
      <c r="M13" s="66">
        <f t="shared" si="5"/>
        <v>10</v>
      </c>
      <c r="N13" s="65">
        <f>VLOOKUP($A13,'Return Data'!$B$7:$R$1700,14,0)</f>
        <v>2.5</v>
      </c>
      <c r="O13" s="66">
        <f t="shared" si="6"/>
        <v>4</v>
      </c>
      <c r="P13" s="65">
        <f>VLOOKUP($A13,'Return Data'!$B$7:$R$1700,15,0)</f>
        <v>5.1364000000000001</v>
      </c>
      <c r="Q13" s="66">
        <f>RANK(P13,P$8:P$34,0)</f>
        <v>11</v>
      </c>
      <c r="R13" s="65">
        <f>VLOOKUP($A13,'Return Data'!$B$7:$R$1700,16,0)</f>
        <v>8.6849000000000007</v>
      </c>
      <c r="S13" s="67">
        <f t="shared" si="4"/>
        <v>19</v>
      </c>
    </row>
    <row r="14" spans="1:20" x14ac:dyDescent="0.3">
      <c r="A14" s="63" t="s">
        <v>932</v>
      </c>
      <c r="B14" s="64">
        <f>VLOOKUP($A14,'Return Data'!$B$7:$R$1700,3,0)</f>
        <v>44025</v>
      </c>
      <c r="C14" s="65">
        <f>VLOOKUP($A14,'Return Data'!$B$7:$R$1700,4,0)</f>
        <v>13.653600000000001</v>
      </c>
      <c r="D14" s="65">
        <f>VLOOKUP($A14,'Return Data'!$B$7:$R$1700,10,0)</f>
        <v>17.513000000000002</v>
      </c>
      <c r="E14" s="66">
        <f t="shared" si="0"/>
        <v>10</v>
      </c>
      <c r="F14" s="65">
        <f>VLOOKUP($A14,'Return Data'!$B$7:$R$1700,11,0)</f>
        <v>-15.139200000000001</v>
      </c>
      <c r="G14" s="66">
        <f t="shared" si="1"/>
        <v>22</v>
      </c>
      <c r="H14" s="65">
        <f>VLOOKUP($A14,'Return Data'!$B$7:$R$1700,12,0)</f>
        <v>-8.9923999999999999</v>
      </c>
      <c r="I14" s="66">
        <f t="shared" si="2"/>
        <v>22</v>
      </c>
      <c r="J14" s="65">
        <f>VLOOKUP($A14,'Return Data'!$B$7:$R$1700,13,0)</f>
        <v>-11.2561</v>
      </c>
      <c r="K14" s="66">
        <f t="shared" si="3"/>
        <v>20</v>
      </c>
      <c r="L14" s="65">
        <f>VLOOKUP($A14,'Return Data'!$B$7:$R$1700,17,0)</f>
        <v>-3.0562999999999998</v>
      </c>
      <c r="M14" s="66">
        <f t="shared" si="5"/>
        <v>13</v>
      </c>
      <c r="N14" s="65">
        <f>VLOOKUP($A14,'Return Data'!$B$7:$R$1700,14,0)</f>
        <v>-1.6238999999999999</v>
      </c>
      <c r="O14" s="66">
        <f t="shared" si="6"/>
        <v>14</v>
      </c>
      <c r="P14" s="65"/>
      <c r="Q14" s="66"/>
      <c r="R14" s="65">
        <f>VLOOKUP($A14,'Return Data'!$B$7:$R$1700,16,0)</f>
        <v>7.0000999999999998</v>
      </c>
      <c r="S14" s="67">
        <f t="shared" si="4"/>
        <v>22</v>
      </c>
    </row>
    <row r="15" spans="1:20" x14ac:dyDescent="0.3">
      <c r="A15" s="63" t="s">
        <v>933</v>
      </c>
      <c r="B15" s="64">
        <f>VLOOKUP($A15,'Return Data'!$B$7:$R$1700,3,0)</f>
        <v>44025</v>
      </c>
      <c r="C15" s="65">
        <f>VLOOKUP($A15,'Return Data'!$B$7:$R$1700,4,0)</f>
        <v>66.184600000000003</v>
      </c>
      <c r="D15" s="65">
        <f>VLOOKUP($A15,'Return Data'!$B$7:$R$1700,10,0)</f>
        <v>18.417899999999999</v>
      </c>
      <c r="E15" s="66">
        <f t="shared" si="0"/>
        <v>8</v>
      </c>
      <c r="F15" s="65">
        <f>VLOOKUP($A15,'Return Data'!$B$7:$R$1700,11,0)</f>
        <v>-18.5488</v>
      </c>
      <c r="G15" s="66">
        <f t="shared" si="1"/>
        <v>26</v>
      </c>
      <c r="H15" s="65">
        <f>VLOOKUP($A15,'Return Data'!$B$7:$R$1700,12,0)</f>
        <v>-12.2986</v>
      </c>
      <c r="I15" s="66">
        <f t="shared" si="2"/>
        <v>24</v>
      </c>
      <c r="J15" s="65">
        <f>VLOOKUP($A15,'Return Data'!$B$7:$R$1700,13,0)</f>
        <v>-16.025600000000001</v>
      </c>
      <c r="K15" s="66">
        <f t="shared" si="3"/>
        <v>24</v>
      </c>
      <c r="L15" s="65">
        <f>VLOOKUP($A15,'Return Data'!$B$7:$R$1700,17,0)</f>
        <v>-8.4898000000000007</v>
      </c>
      <c r="M15" s="66">
        <f t="shared" si="5"/>
        <v>22</v>
      </c>
      <c r="N15" s="65">
        <f>VLOOKUP($A15,'Return Data'!$B$7:$R$1700,14,0)</f>
        <v>-3.9792000000000001</v>
      </c>
      <c r="O15" s="66">
        <f t="shared" si="6"/>
        <v>21</v>
      </c>
      <c r="P15" s="65">
        <f>VLOOKUP($A15,'Return Data'!$B$7:$R$1700,15,0)</f>
        <v>0.8972</v>
      </c>
      <c r="Q15" s="66">
        <f>RANK(P15,P$8:P$34,0)</f>
        <v>20</v>
      </c>
      <c r="R15" s="65">
        <f>VLOOKUP($A15,'Return Data'!$B$7:$R$1700,16,0)</f>
        <v>13.078799999999999</v>
      </c>
      <c r="S15" s="67">
        <f t="shared" si="4"/>
        <v>10</v>
      </c>
    </row>
    <row r="16" spans="1:20" x14ac:dyDescent="0.3">
      <c r="A16" s="63" t="s">
        <v>936</v>
      </c>
      <c r="B16" s="64">
        <f>VLOOKUP($A16,'Return Data'!$B$7:$R$1700,3,0)</f>
        <v>44025</v>
      </c>
      <c r="C16" s="65">
        <f>VLOOKUP($A16,'Return Data'!$B$7:$R$1700,4,0)</f>
        <v>134.71736926434301</v>
      </c>
      <c r="D16" s="65">
        <f>VLOOKUP($A16,'Return Data'!$B$7:$R$1700,10,0)</f>
        <v>18.099599999999999</v>
      </c>
      <c r="E16" s="66">
        <f t="shared" si="0"/>
        <v>9</v>
      </c>
      <c r="F16" s="65">
        <f>VLOOKUP($A16,'Return Data'!$B$7:$R$1700,11,0)</f>
        <v>-15.028</v>
      </c>
      <c r="G16" s="66">
        <f t="shared" si="1"/>
        <v>21</v>
      </c>
      <c r="H16" s="65">
        <f>VLOOKUP($A16,'Return Data'!$B$7:$R$1700,12,0)</f>
        <v>-7.0574000000000003</v>
      </c>
      <c r="I16" s="66">
        <f t="shared" si="2"/>
        <v>18</v>
      </c>
      <c r="J16" s="65">
        <f>VLOOKUP($A16,'Return Data'!$B$7:$R$1700,13,0)</f>
        <v>-11.0886</v>
      </c>
      <c r="K16" s="66">
        <f t="shared" si="3"/>
        <v>18</v>
      </c>
      <c r="L16" s="65">
        <f>VLOOKUP($A16,'Return Data'!$B$7:$R$1700,17,0)</f>
        <v>-3.4228999999999998</v>
      </c>
      <c r="M16" s="66">
        <f t="shared" si="5"/>
        <v>15</v>
      </c>
      <c r="N16" s="65">
        <f>VLOOKUP($A16,'Return Data'!$B$7:$R$1700,14,0)</f>
        <v>-2.1595</v>
      </c>
      <c r="O16" s="66">
        <f t="shared" si="6"/>
        <v>16</v>
      </c>
      <c r="P16" s="65">
        <f>VLOOKUP($A16,'Return Data'!$B$7:$R$1700,15,0)</f>
        <v>1.8441000000000001</v>
      </c>
      <c r="Q16" s="66">
        <f>RANK(P16,P$8:P$34,0)</f>
        <v>18</v>
      </c>
      <c r="R16" s="65">
        <f>VLOOKUP($A16,'Return Data'!$B$7:$R$1700,16,0)</f>
        <v>10.345499999999999</v>
      </c>
      <c r="S16" s="67">
        <f t="shared" si="4"/>
        <v>15</v>
      </c>
    </row>
    <row r="17" spans="1:19" x14ac:dyDescent="0.3">
      <c r="A17" s="63" t="s">
        <v>938</v>
      </c>
      <c r="B17" s="64">
        <f>VLOOKUP($A17,'Return Data'!$B$7:$R$1700,3,0)</f>
        <v>44025</v>
      </c>
      <c r="C17" s="65">
        <f>VLOOKUP($A17,'Return Data'!$B$7:$R$1700,4,0)</f>
        <v>9.2157999999999998</v>
      </c>
      <c r="D17" s="65">
        <f>VLOOKUP($A17,'Return Data'!$B$7:$R$1700,10,0)</f>
        <v>14.3996</v>
      </c>
      <c r="E17" s="66">
        <f t="shared" si="0"/>
        <v>25</v>
      </c>
      <c r="F17" s="65">
        <f>VLOOKUP($A17,'Return Data'!$B$7:$R$1700,11,0)</f>
        <v>-13.5227</v>
      </c>
      <c r="G17" s="66">
        <f t="shared" si="1"/>
        <v>16</v>
      </c>
      <c r="H17" s="65">
        <f>VLOOKUP($A17,'Return Data'!$B$7:$R$1700,12,0)</f>
        <v>-5.2934000000000001</v>
      </c>
      <c r="I17" s="66">
        <f t="shared" si="2"/>
        <v>15</v>
      </c>
      <c r="J17" s="65">
        <f>VLOOKUP($A17,'Return Data'!$B$7:$R$1700,13,0)</f>
        <v>-5.8285999999999998</v>
      </c>
      <c r="K17" s="66">
        <f t="shared" si="3"/>
        <v>13</v>
      </c>
      <c r="L17" s="65"/>
      <c r="M17" s="66"/>
      <c r="N17" s="65"/>
      <c r="O17" s="66"/>
      <c r="P17" s="65"/>
      <c r="Q17" s="66"/>
      <c r="R17" s="65">
        <f>VLOOKUP($A17,'Return Data'!$B$7:$R$1700,16,0)</f>
        <v>-6.1074000000000002</v>
      </c>
      <c r="S17" s="67">
        <f t="shared" si="4"/>
        <v>25</v>
      </c>
    </row>
    <row r="18" spans="1:19" x14ac:dyDescent="0.3">
      <c r="A18" s="63" t="s">
        <v>939</v>
      </c>
      <c r="B18" s="64">
        <f>VLOOKUP($A18,'Return Data'!$B$7:$R$1700,3,0)</f>
        <v>44025</v>
      </c>
      <c r="C18" s="65">
        <f>VLOOKUP($A18,'Return Data'!$B$7:$R$1700,4,0)</f>
        <v>287.64999999999998</v>
      </c>
      <c r="D18" s="65">
        <f>VLOOKUP($A18,'Return Data'!$B$7:$R$1700,10,0)</f>
        <v>16.622699999999998</v>
      </c>
      <c r="E18" s="66">
        <f t="shared" si="0"/>
        <v>14</v>
      </c>
      <c r="F18" s="65">
        <f>VLOOKUP($A18,'Return Data'!$B$7:$R$1700,11,0)</f>
        <v>-14.745100000000001</v>
      </c>
      <c r="G18" s="66">
        <f t="shared" si="1"/>
        <v>20</v>
      </c>
      <c r="H18" s="65">
        <f>VLOOKUP($A18,'Return Data'!$B$7:$R$1700,12,0)</f>
        <v>-7.4038000000000004</v>
      </c>
      <c r="I18" s="66">
        <f t="shared" si="2"/>
        <v>20</v>
      </c>
      <c r="J18" s="65">
        <f>VLOOKUP($A18,'Return Data'!$B$7:$R$1700,13,0)</f>
        <v>-11.1616</v>
      </c>
      <c r="K18" s="66">
        <f t="shared" si="3"/>
        <v>19</v>
      </c>
      <c r="L18" s="65">
        <f>VLOOKUP($A18,'Return Data'!$B$7:$R$1700,17,0)</f>
        <v>-3.0800999999999998</v>
      </c>
      <c r="M18" s="66">
        <f t="shared" ref="M18:M23" si="7">RANK(L18,L$8:L$34,0)</f>
        <v>14</v>
      </c>
      <c r="N18" s="65">
        <f>VLOOKUP($A18,'Return Data'!$B$7:$R$1700,14,0)</f>
        <v>-2.0587</v>
      </c>
      <c r="O18" s="66">
        <f t="shared" ref="O18:O23" si="8">RANK(N18,N$8:N$34,0)</f>
        <v>15</v>
      </c>
      <c r="P18" s="65">
        <f>VLOOKUP($A18,'Return Data'!$B$7:$R$1700,15,0)</f>
        <v>4.2922000000000002</v>
      </c>
      <c r="Q18" s="66">
        <f t="shared" ref="Q18:Q23" si="9">RANK(P18,P$8:P$34,0)</f>
        <v>13</v>
      </c>
      <c r="R18" s="65">
        <f>VLOOKUP($A18,'Return Data'!$B$7:$R$1700,16,0)</f>
        <v>16.4741</v>
      </c>
      <c r="S18" s="67">
        <f t="shared" si="4"/>
        <v>5</v>
      </c>
    </row>
    <row r="19" spans="1:19" x14ac:dyDescent="0.3">
      <c r="A19" s="63" t="s">
        <v>942</v>
      </c>
      <c r="B19" s="64">
        <f>VLOOKUP($A19,'Return Data'!$B$7:$R$1700,3,0)</f>
        <v>44025</v>
      </c>
      <c r="C19" s="65">
        <f>VLOOKUP($A19,'Return Data'!$B$7:$R$1700,4,0)</f>
        <v>39.28</v>
      </c>
      <c r="D19" s="65">
        <f>VLOOKUP($A19,'Return Data'!$B$7:$R$1700,10,0)</f>
        <v>16.075700000000001</v>
      </c>
      <c r="E19" s="66">
        <f t="shared" si="0"/>
        <v>19</v>
      </c>
      <c r="F19" s="65">
        <f>VLOOKUP($A19,'Return Data'!$B$7:$R$1700,11,0)</f>
        <v>-15.7804</v>
      </c>
      <c r="G19" s="66">
        <f t="shared" si="1"/>
        <v>24</v>
      </c>
      <c r="H19" s="65">
        <f>VLOOKUP($A19,'Return Data'!$B$7:$R$1700,12,0)</f>
        <v>-7.7068000000000003</v>
      </c>
      <c r="I19" s="66">
        <f t="shared" si="2"/>
        <v>21</v>
      </c>
      <c r="J19" s="65">
        <f>VLOOKUP($A19,'Return Data'!$B$7:$R$1700,13,0)</f>
        <v>-11.551500000000001</v>
      </c>
      <c r="K19" s="66">
        <f t="shared" si="3"/>
        <v>22</v>
      </c>
      <c r="L19" s="65">
        <f>VLOOKUP($A19,'Return Data'!$B$7:$R$1700,17,0)</f>
        <v>-6.0677000000000003</v>
      </c>
      <c r="M19" s="66">
        <f t="shared" si="7"/>
        <v>21</v>
      </c>
      <c r="N19" s="65">
        <f>VLOOKUP($A19,'Return Data'!$B$7:$R$1700,14,0)</f>
        <v>-2.6387999999999998</v>
      </c>
      <c r="O19" s="66">
        <f t="shared" si="8"/>
        <v>18</v>
      </c>
      <c r="P19" s="65">
        <f>VLOOKUP($A19,'Return Data'!$B$7:$R$1700,15,0)</f>
        <v>3.9376000000000002</v>
      </c>
      <c r="Q19" s="66">
        <f t="shared" si="9"/>
        <v>15</v>
      </c>
      <c r="R19" s="65">
        <f>VLOOKUP($A19,'Return Data'!$B$7:$R$1700,16,0)</f>
        <v>9.5919000000000008</v>
      </c>
      <c r="S19" s="67">
        <f t="shared" si="4"/>
        <v>16</v>
      </c>
    </row>
    <row r="20" spans="1:19" x14ac:dyDescent="0.3">
      <c r="A20" s="63" t="s">
        <v>943</v>
      </c>
      <c r="B20" s="64">
        <f>VLOOKUP($A20,'Return Data'!$B$7:$R$1700,3,0)</f>
        <v>44025</v>
      </c>
      <c r="C20" s="65">
        <f>VLOOKUP($A20,'Return Data'!$B$7:$R$1700,4,0)</f>
        <v>32.44</v>
      </c>
      <c r="D20" s="65">
        <f>VLOOKUP($A20,'Return Data'!$B$7:$R$1700,10,0)</f>
        <v>14.5076</v>
      </c>
      <c r="E20" s="66">
        <f t="shared" si="0"/>
        <v>24</v>
      </c>
      <c r="F20" s="65">
        <f>VLOOKUP($A20,'Return Data'!$B$7:$R$1700,11,0)</f>
        <v>-11.6076</v>
      </c>
      <c r="G20" s="66">
        <f t="shared" si="1"/>
        <v>12</v>
      </c>
      <c r="H20" s="65">
        <f>VLOOKUP($A20,'Return Data'!$B$7:$R$1700,12,0)</f>
        <v>-4.6722999999999999</v>
      </c>
      <c r="I20" s="66">
        <f t="shared" si="2"/>
        <v>13</v>
      </c>
      <c r="J20" s="65">
        <f>VLOOKUP($A20,'Return Data'!$B$7:$R$1700,13,0)</f>
        <v>-3.5672000000000001</v>
      </c>
      <c r="K20" s="66">
        <f t="shared" si="3"/>
        <v>9</v>
      </c>
      <c r="L20" s="65">
        <f>VLOOKUP($A20,'Return Data'!$B$7:$R$1700,17,0)</f>
        <v>-1.2831999999999999</v>
      </c>
      <c r="M20" s="66">
        <f t="shared" si="7"/>
        <v>8</v>
      </c>
      <c r="N20" s="65">
        <f>VLOOKUP($A20,'Return Data'!$B$7:$R$1700,14,0)</f>
        <v>3.1562000000000001</v>
      </c>
      <c r="O20" s="66">
        <f t="shared" si="8"/>
        <v>2</v>
      </c>
      <c r="P20" s="65">
        <f>VLOOKUP($A20,'Return Data'!$B$7:$R$1700,15,0)</f>
        <v>6.2492999999999999</v>
      </c>
      <c r="Q20" s="66">
        <f t="shared" si="9"/>
        <v>8</v>
      </c>
      <c r="R20" s="65">
        <f>VLOOKUP($A20,'Return Data'!$B$7:$R$1700,16,0)</f>
        <v>9.5229999999999997</v>
      </c>
      <c r="S20" s="67">
        <f t="shared" si="4"/>
        <v>17</v>
      </c>
    </row>
    <row r="21" spans="1:19" x14ac:dyDescent="0.3">
      <c r="A21" s="63" t="s">
        <v>945</v>
      </c>
      <c r="B21" s="64">
        <f>VLOOKUP($A21,'Return Data'!$B$7:$R$1700,3,0)</f>
        <v>44025</v>
      </c>
      <c r="C21" s="65">
        <f>VLOOKUP($A21,'Return Data'!$B$7:$R$1700,4,0)</f>
        <v>117.973</v>
      </c>
      <c r="D21" s="65">
        <f>VLOOKUP($A21,'Return Data'!$B$7:$R$1700,10,0)</f>
        <v>19.502600000000001</v>
      </c>
      <c r="E21" s="66">
        <f t="shared" si="0"/>
        <v>4</v>
      </c>
      <c r="F21" s="65">
        <f>VLOOKUP($A21,'Return Data'!$B$7:$R$1700,11,0)</f>
        <v>-9.9263999999999992</v>
      </c>
      <c r="G21" s="66">
        <f t="shared" si="1"/>
        <v>8</v>
      </c>
      <c r="H21" s="65">
        <f>VLOOKUP($A21,'Return Data'!$B$7:$R$1700,12,0)</f>
        <v>1.3757999999999999</v>
      </c>
      <c r="I21" s="66">
        <f t="shared" si="2"/>
        <v>5</v>
      </c>
      <c r="J21" s="65">
        <f>VLOOKUP($A21,'Return Data'!$B$7:$R$1700,13,0)</f>
        <v>6.8699999999999997E-2</v>
      </c>
      <c r="K21" s="66">
        <f t="shared" si="3"/>
        <v>4</v>
      </c>
      <c r="L21" s="65">
        <f>VLOOKUP($A21,'Return Data'!$B$7:$R$1700,17,0)</f>
        <v>1.8847</v>
      </c>
      <c r="M21" s="66">
        <f t="shared" si="7"/>
        <v>4</v>
      </c>
      <c r="N21" s="65">
        <f>VLOOKUP($A21,'Return Data'!$B$7:$R$1700,14,0)</f>
        <v>1.984</v>
      </c>
      <c r="O21" s="66">
        <f t="shared" si="8"/>
        <v>5</v>
      </c>
      <c r="P21" s="65">
        <f>VLOOKUP($A21,'Return Data'!$B$7:$R$1700,15,0)</f>
        <v>6.9244000000000003</v>
      </c>
      <c r="Q21" s="66">
        <f t="shared" si="9"/>
        <v>6</v>
      </c>
      <c r="R21" s="65">
        <f>VLOOKUP($A21,'Return Data'!$B$7:$R$1700,16,0)</f>
        <v>16.845400000000001</v>
      </c>
      <c r="S21" s="67">
        <f t="shared" si="4"/>
        <v>3</v>
      </c>
    </row>
    <row r="22" spans="1:19" x14ac:dyDescent="0.3">
      <c r="A22" s="63" t="s">
        <v>948</v>
      </c>
      <c r="B22" s="64">
        <f>VLOOKUP($A22,'Return Data'!$B$7:$R$1700,3,0)</f>
        <v>44025</v>
      </c>
      <c r="C22" s="65">
        <f>VLOOKUP($A22,'Return Data'!$B$7:$R$1700,4,0)</f>
        <v>43.372</v>
      </c>
      <c r="D22" s="65">
        <f>VLOOKUP($A22,'Return Data'!$B$7:$R$1700,10,0)</f>
        <v>14.640700000000001</v>
      </c>
      <c r="E22" s="66">
        <f t="shared" si="0"/>
        <v>23</v>
      </c>
      <c r="F22" s="65">
        <f>VLOOKUP($A22,'Return Data'!$B$7:$R$1700,11,0)</f>
        <v>-12.1313</v>
      </c>
      <c r="G22" s="66">
        <f t="shared" si="1"/>
        <v>13</v>
      </c>
      <c r="H22" s="65">
        <f>VLOOKUP($A22,'Return Data'!$B$7:$R$1700,12,0)</f>
        <v>-3.7162000000000002</v>
      </c>
      <c r="I22" s="66">
        <f t="shared" si="2"/>
        <v>10</v>
      </c>
      <c r="J22" s="65">
        <f>VLOOKUP($A22,'Return Data'!$B$7:$R$1700,13,0)</f>
        <v>-6.3037000000000001</v>
      </c>
      <c r="K22" s="66">
        <f t="shared" si="3"/>
        <v>14</v>
      </c>
      <c r="L22" s="65">
        <f>VLOOKUP($A22,'Return Data'!$B$7:$R$1700,17,0)</f>
        <v>-5.2561999999999998</v>
      </c>
      <c r="M22" s="66">
        <f t="shared" si="7"/>
        <v>17</v>
      </c>
      <c r="N22" s="65">
        <f>VLOOKUP($A22,'Return Data'!$B$7:$R$1700,14,0)</f>
        <v>-2.5146999999999999</v>
      </c>
      <c r="O22" s="66">
        <f t="shared" si="8"/>
        <v>17</v>
      </c>
      <c r="P22" s="65">
        <f>VLOOKUP($A22,'Return Data'!$B$7:$R$1700,15,0)</f>
        <v>3.5245000000000002</v>
      </c>
      <c r="Q22" s="66">
        <f t="shared" si="9"/>
        <v>16</v>
      </c>
      <c r="R22" s="65">
        <f>VLOOKUP($A22,'Return Data'!$B$7:$R$1700,16,0)</f>
        <v>10.923</v>
      </c>
      <c r="S22" s="67">
        <f t="shared" si="4"/>
        <v>12</v>
      </c>
    </row>
    <row r="23" spans="1:19" x14ac:dyDescent="0.3">
      <c r="A23" s="63" t="s">
        <v>950</v>
      </c>
      <c r="B23" s="64">
        <f>VLOOKUP($A23,'Return Data'!$B$7:$R$1700,3,0)</f>
        <v>44025</v>
      </c>
      <c r="C23" s="65">
        <f>VLOOKUP($A23,'Return Data'!$B$7:$R$1700,4,0)</f>
        <v>14.1089</v>
      </c>
      <c r="D23" s="65">
        <f>VLOOKUP($A23,'Return Data'!$B$7:$R$1700,10,0)</f>
        <v>13.633900000000001</v>
      </c>
      <c r="E23" s="66">
        <f t="shared" si="0"/>
        <v>26</v>
      </c>
      <c r="F23" s="65">
        <f>VLOOKUP($A23,'Return Data'!$B$7:$R$1700,11,0)</f>
        <v>-13.958600000000001</v>
      </c>
      <c r="G23" s="66">
        <f t="shared" si="1"/>
        <v>17</v>
      </c>
      <c r="H23" s="65">
        <f>VLOOKUP($A23,'Return Data'!$B$7:$R$1700,12,0)</f>
        <v>-6.5975999999999999</v>
      </c>
      <c r="I23" s="66">
        <f t="shared" si="2"/>
        <v>17</v>
      </c>
      <c r="J23" s="65">
        <f>VLOOKUP($A23,'Return Data'!$B$7:$R$1700,13,0)</f>
        <v>-3.91</v>
      </c>
      <c r="K23" s="66">
        <f t="shared" si="3"/>
        <v>10</v>
      </c>
      <c r="L23" s="65">
        <f>VLOOKUP($A23,'Return Data'!$B$7:$R$1700,17,0)</f>
        <v>-1.5911999999999999</v>
      </c>
      <c r="M23" s="66">
        <f t="shared" si="7"/>
        <v>9</v>
      </c>
      <c r="N23" s="65">
        <f>VLOOKUP($A23,'Return Data'!$B$7:$R$1700,14,0)</f>
        <v>0.755</v>
      </c>
      <c r="O23" s="66">
        <f t="shared" si="8"/>
        <v>10</v>
      </c>
      <c r="P23" s="65">
        <f>VLOOKUP($A23,'Return Data'!$B$7:$R$1700,15,0)</f>
        <v>6.8071999999999999</v>
      </c>
      <c r="Q23" s="66">
        <f t="shared" si="9"/>
        <v>7</v>
      </c>
      <c r="R23" s="65">
        <f>VLOOKUP($A23,'Return Data'!$B$7:$R$1700,16,0)</f>
        <v>6.6028000000000002</v>
      </c>
      <c r="S23" s="67">
        <f t="shared" si="4"/>
        <v>23</v>
      </c>
    </row>
    <row r="24" spans="1:19" x14ac:dyDescent="0.3">
      <c r="A24" s="63" t="s">
        <v>952</v>
      </c>
      <c r="B24" s="64">
        <f>VLOOKUP($A24,'Return Data'!$B$7:$R$1700,3,0)</f>
        <v>44025</v>
      </c>
      <c r="C24" s="65">
        <f>VLOOKUP($A24,'Return Data'!$B$7:$R$1700,4,0)</f>
        <v>9.1618999999999993</v>
      </c>
      <c r="D24" s="65">
        <f>VLOOKUP($A24,'Return Data'!$B$7:$R$1700,10,0)</f>
        <v>16.241199999999999</v>
      </c>
      <c r="E24" s="66">
        <f t="shared" si="0"/>
        <v>18</v>
      </c>
      <c r="F24" s="65"/>
      <c r="G24" s="66"/>
      <c r="H24" s="65"/>
      <c r="I24" s="66"/>
      <c r="J24" s="65"/>
      <c r="K24" s="66"/>
      <c r="L24" s="65"/>
      <c r="M24" s="66"/>
      <c r="N24" s="65"/>
      <c r="O24" s="66"/>
      <c r="P24" s="65"/>
      <c r="Q24" s="66"/>
      <c r="R24" s="65">
        <f>VLOOKUP($A24,'Return Data'!$B$7:$R$1700,16,0)</f>
        <v>-8.3810000000000002</v>
      </c>
      <c r="S24" s="67">
        <f t="shared" si="4"/>
        <v>27</v>
      </c>
    </row>
    <row r="25" spans="1:19" x14ac:dyDescent="0.3">
      <c r="A25" s="63" t="s">
        <v>954</v>
      </c>
      <c r="B25" s="64">
        <f>VLOOKUP($A25,'Return Data'!$B$7:$R$1700,3,0)</f>
        <v>44025</v>
      </c>
      <c r="C25" s="65">
        <f>VLOOKUP($A25,'Return Data'!$B$7:$R$1700,4,0)</f>
        <v>53.877000000000002</v>
      </c>
      <c r="D25" s="65">
        <f>VLOOKUP($A25,'Return Data'!$B$7:$R$1700,10,0)</f>
        <v>20.868200000000002</v>
      </c>
      <c r="E25" s="66">
        <f t="shared" si="0"/>
        <v>1</v>
      </c>
      <c r="F25" s="65">
        <f>VLOOKUP($A25,'Return Data'!$B$7:$R$1700,11,0)</f>
        <v>-8.3988999999999994</v>
      </c>
      <c r="G25" s="66">
        <f t="shared" ref="G25:G34" si="10">RANK(F25,F$8:F$34,0)</f>
        <v>5</v>
      </c>
      <c r="H25" s="65">
        <f>VLOOKUP($A25,'Return Data'!$B$7:$R$1700,12,0)</f>
        <v>3.6595</v>
      </c>
      <c r="I25" s="66">
        <f>RANK(H25,H$8:H$34,0)</f>
        <v>2</v>
      </c>
      <c r="J25" s="65">
        <f>VLOOKUP($A25,'Return Data'!$B$7:$R$1700,13,0)</f>
        <v>1.9200999999999999</v>
      </c>
      <c r="K25" s="66">
        <f>RANK(J25,J$8:J$34,0)</f>
        <v>3</v>
      </c>
      <c r="L25" s="65">
        <f>VLOOKUP($A25,'Return Data'!$B$7:$R$1700,17,0)</f>
        <v>5.7016999999999998</v>
      </c>
      <c r="M25" s="66">
        <f>RANK(L25,L$8:L$34,0)</f>
        <v>1</v>
      </c>
      <c r="N25" s="65">
        <f>VLOOKUP($A25,'Return Data'!$B$7:$R$1700,14,0)</f>
        <v>4.5609000000000002</v>
      </c>
      <c r="O25" s="66">
        <f>RANK(N25,N$8:N$34,0)</f>
        <v>1</v>
      </c>
      <c r="P25" s="65">
        <f>VLOOKUP($A25,'Return Data'!$B$7:$R$1700,15,0)</f>
        <v>11.857900000000001</v>
      </c>
      <c r="Q25" s="66">
        <f>RANK(P25,P$8:P$34,0)</f>
        <v>1</v>
      </c>
      <c r="R25" s="65">
        <f>VLOOKUP($A25,'Return Data'!$B$7:$R$1700,16,0)</f>
        <v>18.304200000000002</v>
      </c>
      <c r="S25" s="67">
        <f t="shared" si="4"/>
        <v>2</v>
      </c>
    </row>
    <row r="26" spans="1:19" x14ac:dyDescent="0.3">
      <c r="A26" s="63" t="s">
        <v>956</v>
      </c>
      <c r="B26" s="64">
        <f>VLOOKUP($A26,'Return Data'!$B$7:$R$1700,3,0)</f>
        <v>44025</v>
      </c>
      <c r="C26" s="65">
        <f>VLOOKUP($A26,'Return Data'!$B$7:$R$1700,4,0)</f>
        <v>9.3537999999999997</v>
      </c>
      <c r="D26" s="65">
        <f>VLOOKUP($A26,'Return Data'!$B$7:$R$1700,10,0)</f>
        <v>15.311</v>
      </c>
      <c r="E26" s="66">
        <f t="shared" si="0"/>
        <v>21</v>
      </c>
      <c r="F26" s="65">
        <f>VLOOKUP($A26,'Return Data'!$B$7:$R$1700,11,0)</f>
        <v>-14.351900000000001</v>
      </c>
      <c r="G26" s="66">
        <f t="shared" si="10"/>
        <v>18</v>
      </c>
      <c r="H26" s="65"/>
      <c r="I26" s="66"/>
      <c r="J26" s="65"/>
      <c r="K26" s="66"/>
      <c r="L26" s="65"/>
      <c r="M26" s="66"/>
      <c r="N26" s="65"/>
      <c r="O26" s="66"/>
      <c r="P26" s="65"/>
      <c r="Q26" s="66"/>
      <c r="R26" s="65">
        <f>VLOOKUP($A26,'Return Data'!$B$7:$R$1700,16,0)</f>
        <v>-6.4619999999999997</v>
      </c>
      <c r="S26" s="67">
        <f t="shared" si="4"/>
        <v>26</v>
      </c>
    </row>
    <row r="27" spans="1:19" x14ac:dyDescent="0.3">
      <c r="A27" s="63" t="s">
        <v>957</v>
      </c>
      <c r="B27" s="64">
        <f>VLOOKUP($A27,'Return Data'!$B$7:$R$1700,3,0)</f>
        <v>44025</v>
      </c>
      <c r="C27" s="65">
        <f>VLOOKUP($A27,'Return Data'!$B$7:$R$1700,4,0)</f>
        <v>466.93090000000001</v>
      </c>
      <c r="D27" s="65">
        <f>VLOOKUP($A27,'Return Data'!$B$7:$R$1700,10,0)</f>
        <v>17.241</v>
      </c>
      <c r="E27" s="66">
        <f t="shared" si="0"/>
        <v>12</v>
      </c>
      <c r="F27" s="65">
        <f>VLOOKUP($A27,'Return Data'!$B$7:$R$1700,11,0)</f>
        <v>-15.4855</v>
      </c>
      <c r="G27" s="66">
        <f t="shared" si="10"/>
        <v>23</v>
      </c>
      <c r="H27" s="65">
        <f>VLOOKUP($A27,'Return Data'!$B$7:$R$1700,12,0)</f>
        <v>-7.1368</v>
      </c>
      <c r="I27" s="66">
        <f t="shared" ref="I27:I32" si="11">RANK(H27,H$8:H$34,0)</f>
        <v>19</v>
      </c>
      <c r="J27" s="65">
        <f>VLOOKUP($A27,'Return Data'!$B$7:$R$1700,13,0)</f>
        <v>-11.3391</v>
      </c>
      <c r="K27" s="66">
        <f t="shared" ref="K27:K32" si="12">RANK(J27,J$8:J$34,0)</f>
        <v>21</v>
      </c>
      <c r="L27" s="65">
        <f>VLOOKUP($A27,'Return Data'!$B$7:$R$1700,17,0)</f>
        <v>-4.1962000000000002</v>
      </c>
      <c r="M27" s="66">
        <f t="shared" ref="M27:M32" si="13">RANK(L27,L$8:L$34,0)</f>
        <v>16</v>
      </c>
      <c r="N27" s="65">
        <f>VLOOKUP($A27,'Return Data'!$B$7:$R$1700,14,0)</f>
        <v>-4.9930000000000003</v>
      </c>
      <c r="O27" s="66">
        <f t="shared" ref="O27:O32" si="14">RANK(N27,N$8:N$34,0)</f>
        <v>22</v>
      </c>
      <c r="P27" s="65">
        <f>VLOOKUP($A27,'Return Data'!$B$7:$R$1700,15,0)</f>
        <v>0.66800000000000004</v>
      </c>
      <c r="Q27" s="66">
        <f t="shared" ref="Q27:Q32" si="15">RANK(P27,P$8:P$34,0)</f>
        <v>21</v>
      </c>
      <c r="R27" s="65">
        <f>VLOOKUP($A27,'Return Data'!$B$7:$R$1700,16,0)</f>
        <v>16.777899999999999</v>
      </c>
      <c r="S27" s="67">
        <f t="shared" si="4"/>
        <v>4</v>
      </c>
    </row>
    <row r="28" spans="1:19" x14ac:dyDescent="0.3">
      <c r="A28" s="63" t="s">
        <v>959</v>
      </c>
      <c r="B28" s="64">
        <f>VLOOKUP($A28,'Return Data'!$B$7:$R$1700,3,0)</f>
        <v>44025</v>
      </c>
      <c r="C28" s="65">
        <f>VLOOKUP($A28,'Return Data'!$B$7:$R$1700,4,0)</f>
        <v>99.17</v>
      </c>
      <c r="D28" s="65">
        <f>VLOOKUP($A28,'Return Data'!$B$7:$R$1700,10,0)</f>
        <v>16.410399999999999</v>
      </c>
      <c r="E28" s="66">
        <f t="shared" si="0"/>
        <v>16</v>
      </c>
      <c r="F28" s="65">
        <f>VLOOKUP($A28,'Return Data'!$B$7:$R$1700,11,0)</f>
        <v>-9.6071000000000009</v>
      </c>
      <c r="G28" s="66">
        <f t="shared" si="10"/>
        <v>7</v>
      </c>
      <c r="H28" s="65">
        <f>VLOOKUP($A28,'Return Data'!$B$7:$R$1700,12,0)</f>
        <v>-0.97850000000000004</v>
      </c>
      <c r="I28" s="66">
        <f t="shared" si="11"/>
        <v>6</v>
      </c>
      <c r="J28" s="65">
        <f>VLOOKUP($A28,'Return Data'!$B$7:$R$1700,13,0)</f>
        <v>-1.8993</v>
      </c>
      <c r="K28" s="66">
        <f t="shared" si="12"/>
        <v>7</v>
      </c>
      <c r="L28" s="65">
        <f>VLOOKUP($A28,'Return Data'!$B$7:$R$1700,17,0)</f>
        <v>-2.7612000000000001</v>
      </c>
      <c r="M28" s="66">
        <f t="shared" si="13"/>
        <v>12</v>
      </c>
      <c r="N28" s="65">
        <f>VLOOKUP($A28,'Return Data'!$B$7:$R$1700,14,0)</f>
        <v>0.19550000000000001</v>
      </c>
      <c r="O28" s="66">
        <f t="shared" si="14"/>
        <v>12</v>
      </c>
      <c r="P28" s="65">
        <f>VLOOKUP($A28,'Return Data'!$B$7:$R$1700,15,0)</f>
        <v>7.0608000000000004</v>
      </c>
      <c r="Q28" s="66">
        <f t="shared" si="15"/>
        <v>4</v>
      </c>
      <c r="R28" s="65">
        <f>VLOOKUP($A28,'Return Data'!$B$7:$R$1700,16,0)</f>
        <v>21.716799999999999</v>
      </c>
      <c r="S28" s="67">
        <f t="shared" si="4"/>
        <v>1</v>
      </c>
    </row>
    <row r="29" spans="1:19" x14ac:dyDescent="0.3">
      <c r="A29" s="63" t="s">
        <v>961</v>
      </c>
      <c r="B29" s="64">
        <f>VLOOKUP($A29,'Return Data'!$B$7:$R$1700,3,0)</f>
        <v>44025</v>
      </c>
      <c r="C29" s="65">
        <f>VLOOKUP($A29,'Return Data'!$B$7:$R$1700,4,0)</f>
        <v>39.716799999999999</v>
      </c>
      <c r="D29" s="65">
        <f>VLOOKUP($A29,'Return Data'!$B$7:$R$1700,10,0)</f>
        <v>16.463999999999999</v>
      </c>
      <c r="E29" s="66">
        <f t="shared" si="0"/>
        <v>15</v>
      </c>
      <c r="F29" s="65">
        <f>VLOOKUP($A29,'Return Data'!$B$7:$R$1700,11,0)</f>
        <v>4.5289000000000001</v>
      </c>
      <c r="G29" s="66">
        <f t="shared" si="10"/>
        <v>1</v>
      </c>
      <c r="H29" s="65">
        <f>VLOOKUP($A29,'Return Data'!$B$7:$R$1700,12,0)</f>
        <v>12.593500000000001</v>
      </c>
      <c r="I29" s="66">
        <f t="shared" si="11"/>
        <v>1</v>
      </c>
      <c r="J29" s="65">
        <f>VLOOKUP($A29,'Return Data'!$B$7:$R$1700,13,0)</f>
        <v>9.0655999999999999</v>
      </c>
      <c r="K29" s="66">
        <f t="shared" si="12"/>
        <v>1</v>
      </c>
      <c r="L29" s="65">
        <f>VLOOKUP($A29,'Return Data'!$B$7:$R$1700,17,0)</f>
        <v>4.1642999999999999</v>
      </c>
      <c r="M29" s="66">
        <f t="shared" si="13"/>
        <v>2</v>
      </c>
      <c r="N29" s="65">
        <f>VLOOKUP($A29,'Return Data'!$B$7:$R$1700,14,0)</f>
        <v>2.7282999999999999</v>
      </c>
      <c r="O29" s="66">
        <f t="shared" si="14"/>
        <v>3</v>
      </c>
      <c r="P29" s="65">
        <f>VLOOKUP($A29,'Return Data'!$B$7:$R$1700,15,0)</f>
        <v>9.2118000000000002</v>
      </c>
      <c r="Q29" s="66">
        <f t="shared" si="15"/>
        <v>2</v>
      </c>
      <c r="R29" s="65">
        <f>VLOOKUP($A29,'Return Data'!$B$7:$R$1700,16,0)</f>
        <v>10.6754</v>
      </c>
      <c r="S29" s="67">
        <f t="shared" si="4"/>
        <v>13</v>
      </c>
    </row>
    <row r="30" spans="1:19" x14ac:dyDescent="0.3">
      <c r="A30" s="63" t="s">
        <v>964</v>
      </c>
      <c r="B30" s="64">
        <f>VLOOKUP($A30,'Return Data'!$B$7:$R$1700,3,0)</f>
        <v>44025</v>
      </c>
      <c r="C30" s="65">
        <f>VLOOKUP($A30,'Return Data'!$B$7:$R$1700,4,0)</f>
        <v>303.09080126068602</v>
      </c>
      <c r="D30" s="65">
        <f>VLOOKUP($A30,'Return Data'!$B$7:$R$1700,10,0)</f>
        <v>17.063400000000001</v>
      </c>
      <c r="E30" s="66">
        <f t="shared" si="0"/>
        <v>13</v>
      </c>
      <c r="F30" s="65">
        <f>VLOOKUP($A30,'Return Data'!$B$7:$R$1700,11,0)</f>
        <v>-13.2644</v>
      </c>
      <c r="G30" s="66">
        <f t="shared" si="10"/>
        <v>15</v>
      </c>
      <c r="H30" s="65">
        <f>VLOOKUP($A30,'Return Data'!$B$7:$R$1700,12,0)</f>
        <v>-5.2419000000000002</v>
      </c>
      <c r="I30" s="66">
        <f t="shared" si="11"/>
        <v>14</v>
      </c>
      <c r="J30" s="65">
        <f>VLOOKUP($A30,'Return Data'!$B$7:$R$1700,13,0)</f>
        <v>-8.0089000000000006</v>
      </c>
      <c r="K30" s="66">
        <f t="shared" si="12"/>
        <v>16</v>
      </c>
      <c r="L30" s="65">
        <f>VLOOKUP($A30,'Return Data'!$B$7:$R$1700,17,0)</f>
        <v>-1.1534</v>
      </c>
      <c r="M30" s="66">
        <f t="shared" si="13"/>
        <v>7</v>
      </c>
      <c r="N30" s="65">
        <f>VLOOKUP($A30,'Return Data'!$B$7:$R$1700,14,0)</f>
        <v>0.41439999999999999</v>
      </c>
      <c r="O30" s="66">
        <f t="shared" si="14"/>
        <v>11</v>
      </c>
      <c r="P30" s="65">
        <f>VLOOKUP($A30,'Return Data'!$B$7:$R$1700,15,0)</f>
        <v>4.6322000000000001</v>
      </c>
      <c r="Q30" s="66">
        <f t="shared" si="15"/>
        <v>12</v>
      </c>
      <c r="R30" s="65">
        <f>VLOOKUP($A30,'Return Data'!$B$7:$R$1700,16,0)</f>
        <v>13.2645</v>
      </c>
      <c r="S30" s="67">
        <f t="shared" si="4"/>
        <v>9</v>
      </c>
    </row>
    <row r="31" spans="1:19" x14ac:dyDescent="0.3">
      <c r="A31" s="63" t="s">
        <v>965</v>
      </c>
      <c r="B31" s="64">
        <f>VLOOKUP($A31,'Return Data'!$B$7:$R$1700,3,0)</f>
        <v>44025</v>
      </c>
      <c r="C31" s="65">
        <f>VLOOKUP($A31,'Return Data'!$B$7:$R$1700,4,0)</f>
        <v>31.2958</v>
      </c>
      <c r="D31" s="65">
        <f>VLOOKUP($A31,'Return Data'!$B$7:$R$1700,10,0)</f>
        <v>15.5867</v>
      </c>
      <c r="E31" s="66">
        <f t="shared" si="0"/>
        <v>20</v>
      </c>
      <c r="F31" s="65">
        <f>VLOOKUP($A31,'Return Data'!$B$7:$R$1700,11,0)</f>
        <v>-15.9718</v>
      </c>
      <c r="G31" s="66">
        <f t="shared" si="10"/>
        <v>25</v>
      </c>
      <c r="H31" s="65">
        <f>VLOOKUP($A31,'Return Data'!$B$7:$R$1700,12,0)</f>
        <v>-9.7979000000000003</v>
      </c>
      <c r="I31" s="66">
        <f t="shared" si="11"/>
        <v>23</v>
      </c>
      <c r="J31" s="65">
        <f>VLOOKUP($A31,'Return Data'!$B$7:$R$1700,13,0)</f>
        <v>-8.6472999999999995</v>
      </c>
      <c r="K31" s="66">
        <f t="shared" si="12"/>
        <v>17</v>
      </c>
      <c r="L31" s="65">
        <f>VLOOKUP($A31,'Return Data'!$B$7:$R$1700,17,0)</f>
        <v>-2.6497999999999999</v>
      </c>
      <c r="M31" s="66">
        <f t="shared" si="13"/>
        <v>11</v>
      </c>
      <c r="N31" s="65">
        <f>VLOOKUP($A31,'Return Data'!$B$7:$R$1700,14,0)</f>
        <v>1.2008000000000001</v>
      </c>
      <c r="O31" s="66">
        <f t="shared" si="14"/>
        <v>8</v>
      </c>
      <c r="P31" s="65">
        <f>VLOOKUP($A31,'Return Data'!$B$7:$R$1700,15,0)</f>
        <v>6.0979999999999999</v>
      </c>
      <c r="Q31" s="66">
        <f t="shared" si="15"/>
        <v>9</v>
      </c>
      <c r="R31" s="65">
        <f>VLOOKUP($A31,'Return Data'!$B$7:$R$1700,16,0)</f>
        <v>8.8985000000000003</v>
      </c>
      <c r="S31" s="67">
        <f t="shared" si="4"/>
        <v>18</v>
      </c>
    </row>
    <row r="32" spans="1:19" x14ac:dyDescent="0.3">
      <c r="A32" s="63" t="s">
        <v>967</v>
      </c>
      <c r="B32" s="64">
        <f>VLOOKUP($A32,'Return Data'!$B$7:$R$1700,3,0)</f>
        <v>44025</v>
      </c>
      <c r="C32" s="65">
        <f>VLOOKUP($A32,'Return Data'!$B$7:$R$1700,4,0)</f>
        <v>198.3415</v>
      </c>
      <c r="D32" s="65">
        <f>VLOOKUP($A32,'Return Data'!$B$7:$R$1700,10,0)</f>
        <v>19.263100000000001</v>
      </c>
      <c r="E32" s="66">
        <f t="shared" si="0"/>
        <v>5</v>
      </c>
      <c r="F32" s="65">
        <f>VLOOKUP($A32,'Return Data'!$B$7:$R$1700,11,0)</f>
        <v>-11.0008</v>
      </c>
      <c r="G32" s="66">
        <f t="shared" si="10"/>
        <v>9</v>
      </c>
      <c r="H32" s="65">
        <f>VLOOKUP($A32,'Return Data'!$B$7:$R$1700,12,0)</f>
        <v>-2.8913000000000002</v>
      </c>
      <c r="I32" s="66">
        <f t="shared" si="11"/>
        <v>7</v>
      </c>
      <c r="J32" s="65">
        <f>VLOOKUP($A32,'Return Data'!$B$7:$R$1700,13,0)</f>
        <v>-4.3746</v>
      </c>
      <c r="K32" s="66">
        <f t="shared" si="12"/>
        <v>11</v>
      </c>
      <c r="L32" s="65">
        <f>VLOOKUP($A32,'Return Data'!$B$7:$R$1700,17,0)</f>
        <v>2.5455999999999999</v>
      </c>
      <c r="M32" s="66">
        <f t="shared" si="13"/>
        <v>3</v>
      </c>
      <c r="N32" s="65">
        <f>VLOOKUP($A32,'Return Data'!$B$7:$R$1700,14,0)</f>
        <v>1.8964000000000001</v>
      </c>
      <c r="O32" s="66">
        <f t="shared" si="14"/>
        <v>6</v>
      </c>
      <c r="P32" s="65">
        <f>VLOOKUP($A32,'Return Data'!$B$7:$R$1700,15,0)</f>
        <v>5.4283999999999999</v>
      </c>
      <c r="Q32" s="66">
        <f t="shared" si="15"/>
        <v>10</v>
      </c>
      <c r="R32" s="65">
        <f>VLOOKUP($A32,'Return Data'!$B$7:$R$1700,16,0)</f>
        <v>11.5207</v>
      </c>
      <c r="S32" s="67">
        <f t="shared" si="4"/>
        <v>11</v>
      </c>
    </row>
    <row r="33" spans="1:19" x14ac:dyDescent="0.3">
      <c r="A33" s="63" t="s">
        <v>970</v>
      </c>
      <c r="B33" s="64">
        <f>VLOOKUP($A33,'Return Data'!$B$7:$R$1700,3,0)</f>
        <v>44025</v>
      </c>
      <c r="C33" s="65">
        <f>VLOOKUP($A33,'Return Data'!$B$7:$R$1700,4,0)</f>
        <v>9.6</v>
      </c>
      <c r="D33" s="65">
        <f>VLOOKUP($A33,'Return Data'!$B$7:$R$1700,10,0)</f>
        <v>19.850200000000001</v>
      </c>
      <c r="E33" s="66">
        <f t="shared" si="0"/>
        <v>3</v>
      </c>
      <c r="F33" s="65">
        <f>VLOOKUP($A33,'Return Data'!$B$7:$R$1700,11,0)</f>
        <v>-5.8823999999999996</v>
      </c>
      <c r="G33" s="66">
        <f t="shared" si="10"/>
        <v>3</v>
      </c>
      <c r="H33" s="65"/>
      <c r="I33" s="66"/>
      <c r="J33" s="65"/>
      <c r="K33" s="66"/>
      <c r="L33" s="65"/>
      <c r="M33" s="66"/>
      <c r="N33" s="65"/>
      <c r="O33" s="66"/>
      <c r="P33" s="65"/>
      <c r="Q33" s="66"/>
      <c r="R33" s="65">
        <f>VLOOKUP($A33,'Return Data'!$B$7:$R$1700,16,0)</f>
        <v>-4</v>
      </c>
      <c r="S33" s="67">
        <f t="shared" si="4"/>
        <v>24</v>
      </c>
    </row>
    <row r="34" spans="1:19" x14ac:dyDescent="0.3">
      <c r="A34" s="63" t="s">
        <v>972</v>
      </c>
      <c r="B34" s="64">
        <f>VLOOKUP($A34,'Return Data'!$B$7:$R$1700,3,0)</f>
        <v>44025</v>
      </c>
      <c r="C34" s="65">
        <f>VLOOKUP($A34,'Return Data'!$B$7:$R$1700,4,0)</f>
        <v>108.13160000000001</v>
      </c>
      <c r="D34" s="65">
        <f>VLOOKUP($A34,'Return Data'!$B$7:$R$1700,10,0)</f>
        <v>18.9663</v>
      </c>
      <c r="E34" s="66">
        <f t="shared" si="0"/>
        <v>6</v>
      </c>
      <c r="F34" s="65">
        <f>VLOOKUP($A34,'Return Data'!$B$7:$R$1700,11,0)</f>
        <v>-14.6868</v>
      </c>
      <c r="G34" s="66">
        <f t="shared" si="10"/>
        <v>19</v>
      </c>
      <c r="H34" s="65">
        <f>VLOOKUP($A34,'Return Data'!$B$7:$R$1700,12,0)</f>
        <v>-5.4386999999999999</v>
      </c>
      <c r="I34" s="66">
        <f>RANK(H34,H$8:H$34,0)</f>
        <v>16</v>
      </c>
      <c r="J34" s="65">
        <f>VLOOKUP($A34,'Return Data'!$B$7:$R$1700,13,0)</f>
        <v>-11.802899999999999</v>
      </c>
      <c r="K34" s="66">
        <f>RANK(J34,J$8:J$34,0)</f>
        <v>23</v>
      </c>
      <c r="L34" s="65">
        <f>VLOOKUP($A34,'Return Data'!$B$7:$R$1700,17,0)</f>
        <v>-6.0080999999999998</v>
      </c>
      <c r="M34" s="66">
        <f>RANK(L34,L$8:L$34,0)</f>
        <v>20</v>
      </c>
      <c r="N34" s="65">
        <f>VLOOKUP($A34,'Return Data'!$B$7:$R$1700,14,0)</f>
        <v>-3.5585</v>
      </c>
      <c r="O34" s="66">
        <f>RANK(N34,N$8:N$34,0)</f>
        <v>20</v>
      </c>
      <c r="P34" s="65">
        <f>VLOOKUP($A34,'Return Data'!$B$7:$R$1700,15,0)</f>
        <v>1.5599000000000001</v>
      </c>
      <c r="Q34" s="66">
        <f>RANK(P34,P$8:P$34,0)</f>
        <v>19</v>
      </c>
      <c r="R34" s="65">
        <f>VLOOKUP($A34,'Return Data'!$B$7:$R$1700,16,0)</f>
        <v>8.5718999999999994</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16.865037037037034</v>
      </c>
      <c r="E36" s="74"/>
      <c r="F36" s="75">
        <f>AVERAGE(F8:F34)</f>
        <v>-11.609165384615387</v>
      </c>
      <c r="G36" s="74"/>
      <c r="H36" s="75">
        <f>AVERAGE(H8:H34)</f>
        <v>-3.6843249999999999</v>
      </c>
      <c r="I36" s="74"/>
      <c r="J36" s="75">
        <f>AVERAGE(J8:J34)</f>
        <v>-5.3027083333333325</v>
      </c>
      <c r="K36" s="74"/>
      <c r="L36" s="75">
        <f>AVERAGE(L8:L34)</f>
        <v>-2.2435136363636361</v>
      </c>
      <c r="M36" s="74"/>
      <c r="N36" s="75">
        <f>AVERAGE(N8:N34)</f>
        <v>-0.25193636363636362</v>
      </c>
      <c r="O36" s="74"/>
      <c r="P36" s="75">
        <f>AVERAGE(P8:P34)</f>
        <v>5.1776952380952386</v>
      </c>
      <c r="Q36" s="74"/>
      <c r="R36" s="75">
        <f>AVERAGE(R8:R34)</f>
        <v>9.65707037037037</v>
      </c>
      <c r="S36" s="76"/>
    </row>
    <row r="37" spans="1:19" x14ac:dyDescent="0.3">
      <c r="A37" s="73" t="s">
        <v>28</v>
      </c>
      <c r="B37" s="74"/>
      <c r="C37" s="74"/>
      <c r="D37" s="75">
        <f>MIN(D8:D34)</f>
        <v>11.843500000000001</v>
      </c>
      <c r="E37" s="74"/>
      <c r="F37" s="75">
        <f>MIN(F8:F34)</f>
        <v>-18.5488</v>
      </c>
      <c r="G37" s="74"/>
      <c r="H37" s="75">
        <f>MIN(H8:H34)</f>
        <v>-12.2986</v>
      </c>
      <c r="I37" s="74"/>
      <c r="J37" s="75">
        <f>MIN(J8:J34)</f>
        <v>-16.025600000000001</v>
      </c>
      <c r="K37" s="74"/>
      <c r="L37" s="75">
        <f>MIN(L8:L34)</f>
        <v>-8.4898000000000007</v>
      </c>
      <c r="M37" s="74"/>
      <c r="N37" s="75">
        <f>MIN(N8:N34)</f>
        <v>-4.9930000000000003</v>
      </c>
      <c r="O37" s="74"/>
      <c r="P37" s="75">
        <f>MIN(P8:P34)</f>
        <v>0.66800000000000004</v>
      </c>
      <c r="Q37" s="74"/>
      <c r="R37" s="75">
        <f>MIN(R8:R34)</f>
        <v>-8.3810000000000002</v>
      </c>
      <c r="S37" s="76"/>
    </row>
    <row r="38" spans="1:19" ht="15" thickBot="1" x14ac:dyDescent="0.35">
      <c r="A38" s="77" t="s">
        <v>29</v>
      </c>
      <c r="B38" s="78"/>
      <c r="C38" s="78"/>
      <c r="D38" s="79">
        <f>MAX(D8:D34)</f>
        <v>20.868200000000002</v>
      </c>
      <c r="E38" s="78"/>
      <c r="F38" s="79">
        <f>MAX(F8:F34)</f>
        <v>4.5289000000000001</v>
      </c>
      <c r="G38" s="78"/>
      <c r="H38" s="79">
        <f>MAX(H8:H34)</f>
        <v>12.593500000000001</v>
      </c>
      <c r="I38" s="78"/>
      <c r="J38" s="79">
        <f>MAX(J8:J34)</f>
        <v>9.0655999999999999</v>
      </c>
      <c r="K38" s="78"/>
      <c r="L38" s="79">
        <f>MAX(L8:L34)</f>
        <v>5.7016999999999998</v>
      </c>
      <c r="M38" s="78"/>
      <c r="N38" s="79">
        <f>MAX(N8:N34)</f>
        <v>4.5609000000000002</v>
      </c>
      <c r="O38" s="78"/>
      <c r="P38" s="79">
        <f>MAX(P8:P34)</f>
        <v>11.857900000000001</v>
      </c>
      <c r="Q38" s="78"/>
      <c r="R38" s="79">
        <f>MAX(R8:R34)</f>
        <v>21.716799999999999</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44025</v>
      </c>
      <c r="C8" s="65">
        <f>VLOOKUP($A8,'Return Data'!$B$7:$R$1700,4,0)</f>
        <v>39.6</v>
      </c>
      <c r="D8" s="65">
        <f>VLOOKUP($A8,'Return Data'!$B$7:$R$1700,10,0)</f>
        <v>15.8233</v>
      </c>
      <c r="E8" s="66">
        <f t="shared" ref="E8:E39" si="0">RANK(D8,D$8:D$71,0)</f>
        <v>46</v>
      </c>
      <c r="F8" s="65">
        <f>VLOOKUP($A8,'Return Data'!$B$7:$R$1700,11,0)</f>
        <v>-8.1845999999999997</v>
      </c>
      <c r="G8" s="66">
        <f t="shared" ref="G8:G39" si="1">RANK(F8,F$8:F$71,0)</f>
        <v>14</v>
      </c>
      <c r="H8" s="65">
        <f>VLOOKUP($A8,'Return Data'!$B$7:$R$1700,12,0)</f>
        <v>0.45660000000000001</v>
      </c>
      <c r="I8" s="66">
        <f t="shared" ref="I8:I29" si="2">RANK(H8,H$8:H$71,0)</f>
        <v>13</v>
      </c>
      <c r="J8" s="65">
        <f>VLOOKUP($A8,'Return Data'!$B$7:$R$1700,13,0)</f>
        <v>-0.62739999999999996</v>
      </c>
      <c r="K8" s="66">
        <f t="shared" ref="K8:K29" si="3">RANK(J8,J$8:J$71,0)</f>
        <v>14</v>
      </c>
      <c r="L8" s="65">
        <f>VLOOKUP($A8,'Return Data'!$B$7:$R$1700,17,0)</f>
        <v>-2.3833000000000002</v>
      </c>
      <c r="M8" s="66">
        <f t="shared" ref="M8:M12" si="4">RANK(L8,L$8:L$71,0)</f>
        <v>30</v>
      </c>
      <c r="N8" s="65">
        <f>VLOOKUP($A8,'Return Data'!$B$7:$R$1700,14,0)</f>
        <v>2.4165999999999999</v>
      </c>
      <c r="O8" s="66">
        <f>RANK(N8,N$8:N$71,0)</f>
        <v>17</v>
      </c>
      <c r="P8" s="65">
        <f>VLOOKUP($A8,'Return Data'!$B$7:$R$1700,15,0)</f>
        <v>6.9877000000000002</v>
      </c>
      <c r="Q8" s="66">
        <f>RANK(P8,P$8:P$71,0)</f>
        <v>13</v>
      </c>
      <c r="R8" s="65">
        <f>VLOOKUP($A8,'Return Data'!$B$7:$R$1700,16,0)</f>
        <v>13.277200000000001</v>
      </c>
      <c r="S8" s="67">
        <f t="shared" ref="S8:S39" si="5">RANK(R8,R$8:R$71,0)</f>
        <v>9</v>
      </c>
    </row>
    <row r="9" spans="1:20" x14ac:dyDescent="0.3">
      <c r="A9" s="63" t="s">
        <v>164</v>
      </c>
      <c r="B9" s="64">
        <f>VLOOKUP($A9,'Return Data'!$B$7:$R$1700,3,0)</f>
        <v>44025</v>
      </c>
      <c r="C9" s="65">
        <f>VLOOKUP($A9,'Return Data'!$B$7:$R$1700,4,0)</f>
        <v>32.26</v>
      </c>
      <c r="D9" s="65">
        <f>VLOOKUP($A9,'Return Data'!$B$7:$R$1700,10,0)</f>
        <v>15.9597</v>
      </c>
      <c r="E9" s="66">
        <f t="shared" si="0"/>
        <v>45</v>
      </c>
      <c r="F9" s="65">
        <f>VLOOKUP($A9,'Return Data'!$B$7:$R$1700,11,0)</f>
        <v>-7.2188999999999997</v>
      </c>
      <c r="G9" s="66">
        <f t="shared" si="1"/>
        <v>10</v>
      </c>
      <c r="H9" s="65">
        <f>VLOOKUP($A9,'Return Data'!$B$7:$R$1700,12,0)</f>
        <v>1.5104</v>
      </c>
      <c r="I9" s="66">
        <f t="shared" si="2"/>
        <v>11</v>
      </c>
      <c r="J9" s="65">
        <f>VLOOKUP($A9,'Return Data'!$B$7:$R$1700,13,0)</f>
        <v>0.84399999999999997</v>
      </c>
      <c r="K9" s="66">
        <f t="shared" si="3"/>
        <v>10</v>
      </c>
      <c r="L9" s="65">
        <f>VLOOKUP($A9,'Return Data'!$B$7:$R$1700,17,0)</f>
        <v>-1.1259999999999999</v>
      </c>
      <c r="M9" s="66">
        <f t="shared" si="4"/>
        <v>20</v>
      </c>
      <c r="N9" s="65">
        <f>VLOOKUP($A9,'Return Data'!$B$7:$R$1700,14,0)</f>
        <v>3.3746</v>
      </c>
      <c r="O9" s="66">
        <f>RANK(N9,N$8:N$71,0)</f>
        <v>9</v>
      </c>
      <c r="P9" s="65">
        <f>VLOOKUP($A9,'Return Data'!$B$7:$R$1700,15,0)</f>
        <v>7.7135999999999996</v>
      </c>
      <c r="Q9" s="66">
        <f>RANK(P9,P$8:P$71,0)</f>
        <v>9</v>
      </c>
      <c r="R9" s="65">
        <f>VLOOKUP($A9,'Return Data'!$B$7:$R$1700,16,0)</f>
        <v>14.064</v>
      </c>
      <c r="S9" s="67">
        <f t="shared" si="5"/>
        <v>6</v>
      </c>
    </row>
    <row r="10" spans="1:20" x14ac:dyDescent="0.3">
      <c r="A10" s="63" t="s">
        <v>165</v>
      </c>
      <c r="B10" s="64">
        <f>VLOOKUP($A10,'Return Data'!$B$7:$R$1700,3,0)</f>
        <v>44025</v>
      </c>
      <c r="C10" s="65">
        <f>VLOOKUP($A10,'Return Data'!$B$7:$R$1700,4,0)</f>
        <v>48.022500000000001</v>
      </c>
      <c r="D10" s="65">
        <f>VLOOKUP($A10,'Return Data'!$B$7:$R$1700,10,0)</f>
        <v>11.951499999999999</v>
      </c>
      <c r="E10" s="66">
        <f t="shared" si="0"/>
        <v>62</v>
      </c>
      <c r="F10" s="65">
        <f>VLOOKUP($A10,'Return Data'!$B$7:$R$1700,11,0)</f>
        <v>-10.8386</v>
      </c>
      <c r="G10" s="66">
        <f t="shared" si="1"/>
        <v>27</v>
      </c>
      <c r="H10" s="65">
        <f>VLOOKUP($A10,'Return Data'!$B$7:$R$1700,12,0)</f>
        <v>-4.6840000000000002</v>
      </c>
      <c r="I10" s="66">
        <f t="shared" si="2"/>
        <v>36</v>
      </c>
      <c r="J10" s="65">
        <f>VLOOKUP($A10,'Return Data'!$B$7:$R$1700,13,0)</f>
        <v>-0.77129999999999999</v>
      </c>
      <c r="K10" s="66">
        <f t="shared" si="3"/>
        <v>15</v>
      </c>
      <c r="L10" s="65">
        <f>VLOOKUP($A10,'Return Data'!$B$7:$R$1700,17,0)</f>
        <v>0.69330000000000003</v>
      </c>
      <c r="M10" s="66">
        <f t="shared" si="4"/>
        <v>11</v>
      </c>
      <c r="N10" s="65">
        <f>VLOOKUP($A10,'Return Data'!$B$7:$R$1700,14,0)</f>
        <v>6.6463999999999999</v>
      </c>
      <c r="O10" s="66">
        <f>RANK(N10,N$8:N$71,0)</f>
        <v>2</v>
      </c>
      <c r="P10" s="65">
        <f>VLOOKUP($A10,'Return Data'!$B$7:$R$1700,15,0)</f>
        <v>8.3242999999999991</v>
      </c>
      <c r="Q10" s="66">
        <f>RANK(P10,P$8:P$71,0)</f>
        <v>4</v>
      </c>
      <c r="R10" s="65">
        <f>VLOOKUP($A10,'Return Data'!$B$7:$R$1700,16,0)</f>
        <v>16.789100000000001</v>
      </c>
      <c r="S10" s="67">
        <f t="shared" si="5"/>
        <v>2</v>
      </c>
    </row>
    <row r="11" spans="1:20" x14ac:dyDescent="0.3">
      <c r="A11" s="63" t="s">
        <v>166</v>
      </c>
      <c r="B11" s="64">
        <f>VLOOKUP($A11,'Return Data'!$B$7:$R$1700,3,0)</f>
        <v>44025</v>
      </c>
      <c r="C11" s="65">
        <f>VLOOKUP($A11,'Return Data'!$B$7:$R$1700,4,0)</f>
        <v>43.88</v>
      </c>
      <c r="D11" s="65">
        <f>VLOOKUP($A11,'Return Data'!$B$7:$R$1700,10,0)</f>
        <v>16.857500000000002</v>
      </c>
      <c r="E11" s="66">
        <f t="shared" si="0"/>
        <v>35</v>
      </c>
      <c r="F11" s="65">
        <f>VLOOKUP($A11,'Return Data'!$B$7:$R$1700,11,0)</f>
        <v>-10.613200000000001</v>
      </c>
      <c r="G11" s="66">
        <f t="shared" si="1"/>
        <v>25</v>
      </c>
      <c r="H11" s="65">
        <f>VLOOKUP($A11,'Return Data'!$B$7:$R$1700,12,0)</f>
        <v>-4.4009</v>
      </c>
      <c r="I11" s="66">
        <f t="shared" si="2"/>
        <v>34</v>
      </c>
      <c r="J11" s="65">
        <f>VLOOKUP($A11,'Return Data'!$B$7:$R$1700,13,0)</f>
        <v>-5.6140999999999996</v>
      </c>
      <c r="K11" s="66">
        <f t="shared" si="3"/>
        <v>33</v>
      </c>
      <c r="L11" s="65">
        <f>VLOOKUP($A11,'Return Data'!$B$7:$R$1700,17,0)</f>
        <v>-5.2454999999999998</v>
      </c>
      <c r="M11" s="66">
        <f t="shared" si="4"/>
        <v>44</v>
      </c>
      <c r="N11" s="65">
        <f>VLOOKUP($A11,'Return Data'!$B$7:$R$1700,14,0)</f>
        <v>-2.4066000000000001</v>
      </c>
      <c r="O11" s="66">
        <f>RANK(N11,N$8:N$71,0)</f>
        <v>42</v>
      </c>
      <c r="P11" s="65">
        <f>VLOOKUP($A11,'Return Data'!$B$7:$R$1700,15,0)</f>
        <v>2.8997999999999999</v>
      </c>
      <c r="Q11" s="66">
        <f>RANK(P11,P$8:P$71,0)</f>
        <v>35</v>
      </c>
      <c r="R11" s="65">
        <f>VLOOKUP($A11,'Return Data'!$B$7:$R$1700,16,0)</f>
        <v>1.6745000000000001</v>
      </c>
      <c r="S11" s="67">
        <f t="shared" si="5"/>
        <v>48</v>
      </c>
    </row>
    <row r="12" spans="1:20" x14ac:dyDescent="0.3">
      <c r="A12" s="63" t="s">
        <v>167</v>
      </c>
      <c r="B12" s="64">
        <f>VLOOKUP($A12,'Return Data'!$B$7:$R$1700,3,0)</f>
        <v>44025</v>
      </c>
      <c r="C12" s="65">
        <f>VLOOKUP($A12,'Return Data'!$B$7:$R$1700,4,0)</f>
        <v>40.598999999999997</v>
      </c>
      <c r="D12" s="65">
        <f>VLOOKUP($A12,'Return Data'!$B$7:$R$1700,10,0)</f>
        <v>15.0504</v>
      </c>
      <c r="E12" s="66">
        <f t="shared" si="0"/>
        <v>52</v>
      </c>
      <c r="F12" s="65">
        <f>VLOOKUP($A12,'Return Data'!$B$7:$R$1700,11,0)</f>
        <v>-8.4350000000000005</v>
      </c>
      <c r="G12" s="66">
        <f t="shared" si="1"/>
        <v>16</v>
      </c>
      <c r="H12" s="65">
        <f>VLOOKUP($A12,'Return Data'!$B$7:$R$1700,12,0)</f>
        <v>-0.82569999999999999</v>
      </c>
      <c r="I12" s="66">
        <f t="shared" si="2"/>
        <v>18</v>
      </c>
      <c r="J12" s="65">
        <f>VLOOKUP($A12,'Return Data'!$B$7:$R$1700,13,0)</f>
        <v>1.0754999999999999</v>
      </c>
      <c r="K12" s="66">
        <f t="shared" si="3"/>
        <v>9</v>
      </c>
      <c r="L12" s="65">
        <f>VLOOKUP($A12,'Return Data'!$B$7:$R$1700,17,0)</f>
        <v>3.3380999999999998</v>
      </c>
      <c r="M12" s="66">
        <f t="shared" si="4"/>
        <v>6</v>
      </c>
      <c r="N12" s="65">
        <f>VLOOKUP($A12,'Return Data'!$B$7:$R$1700,14,0)</f>
        <v>2.9361999999999999</v>
      </c>
      <c r="O12" s="66">
        <f>RANK(N12,N$8:N$71,0)</f>
        <v>12</v>
      </c>
      <c r="P12" s="65">
        <f>VLOOKUP($A12,'Return Data'!$B$7:$R$1700,15,0)</f>
        <v>5.4657999999999998</v>
      </c>
      <c r="Q12" s="66">
        <f>RANK(P12,P$8:P$71,0)</f>
        <v>21</v>
      </c>
      <c r="R12" s="65">
        <f>VLOOKUP($A12,'Return Data'!$B$7:$R$1700,16,0)</f>
        <v>12.225</v>
      </c>
      <c r="S12" s="67">
        <f t="shared" si="5"/>
        <v>13</v>
      </c>
    </row>
    <row r="13" spans="1:20" x14ac:dyDescent="0.3">
      <c r="A13" s="63" t="s">
        <v>168</v>
      </c>
      <c r="B13" s="64">
        <f>VLOOKUP($A13,'Return Data'!$B$7:$R$1700,3,0)</f>
        <v>44025</v>
      </c>
      <c r="C13" s="65">
        <f>VLOOKUP($A13,'Return Data'!$B$7:$R$1700,4,0)</f>
        <v>9.0500000000000007</v>
      </c>
      <c r="D13" s="65">
        <f>VLOOKUP($A13,'Return Data'!$B$7:$R$1700,10,0)</f>
        <v>12.702400000000001</v>
      </c>
      <c r="E13" s="66">
        <f t="shared" si="0"/>
        <v>58</v>
      </c>
      <c r="F13" s="65">
        <f>VLOOKUP($A13,'Return Data'!$B$7:$R$1700,11,0)</f>
        <v>-3.5181</v>
      </c>
      <c r="G13" s="66">
        <f t="shared" si="1"/>
        <v>5</v>
      </c>
      <c r="H13" s="65">
        <f>VLOOKUP($A13,'Return Data'!$B$7:$R$1700,12,0)</f>
        <v>5.4779</v>
      </c>
      <c r="I13" s="66">
        <f t="shared" si="2"/>
        <v>5</v>
      </c>
      <c r="J13" s="65">
        <f>VLOOKUP($A13,'Return Data'!$B$7:$R$1700,13,0)</f>
        <v>8.5131999999999994</v>
      </c>
      <c r="K13" s="66">
        <f t="shared" si="3"/>
        <v>3</v>
      </c>
      <c r="L13" s="65">
        <f>VLOOKUP($A13,'Return Data'!$B$7:$R$1700,17,0)</f>
        <v>-3.4039999999999999</v>
      </c>
      <c r="M13" s="66">
        <f t="shared" ref="M13" si="6">RANK(L13,L$8:L$71,0)</f>
        <v>38</v>
      </c>
      <c r="N13" s="65">
        <f>VLOOKUP($A13,'Return Data'!$B$7:$R$1700,14,0)</f>
        <v>0</v>
      </c>
      <c r="O13" s="66">
        <f t="shared" ref="O13" si="7">RANK(N13,N$8:N$71,0)</f>
        <v>28</v>
      </c>
      <c r="P13" s="65"/>
      <c r="Q13" s="66"/>
      <c r="R13" s="65">
        <f>VLOOKUP($A13,'Return Data'!$B$7:$R$1700,16,0)</f>
        <v>-4.0784000000000002</v>
      </c>
      <c r="S13" s="67">
        <f t="shared" si="5"/>
        <v>55</v>
      </c>
    </row>
    <row r="14" spans="1:20" x14ac:dyDescent="0.3">
      <c r="A14" s="63" t="s">
        <v>169</v>
      </c>
      <c r="B14" s="64">
        <f>VLOOKUP($A14,'Return Data'!$B$7:$R$1700,3,0)</f>
        <v>44025</v>
      </c>
      <c r="C14" s="65">
        <f>VLOOKUP($A14,'Return Data'!$B$7:$R$1700,4,0)</f>
        <v>10.92</v>
      </c>
      <c r="D14" s="65">
        <f>VLOOKUP($A14,'Return Data'!$B$7:$R$1700,10,0)</f>
        <v>12.461399999999999</v>
      </c>
      <c r="E14" s="66">
        <f t="shared" si="0"/>
        <v>60</v>
      </c>
      <c r="F14" s="65">
        <f>VLOOKUP($A14,'Return Data'!$B$7:$R$1700,11,0)</f>
        <v>-7.7702999999999998</v>
      </c>
      <c r="G14" s="66">
        <f t="shared" si="1"/>
        <v>11</v>
      </c>
      <c r="H14" s="65">
        <f>VLOOKUP($A14,'Return Data'!$B$7:$R$1700,12,0)</f>
        <v>-9.1499999999999998E-2</v>
      </c>
      <c r="I14" s="66">
        <f t="shared" si="2"/>
        <v>16</v>
      </c>
      <c r="J14" s="65">
        <f>VLOOKUP($A14,'Return Data'!$B$7:$R$1700,13,0)</f>
        <v>4.0991</v>
      </c>
      <c r="K14" s="66">
        <f t="shared" si="3"/>
        <v>5</v>
      </c>
      <c r="L14" s="65"/>
      <c r="M14" s="66"/>
      <c r="N14" s="65"/>
      <c r="O14" s="66"/>
      <c r="P14" s="65"/>
      <c r="Q14" s="66"/>
      <c r="R14" s="65">
        <f>VLOOKUP($A14,'Return Data'!$B$7:$R$1700,16,0)</f>
        <v>5.2058999999999997</v>
      </c>
      <c r="S14" s="67">
        <f t="shared" si="5"/>
        <v>44</v>
      </c>
    </row>
    <row r="15" spans="1:20" x14ac:dyDescent="0.3">
      <c r="A15" s="63" t="s">
        <v>170</v>
      </c>
      <c r="B15" s="64">
        <f>VLOOKUP($A15,'Return Data'!$B$7:$R$1700,3,0)</f>
        <v>44025</v>
      </c>
      <c r="C15" s="65">
        <f>VLOOKUP($A15,'Return Data'!$B$7:$R$1700,4,0)</f>
        <v>59.2</v>
      </c>
      <c r="D15" s="65">
        <f>VLOOKUP($A15,'Return Data'!$B$7:$R$1700,10,0)</f>
        <v>12.568899999999999</v>
      </c>
      <c r="E15" s="66">
        <f t="shared" si="0"/>
        <v>59</v>
      </c>
      <c r="F15" s="65">
        <f>VLOOKUP($A15,'Return Data'!$B$7:$R$1700,11,0)</f>
        <v>-3.8649</v>
      </c>
      <c r="G15" s="66">
        <f t="shared" si="1"/>
        <v>7</v>
      </c>
      <c r="H15" s="65">
        <f>VLOOKUP($A15,'Return Data'!$B$7:$R$1700,12,0)</f>
        <v>4.4459999999999997</v>
      </c>
      <c r="I15" s="66">
        <f t="shared" si="2"/>
        <v>7</v>
      </c>
      <c r="J15" s="65">
        <f>VLOOKUP($A15,'Return Data'!$B$7:$R$1700,13,0)</f>
        <v>8.8835999999999995</v>
      </c>
      <c r="K15" s="66">
        <f t="shared" si="3"/>
        <v>2</v>
      </c>
      <c r="L15" s="65">
        <f>VLOOKUP($A15,'Return Data'!$B$7:$R$1700,17,0)</f>
        <v>0.254</v>
      </c>
      <c r="M15" s="66">
        <f t="shared" ref="M15:M29" si="8">RANK(L15,L$8:L$71,0)</f>
        <v>15</v>
      </c>
      <c r="N15" s="65">
        <f>VLOOKUP($A15,'Return Data'!$B$7:$R$1700,14,0)</f>
        <v>5.1730999999999998</v>
      </c>
      <c r="O15" s="66">
        <f t="shared" ref="O15:O24" si="9">RANK(N15,N$8:N$71,0)</f>
        <v>7</v>
      </c>
      <c r="P15" s="65">
        <f>VLOOKUP($A15,'Return Data'!$B$7:$R$1700,15,0)</f>
        <v>7.9805000000000001</v>
      </c>
      <c r="Q15" s="66">
        <f>RANK(P15,P$8:P$71,0)</f>
        <v>8</v>
      </c>
      <c r="R15" s="65">
        <f>VLOOKUP($A15,'Return Data'!$B$7:$R$1700,16,0)</f>
        <v>13.1234</v>
      </c>
      <c r="S15" s="67">
        <f t="shared" si="5"/>
        <v>11</v>
      </c>
    </row>
    <row r="16" spans="1:20" x14ac:dyDescent="0.3">
      <c r="A16" s="63" t="s">
        <v>171</v>
      </c>
      <c r="B16" s="64">
        <f>VLOOKUP($A16,'Return Data'!$B$7:$R$1700,3,0)</f>
        <v>44025</v>
      </c>
      <c r="C16" s="65">
        <f>VLOOKUP($A16,'Return Data'!$B$7:$R$1700,4,0)</f>
        <v>68.72</v>
      </c>
      <c r="D16" s="65">
        <f>VLOOKUP($A16,'Return Data'!$B$7:$R$1700,10,0)</f>
        <v>13.6431</v>
      </c>
      <c r="E16" s="66">
        <f t="shared" si="0"/>
        <v>56</v>
      </c>
      <c r="F16" s="65">
        <f>VLOOKUP($A16,'Return Data'!$B$7:$R$1700,11,0)</f>
        <v>-5.1615000000000002</v>
      </c>
      <c r="G16" s="66">
        <f t="shared" si="1"/>
        <v>9</v>
      </c>
      <c r="H16" s="65">
        <f>VLOOKUP($A16,'Return Data'!$B$7:$R$1700,12,0)</f>
        <v>1.8829</v>
      </c>
      <c r="I16" s="66">
        <f t="shared" si="2"/>
        <v>10</v>
      </c>
      <c r="J16" s="65">
        <f>VLOOKUP($A16,'Return Data'!$B$7:$R$1700,13,0)</f>
        <v>1.163</v>
      </c>
      <c r="K16" s="66">
        <f t="shared" si="3"/>
        <v>8</v>
      </c>
      <c r="L16" s="65">
        <f>VLOOKUP($A16,'Return Data'!$B$7:$R$1700,17,0)</f>
        <v>3.9662000000000002</v>
      </c>
      <c r="M16" s="66">
        <f t="shared" si="8"/>
        <v>4</v>
      </c>
      <c r="N16" s="65">
        <f>VLOOKUP($A16,'Return Data'!$B$7:$R$1700,14,0)</f>
        <v>6.5186999999999999</v>
      </c>
      <c r="O16" s="66">
        <f t="shared" si="9"/>
        <v>3</v>
      </c>
      <c r="P16" s="65">
        <f>VLOOKUP($A16,'Return Data'!$B$7:$R$1700,15,0)</f>
        <v>7.5038</v>
      </c>
      <c r="Q16" s="66">
        <f>RANK(P16,P$8:P$71,0)</f>
        <v>10</v>
      </c>
      <c r="R16" s="65">
        <f>VLOOKUP($A16,'Return Data'!$B$7:$R$1700,16,0)</f>
        <v>11.693300000000001</v>
      </c>
      <c r="S16" s="67">
        <f t="shared" si="5"/>
        <v>17</v>
      </c>
    </row>
    <row r="17" spans="1:19" x14ac:dyDescent="0.3">
      <c r="A17" s="63" t="s">
        <v>172</v>
      </c>
      <c r="B17" s="64">
        <f>VLOOKUP($A17,'Return Data'!$B$7:$R$1700,3,0)</f>
        <v>44025</v>
      </c>
      <c r="C17" s="65">
        <f>VLOOKUP($A17,'Return Data'!$B$7:$R$1700,4,0)</f>
        <v>49.106999999999999</v>
      </c>
      <c r="D17" s="65">
        <f>VLOOKUP($A17,'Return Data'!$B$7:$R$1700,10,0)</f>
        <v>18.438600000000001</v>
      </c>
      <c r="E17" s="66">
        <f t="shared" si="0"/>
        <v>27</v>
      </c>
      <c r="F17" s="65">
        <f>VLOOKUP($A17,'Return Data'!$B$7:$R$1700,11,0)</f>
        <v>-11.2182</v>
      </c>
      <c r="G17" s="66">
        <f t="shared" si="1"/>
        <v>30</v>
      </c>
      <c r="H17" s="65">
        <f>VLOOKUP($A17,'Return Data'!$B$7:$R$1700,12,0)</f>
        <v>-3.4809000000000001</v>
      </c>
      <c r="I17" s="66">
        <f t="shared" si="2"/>
        <v>30</v>
      </c>
      <c r="J17" s="65">
        <f>VLOOKUP($A17,'Return Data'!$B$7:$R$1700,13,0)</f>
        <v>-2.8008000000000002</v>
      </c>
      <c r="K17" s="66">
        <f t="shared" si="3"/>
        <v>20</v>
      </c>
      <c r="L17" s="65">
        <f>VLOOKUP($A17,'Return Data'!$B$7:$R$1700,17,0)</f>
        <v>2.1844999999999999</v>
      </c>
      <c r="M17" s="66">
        <f t="shared" si="8"/>
        <v>8</v>
      </c>
      <c r="N17" s="65">
        <f>VLOOKUP($A17,'Return Data'!$B$7:$R$1700,14,0)</f>
        <v>2.9796</v>
      </c>
      <c r="O17" s="66">
        <f t="shared" si="9"/>
        <v>11</v>
      </c>
      <c r="P17" s="65">
        <f>VLOOKUP($A17,'Return Data'!$B$7:$R$1700,15,0)</f>
        <v>8.1923999999999992</v>
      </c>
      <c r="Q17" s="66">
        <f>RANK(P17,P$8:P$71,0)</f>
        <v>6</v>
      </c>
      <c r="R17" s="65">
        <f>VLOOKUP($A17,'Return Data'!$B$7:$R$1700,16,0)</f>
        <v>13.4823</v>
      </c>
      <c r="S17" s="67">
        <f t="shared" si="5"/>
        <v>8</v>
      </c>
    </row>
    <row r="18" spans="1:19" x14ac:dyDescent="0.3">
      <c r="A18" s="63" t="s">
        <v>173</v>
      </c>
      <c r="B18" s="64">
        <f>VLOOKUP($A18,'Return Data'!$B$7:$R$1700,3,0)</f>
        <v>44025</v>
      </c>
      <c r="C18" s="65">
        <f>VLOOKUP($A18,'Return Data'!$B$7:$R$1700,4,0)</f>
        <v>46.5</v>
      </c>
      <c r="D18" s="65">
        <f>VLOOKUP($A18,'Return Data'!$B$7:$R$1700,10,0)</f>
        <v>16.2209</v>
      </c>
      <c r="E18" s="66">
        <f t="shared" si="0"/>
        <v>42</v>
      </c>
      <c r="F18" s="65">
        <f>VLOOKUP($A18,'Return Data'!$B$7:$R$1700,11,0)</f>
        <v>-12.0151</v>
      </c>
      <c r="G18" s="66">
        <f t="shared" si="1"/>
        <v>35</v>
      </c>
      <c r="H18" s="65">
        <f>VLOOKUP($A18,'Return Data'!$B$7:$R$1700,12,0)</f>
        <v>-5.3917000000000002</v>
      </c>
      <c r="I18" s="66">
        <f t="shared" si="2"/>
        <v>40</v>
      </c>
      <c r="J18" s="65">
        <f>VLOOKUP($A18,'Return Data'!$B$7:$R$1700,13,0)</f>
        <v>-5.5069999999999997</v>
      </c>
      <c r="K18" s="66">
        <f t="shared" si="3"/>
        <v>32</v>
      </c>
      <c r="L18" s="65">
        <f>VLOOKUP($A18,'Return Data'!$B$7:$R$1700,17,0)</f>
        <v>-2.5611000000000002</v>
      </c>
      <c r="M18" s="66">
        <f t="shared" si="8"/>
        <v>32</v>
      </c>
      <c r="N18" s="65">
        <f>VLOOKUP($A18,'Return Data'!$B$7:$R$1700,14,0)</f>
        <v>0.74139999999999995</v>
      </c>
      <c r="O18" s="66">
        <f t="shared" si="9"/>
        <v>25</v>
      </c>
      <c r="P18" s="65">
        <f>VLOOKUP($A18,'Return Data'!$B$7:$R$1700,15,0)</f>
        <v>4.2416999999999998</v>
      </c>
      <c r="Q18" s="66">
        <f>RANK(P18,P$8:P$71,0)</f>
        <v>26</v>
      </c>
      <c r="R18" s="65">
        <f>VLOOKUP($A18,'Return Data'!$B$7:$R$1700,16,0)</f>
        <v>10.659000000000001</v>
      </c>
      <c r="S18" s="67">
        <f t="shared" si="5"/>
        <v>23</v>
      </c>
    </row>
    <row r="19" spans="1:19" x14ac:dyDescent="0.3">
      <c r="A19" s="81" t="s">
        <v>174</v>
      </c>
      <c r="B19" s="64">
        <f>VLOOKUP($A19,'Return Data'!$B$7:$R$1700,3,0)</f>
        <v>44025</v>
      </c>
      <c r="C19" s="65">
        <f>VLOOKUP($A19,'Return Data'!$B$7:$R$1700,4,0)</f>
        <v>14.084</v>
      </c>
      <c r="D19" s="65">
        <f>VLOOKUP($A19,'Return Data'!$B$7:$R$1700,10,0)</f>
        <v>19.578900000000001</v>
      </c>
      <c r="E19" s="66">
        <f t="shared" si="0"/>
        <v>18</v>
      </c>
      <c r="F19" s="65">
        <f>VLOOKUP($A19,'Return Data'!$B$7:$R$1700,11,0)</f>
        <v>-12.8789</v>
      </c>
      <c r="G19" s="66">
        <f t="shared" si="1"/>
        <v>38</v>
      </c>
      <c r="H19" s="65">
        <f>VLOOKUP($A19,'Return Data'!$B$7:$R$1700,12,0)</f>
        <v>-6.0697000000000001</v>
      </c>
      <c r="I19" s="66">
        <f t="shared" si="2"/>
        <v>43</v>
      </c>
      <c r="J19" s="65">
        <f>VLOOKUP($A19,'Return Data'!$B$7:$R$1700,13,0)</f>
        <v>-6.7981999999999996</v>
      </c>
      <c r="K19" s="66">
        <f t="shared" si="3"/>
        <v>37</v>
      </c>
      <c r="L19" s="65">
        <f>VLOOKUP($A19,'Return Data'!$B$7:$R$1700,17,0)</f>
        <v>-1.3995</v>
      </c>
      <c r="M19" s="66">
        <f t="shared" si="8"/>
        <v>23</v>
      </c>
      <c r="N19" s="65">
        <f>VLOOKUP($A19,'Return Data'!$B$7:$R$1700,14,0)</f>
        <v>0.76319999999999999</v>
      </c>
      <c r="O19" s="66">
        <f t="shared" si="9"/>
        <v>24</v>
      </c>
      <c r="P19" s="65"/>
      <c r="Q19" s="66"/>
      <c r="R19" s="65">
        <f>VLOOKUP($A19,'Return Data'!$B$7:$R$1700,16,0)</f>
        <v>7.8353000000000002</v>
      </c>
      <c r="S19" s="67">
        <f t="shared" si="5"/>
        <v>38</v>
      </c>
    </row>
    <row r="20" spans="1:19" x14ac:dyDescent="0.3">
      <c r="A20" s="63" t="s">
        <v>175</v>
      </c>
      <c r="B20" s="64">
        <f>VLOOKUP($A20,'Return Data'!$B$7:$R$1700,3,0)</f>
        <v>44025</v>
      </c>
      <c r="C20" s="65">
        <f>VLOOKUP($A20,'Return Data'!$B$7:$R$1700,4,0)</f>
        <v>512.60109999999997</v>
      </c>
      <c r="D20" s="65">
        <f>VLOOKUP($A20,'Return Data'!$B$7:$R$1700,10,0)</f>
        <v>15.0825</v>
      </c>
      <c r="E20" s="66">
        <f t="shared" si="0"/>
        <v>51</v>
      </c>
      <c r="F20" s="65">
        <f>VLOOKUP($A20,'Return Data'!$B$7:$R$1700,11,0)</f>
        <v>-17.503900000000002</v>
      </c>
      <c r="G20" s="66">
        <f t="shared" si="1"/>
        <v>57</v>
      </c>
      <c r="H20" s="65">
        <f>VLOOKUP($A20,'Return Data'!$B$7:$R$1700,12,0)</f>
        <v>-11.8537</v>
      </c>
      <c r="I20" s="66">
        <f t="shared" si="2"/>
        <v>60</v>
      </c>
      <c r="J20" s="65">
        <f>VLOOKUP($A20,'Return Data'!$B$7:$R$1700,13,0)</f>
        <v>-14.052899999999999</v>
      </c>
      <c r="K20" s="66">
        <f t="shared" si="3"/>
        <v>52</v>
      </c>
      <c r="L20" s="65">
        <f>VLOOKUP($A20,'Return Data'!$B$7:$R$1700,17,0)</f>
        <v>-6.2527999999999997</v>
      </c>
      <c r="M20" s="66">
        <f t="shared" si="8"/>
        <v>50</v>
      </c>
      <c r="N20" s="65">
        <f>VLOOKUP($A20,'Return Data'!$B$7:$R$1700,14,0)</f>
        <v>-1.7605999999999999</v>
      </c>
      <c r="O20" s="66">
        <f t="shared" si="9"/>
        <v>37</v>
      </c>
      <c r="P20" s="65">
        <f>VLOOKUP($A20,'Return Data'!$B$7:$R$1700,15,0)</f>
        <v>3.0383</v>
      </c>
      <c r="Q20" s="66">
        <f>RANK(P20,P$8:P$71,0)</f>
        <v>34</v>
      </c>
      <c r="R20" s="65">
        <f>VLOOKUP($A20,'Return Data'!$B$7:$R$1700,16,0)</f>
        <v>10.4367</v>
      </c>
      <c r="S20" s="67">
        <f t="shared" si="5"/>
        <v>24</v>
      </c>
    </row>
    <row r="21" spans="1:19" x14ac:dyDescent="0.3">
      <c r="A21" s="63" t="s">
        <v>176</v>
      </c>
      <c r="B21" s="64">
        <f>VLOOKUP($A21,'Return Data'!$B$7:$R$1700,3,0)</f>
        <v>44025</v>
      </c>
      <c r="C21" s="65">
        <f>VLOOKUP($A21,'Return Data'!$B$7:$R$1700,4,0)</f>
        <v>335.10500000000002</v>
      </c>
      <c r="D21" s="65">
        <f>VLOOKUP($A21,'Return Data'!$B$7:$R$1700,10,0)</f>
        <v>19.751799999999999</v>
      </c>
      <c r="E21" s="66">
        <f t="shared" si="0"/>
        <v>16</v>
      </c>
      <c r="F21" s="65">
        <f>VLOOKUP($A21,'Return Data'!$B$7:$R$1700,11,0)</f>
        <v>-15.5143</v>
      </c>
      <c r="G21" s="66">
        <f t="shared" si="1"/>
        <v>49</v>
      </c>
      <c r="H21" s="65">
        <f>VLOOKUP($A21,'Return Data'!$B$7:$R$1700,12,0)</f>
        <v>-7.8305999999999996</v>
      </c>
      <c r="I21" s="66">
        <f t="shared" si="2"/>
        <v>49</v>
      </c>
      <c r="J21" s="65">
        <f>VLOOKUP($A21,'Return Data'!$B$7:$R$1700,13,0)</f>
        <v>-11.2288</v>
      </c>
      <c r="K21" s="66">
        <f t="shared" si="3"/>
        <v>48</v>
      </c>
      <c r="L21" s="65">
        <f>VLOOKUP($A21,'Return Data'!$B$7:$R$1700,17,0)</f>
        <v>-2.0796000000000001</v>
      </c>
      <c r="M21" s="66">
        <f t="shared" si="8"/>
        <v>27</v>
      </c>
      <c r="N21" s="65">
        <f>VLOOKUP($A21,'Return Data'!$B$7:$R$1700,14,0)</f>
        <v>0.50370000000000004</v>
      </c>
      <c r="O21" s="66">
        <f t="shared" si="9"/>
        <v>26</v>
      </c>
      <c r="P21" s="65">
        <f>VLOOKUP($A21,'Return Data'!$B$7:$R$1700,15,0)</f>
        <v>6.8624999999999998</v>
      </c>
      <c r="Q21" s="66">
        <f>RANK(P21,P$8:P$71,0)</f>
        <v>14</v>
      </c>
      <c r="R21" s="65">
        <f>VLOOKUP($A21,'Return Data'!$B$7:$R$1700,16,0)</f>
        <v>11.5741</v>
      </c>
      <c r="S21" s="67">
        <f t="shared" si="5"/>
        <v>19</v>
      </c>
    </row>
    <row r="22" spans="1:19" x14ac:dyDescent="0.3">
      <c r="A22" s="63" t="s">
        <v>177</v>
      </c>
      <c r="B22" s="64">
        <f>VLOOKUP($A22,'Return Data'!$B$7:$R$1700,3,0)</f>
        <v>44025</v>
      </c>
      <c r="C22" s="65">
        <f>VLOOKUP($A22,'Return Data'!$B$7:$R$1700,4,0)</f>
        <v>458.52600000000001</v>
      </c>
      <c r="D22" s="65">
        <f>VLOOKUP($A22,'Return Data'!$B$7:$R$1700,10,0)</f>
        <v>16.160799999999998</v>
      </c>
      <c r="E22" s="66">
        <f t="shared" si="0"/>
        <v>43</v>
      </c>
      <c r="F22" s="65">
        <f>VLOOKUP($A22,'Return Data'!$B$7:$R$1700,11,0)</f>
        <v>-16.549399999999999</v>
      </c>
      <c r="G22" s="66">
        <f t="shared" si="1"/>
        <v>54</v>
      </c>
      <c r="H22" s="65">
        <f>VLOOKUP($A22,'Return Data'!$B$7:$R$1700,12,0)</f>
        <v>-10.0548</v>
      </c>
      <c r="I22" s="66">
        <f t="shared" si="2"/>
        <v>53</v>
      </c>
      <c r="J22" s="65">
        <f>VLOOKUP($A22,'Return Data'!$B$7:$R$1700,13,0)</f>
        <v>-14.5671</v>
      </c>
      <c r="K22" s="66">
        <f t="shared" si="3"/>
        <v>53</v>
      </c>
      <c r="L22" s="65">
        <f>VLOOKUP($A22,'Return Data'!$B$7:$R$1700,17,0)</f>
        <v>-5.6890000000000001</v>
      </c>
      <c r="M22" s="66">
        <f t="shared" si="8"/>
        <v>46</v>
      </c>
      <c r="N22" s="65">
        <f>VLOOKUP($A22,'Return Data'!$B$7:$R$1700,14,0)</f>
        <v>-3.9115000000000002</v>
      </c>
      <c r="O22" s="66">
        <f t="shared" si="9"/>
        <v>45</v>
      </c>
      <c r="P22" s="65">
        <f>VLOOKUP($A22,'Return Data'!$B$7:$R$1700,15,0)</f>
        <v>2.6339000000000001</v>
      </c>
      <c r="Q22" s="66">
        <f>RANK(P22,P$8:P$71,0)</f>
        <v>36</v>
      </c>
      <c r="R22" s="65">
        <f>VLOOKUP($A22,'Return Data'!$B$7:$R$1700,16,0)</f>
        <v>8.7315000000000005</v>
      </c>
      <c r="S22" s="67">
        <f t="shared" si="5"/>
        <v>32</v>
      </c>
    </row>
    <row r="23" spans="1:19" x14ac:dyDescent="0.3">
      <c r="A23" s="63" t="s">
        <v>178</v>
      </c>
      <c r="B23" s="64">
        <f>VLOOKUP($A23,'Return Data'!$B$7:$R$1700,3,0)</f>
        <v>44025</v>
      </c>
      <c r="C23" s="65">
        <f>VLOOKUP($A23,'Return Data'!$B$7:$R$1700,4,0)</f>
        <v>35.489800000000002</v>
      </c>
      <c r="D23" s="65">
        <f>VLOOKUP($A23,'Return Data'!$B$7:$R$1700,10,0)</f>
        <v>15.396699999999999</v>
      </c>
      <c r="E23" s="66">
        <f t="shared" si="0"/>
        <v>49</v>
      </c>
      <c r="F23" s="65">
        <f>VLOOKUP($A23,'Return Data'!$B$7:$R$1700,11,0)</f>
        <v>-13.429399999999999</v>
      </c>
      <c r="G23" s="66">
        <f t="shared" si="1"/>
        <v>44</v>
      </c>
      <c r="H23" s="65">
        <f>VLOOKUP($A23,'Return Data'!$B$7:$R$1700,12,0)</f>
        <v>-4.6924000000000001</v>
      </c>
      <c r="I23" s="66">
        <f t="shared" si="2"/>
        <v>37</v>
      </c>
      <c r="J23" s="65">
        <f>VLOOKUP($A23,'Return Data'!$B$7:$R$1700,13,0)</f>
        <v>-7.0970000000000004</v>
      </c>
      <c r="K23" s="66">
        <f t="shared" si="3"/>
        <v>41</v>
      </c>
      <c r="L23" s="65">
        <f>VLOOKUP($A23,'Return Data'!$B$7:$R$1700,17,0)</f>
        <v>-2.6962999999999999</v>
      </c>
      <c r="M23" s="66">
        <f t="shared" si="8"/>
        <v>33</v>
      </c>
      <c r="N23" s="65">
        <f>VLOOKUP($A23,'Return Data'!$B$7:$R$1700,14,0)</f>
        <v>-1.8001</v>
      </c>
      <c r="O23" s="66">
        <f t="shared" si="9"/>
        <v>38</v>
      </c>
      <c r="P23" s="65">
        <f>VLOOKUP($A23,'Return Data'!$B$7:$R$1700,15,0)</f>
        <v>5.0244</v>
      </c>
      <c r="Q23" s="66">
        <f>RANK(P23,P$8:P$71,0)</f>
        <v>22</v>
      </c>
      <c r="R23" s="65">
        <f>VLOOKUP($A23,'Return Data'!$B$7:$R$1700,16,0)</f>
        <v>10.2971</v>
      </c>
      <c r="S23" s="67">
        <f t="shared" si="5"/>
        <v>26</v>
      </c>
    </row>
    <row r="24" spans="1:19" x14ac:dyDescent="0.3">
      <c r="A24" s="63" t="s">
        <v>179</v>
      </c>
      <c r="B24" s="64">
        <f>VLOOKUP($A24,'Return Data'!$B$7:$R$1700,3,0)</f>
        <v>44025</v>
      </c>
      <c r="C24" s="65">
        <f>VLOOKUP($A24,'Return Data'!$B$7:$R$1700,4,0)</f>
        <v>369.95</v>
      </c>
      <c r="D24" s="65">
        <f>VLOOKUP($A24,'Return Data'!$B$7:$R$1700,10,0)</f>
        <v>16.946999999999999</v>
      </c>
      <c r="E24" s="66">
        <f t="shared" si="0"/>
        <v>33</v>
      </c>
      <c r="F24" s="65">
        <f>VLOOKUP($A24,'Return Data'!$B$7:$R$1700,11,0)</f>
        <v>-13.314</v>
      </c>
      <c r="G24" s="66">
        <f t="shared" si="1"/>
        <v>43</v>
      </c>
      <c r="H24" s="65">
        <f>VLOOKUP($A24,'Return Data'!$B$7:$R$1700,12,0)</f>
        <v>-3.4577</v>
      </c>
      <c r="I24" s="66">
        <f t="shared" si="2"/>
        <v>29</v>
      </c>
      <c r="J24" s="65">
        <f>VLOOKUP($A24,'Return Data'!$B$7:$R$1700,13,0)</f>
        <v>-8.1120999999999999</v>
      </c>
      <c r="K24" s="66">
        <f t="shared" si="3"/>
        <v>45</v>
      </c>
      <c r="L24" s="65">
        <f>VLOOKUP($A24,'Return Data'!$B$7:$R$1700,17,0)</f>
        <v>-1.1499999999999999</v>
      </c>
      <c r="M24" s="66">
        <f t="shared" si="8"/>
        <v>21</v>
      </c>
      <c r="N24" s="65">
        <f>VLOOKUP($A24,'Return Data'!$B$7:$R$1700,14,0)</f>
        <v>2.4624999999999999</v>
      </c>
      <c r="O24" s="66">
        <f t="shared" si="9"/>
        <v>16</v>
      </c>
      <c r="P24" s="65">
        <f>VLOOKUP($A24,'Return Data'!$B$7:$R$1700,15,0)</f>
        <v>6.0422000000000002</v>
      </c>
      <c r="Q24" s="66">
        <f>RANK(P24,P$8:P$71,0)</f>
        <v>17</v>
      </c>
      <c r="R24" s="65">
        <f>VLOOKUP($A24,'Return Data'!$B$7:$R$1700,16,0)</f>
        <v>11.8559</v>
      </c>
      <c r="S24" s="67">
        <f t="shared" si="5"/>
        <v>15</v>
      </c>
    </row>
    <row r="25" spans="1:19" x14ac:dyDescent="0.3">
      <c r="A25" s="63" t="s">
        <v>180</v>
      </c>
      <c r="B25" s="64">
        <f>VLOOKUP($A25,'Return Data'!$B$7:$R$1700,3,0)</f>
        <v>44025</v>
      </c>
      <c r="C25" s="65">
        <f>VLOOKUP($A25,'Return Data'!$B$7:$R$1700,4,0)</f>
        <v>9.61</v>
      </c>
      <c r="D25" s="65">
        <f>VLOOKUP($A25,'Return Data'!$B$7:$R$1700,10,0)</f>
        <v>19.5274</v>
      </c>
      <c r="E25" s="66">
        <f t="shared" si="0"/>
        <v>19</v>
      </c>
      <c r="F25" s="65">
        <f>VLOOKUP($A25,'Return Data'!$B$7:$R$1700,11,0)</f>
        <v>-19.514199999999999</v>
      </c>
      <c r="G25" s="66">
        <f t="shared" si="1"/>
        <v>62</v>
      </c>
      <c r="H25" s="65">
        <f>VLOOKUP($A25,'Return Data'!$B$7:$R$1700,12,0)</f>
        <v>-11.3469</v>
      </c>
      <c r="I25" s="66">
        <f t="shared" si="2"/>
        <v>58</v>
      </c>
      <c r="J25" s="65">
        <f>VLOOKUP($A25,'Return Data'!$B$7:$R$1700,13,0)</f>
        <v>-12.0769</v>
      </c>
      <c r="K25" s="66">
        <f t="shared" si="3"/>
        <v>50</v>
      </c>
      <c r="L25" s="65">
        <f>VLOOKUP($A25,'Return Data'!$B$7:$R$1700,17,0)</f>
        <v>-5.0014000000000003</v>
      </c>
      <c r="M25" s="66">
        <f t="shared" si="8"/>
        <v>43</v>
      </c>
      <c r="N25" s="65"/>
      <c r="O25" s="66"/>
      <c r="P25" s="65"/>
      <c r="Q25" s="66"/>
      <c r="R25" s="65">
        <f>VLOOKUP($A25,'Return Data'!$B$7:$R$1700,16,0)</f>
        <v>-1.7077</v>
      </c>
      <c r="S25" s="67">
        <f t="shared" si="5"/>
        <v>51</v>
      </c>
    </row>
    <row r="26" spans="1:19" x14ac:dyDescent="0.3">
      <c r="A26" s="63" t="s">
        <v>181</v>
      </c>
      <c r="B26" s="64">
        <f>VLOOKUP($A26,'Return Data'!$B$7:$R$1700,3,0)</f>
        <v>44025</v>
      </c>
      <c r="C26" s="65">
        <f>VLOOKUP($A26,'Return Data'!$B$7:$R$1700,4,0)</f>
        <v>26.66</v>
      </c>
      <c r="D26" s="65">
        <f>VLOOKUP($A26,'Return Data'!$B$7:$R$1700,10,0)</f>
        <v>10.852399999999999</v>
      </c>
      <c r="E26" s="66">
        <f t="shared" si="0"/>
        <v>64</v>
      </c>
      <c r="F26" s="65">
        <f>VLOOKUP($A26,'Return Data'!$B$7:$R$1700,11,0)</f>
        <v>-13.0463</v>
      </c>
      <c r="G26" s="66">
        <f t="shared" si="1"/>
        <v>41</v>
      </c>
      <c r="H26" s="65">
        <f>VLOOKUP($A26,'Return Data'!$B$7:$R$1700,12,0)</f>
        <v>-7.3983999999999996</v>
      </c>
      <c r="I26" s="66">
        <f t="shared" si="2"/>
        <v>47</v>
      </c>
      <c r="J26" s="65">
        <f>VLOOKUP($A26,'Return Data'!$B$7:$R$1700,13,0)</f>
        <v>-1.6961999999999999</v>
      </c>
      <c r="K26" s="66">
        <f t="shared" si="3"/>
        <v>18</v>
      </c>
      <c r="L26" s="65">
        <f>VLOOKUP($A26,'Return Data'!$B$7:$R$1700,17,0)</f>
        <v>-3.0905999999999998</v>
      </c>
      <c r="M26" s="66">
        <f t="shared" si="8"/>
        <v>36</v>
      </c>
      <c r="N26" s="65">
        <f>VLOOKUP($A26,'Return Data'!$B$7:$R$1700,14,0)</f>
        <v>1.1633</v>
      </c>
      <c r="O26" s="66">
        <f>RANK(N26,N$8:N$71,0)</f>
        <v>22</v>
      </c>
      <c r="P26" s="65">
        <f>VLOOKUP($A26,'Return Data'!$B$7:$R$1700,15,0)</f>
        <v>4.5960999999999999</v>
      </c>
      <c r="Q26" s="66">
        <f>RANK(P26,P$8:P$71,0)</f>
        <v>25</v>
      </c>
      <c r="R26" s="65">
        <f>VLOOKUP($A26,'Return Data'!$B$7:$R$1700,16,0)</f>
        <v>15.405200000000001</v>
      </c>
      <c r="S26" s="67">
        <f t="shared" si="5"/>
        <v>3</v>
      </c>
    </row>
    <row r="27" spans="1:19" x14ac:dyDescent="0.3">
      <c r="A27" s="63" t="s">
        <v>182</v>
      </c>
      <c r="B27" s="64">
        <f>VLOOKUP($A27,'Return Data'!$B$7:$R$1700,3,0)</f>
        <v>44025</v>
      </c>
      <c r="C27" s="65">
        <f>VLOOKUP($A27,'Return Data'!$B$7:$R$1700,4,0)</f>
        <v>52.87</v>
      </c>
      <c r="D27" s="65">
        <f>VLOOKUP($A27,'Return Data'!$B$7:$R$1700,10,0)</f>
        <v>22.725200000000001</v>
      </c>
      <c r="E27" s="66">
        <f t="shared" si="0"/>
        <v>5</v>
      </c>
      <c r="F27" s="65">
        <f>VLOOKUP($A27,'Return Data'!$B$7:$R$1700,11,0)</f>
        <v>-13.1713</v>
      </c>
      <c r="G27" s="66">
        <f t="shared" si="1"/>
        <v>42</v>
      </c>
      <c r="H27" s="65">
        <f>VLOOKUP($A27,'Return Data'!$B$7:$R$1700,12,0)</f>
        <v>-4.5151000000000003</v>
      </c>
      <c r="I27" s="66">
        <f t="shared" si="2"/>
        <v>35</v>
      </c>
      <c r="J27" s="65">
        <f>VLOOKUP($A27,'Return Data'!$B$7:$R$1700,13,0)</f>
        <v>-11.2026</v>
      </c>
      <c r="K27" s="66">
        <f t="shared" si="3"/>
        <v>47</v>
      </c>
      <c r="L27" s="65">
        <f>VLOOKUP($A27,'Return Data'!$B$7:$R$1700,17,0)</f>
        <v>-5.5186999999999999</v>
      </c>
      <c r="M27" s="66">
        <f t="shared" si="8"/>
        <v>45</v>
      </c>
      <c r="N27" s="65">
        <f>VLOOKUP($A27,'Return Data'!$B$7:$R$1700,14,0)</f>
        <v>-0.71409999999999996</v>
      </c>
      <c r="O27" s="66">
        <f>RANK(N27,N$8:N$71,0)</f>
        <v>31</v>
      </c>
      <c r="P27" s="65">
        <f>VLOOKUP($A27,'Return Data'!$B$7:$R$1700,15,0)</f>
        <v>4.6668000000000003</v>
      </c>
      <c r="Q27" s="66">
        <f>RANK(P27,P$8:P$71,0)</f>
        <v>23</v>
      </c>
      <c r="R27" s="65">
        <f>VLOOKUP($A27,'Return Data'!$B$7:$R$1700,16,0)</f>
        <v>12.132199999999999</v>
      </c>
      <c r="S27" s="67">
        <f t="shared" si="5"/>
        <v>14</v>
      </c>
    </row>
    <row r="28" spans="1:19" x14ac:dyDescent="0.3">
      <c r="A28" s="63" t="s">
        <v>183</v>
      </c>
      <c r="B28" s="64">
        <f>VLOOKUP($A28,'Return Data'!$B$7:$R$1700,3,0)</f>
        <v>44025</v>
      </c>
      <c r="C28" s="65">
        <f>VLOOKUP($A28,'Return Data'!$B$7:$R$1700,4,0)</f>
        <v>9.06</v>
      </c>
      <c r="D28" s="65">
        <f>VLOOKUP($A28,'Return Data'!$B$7:$R$1700,10,0)</f>
        <v>14.974600000000001</v>
      </c>
      <c r="E28" s="66">
        <f t="shared" si="0"/>
        <v>53</v>
      </c>
      <c r="F28" s="65">
        <f>VLOOKUP($A28,'Return Data'!$B$7:$R$1700,11,0)</f>
        <v>-12.800800000000001</v>
      </c>
      <c r="G28" s="66">
        <f t="shared" si="1"/>
        <v>37</v>
      </c>
      <c r="H28" s="65">
        <f>VLOOKUP($A28,'Return Data'!$B$7:$R$1700,12,0)</f>
        <v>-6.3082000000000003</v>
      </c>
      <c r="I28" s="66">
        <f t="shared" si="2"/>
        <v>45</v>
      </c>
      <c r="J28" s="65">
        <f>VLOOKUP($A28,'Return Data'!$B$7:$R$1700,13,0)</f>
        <v>-7.1721000000000004</v>
      </c>
      <c r="K28" s="66">
        <f t="shared" si="3"/>
        <v>42</v>
      </c>
      <c r="L28" s="65">
        <f>VLOOKUP($A28,'Return Data'!$B$7:$R$1700,17,0)</f>
        <v>-3.0508000000000002</v>
      </c>
      <c r="M28" s="66">
        <f t="shared" si="8"/>
        <v>35</v>
      </c>
      <c r="N28" s="65"/>
      <c r="O28" s="66"/>
      <c r="P28" s="65"/>
      <c r="Q28" s="66"/>
      <c r="R28" s="65">
        <f>VLOOKUP($A28,'Return Data'!$B$7:$R$1700,16,0)</f>
        <v>-3.8083</v>
      </c>
      <c r="S28" s="67">
        <f t="shared" si="5"/>
        <v>53</v>
      </c>
    </row>
    <row r="29" spans="1:19" x14ac:dyDescent="0.3">
      <c r="A29" s="63" t="s">
        <v>184</v>
      </c>
      <c r="B29" s="64">
        <f>VLOOKUP($A29,'Return Data'!$B$7:$R$1700,3,0)</f>
        <v>44025</v>
      </c>
      <c r="C29" s="65">
        <f>VLOOKUP($A29,'Return Data'!$B$7:$R$1700,4,0)</f>
        <v>55.09</v>
      </c>
      <c r="D29" s="65">
        <f>VLOOKUP($A29,'Return Data'!$B$7:$R$1700,10,0)</f>
        <v>16.2972</v>
      </c>
      <c r="E29" s="66">
        <f t="shared" si="0"/>
        <v>41</v>
      </c>
      <c r="F29" s="65">
        <f>VLOOKUP($A29,'Return Data'!$B$7:$R$1700,11,0)</f>
        <v>-8.3361000000000001</v>
      </c>
      <c r="G29" s="66">
        <f t="shared" si="1"/>
        <v>15</v>
      </c>
      <c r="H29" s="65">
        <f>VLOOKUP($A29,'Return Data'!$B$7:$R$1700,12,0)</f>
        <v>0</v>
      </c>
      <c r="I29" s="66">
        <f t="shared" si="2"/>
        <v>15</v>
      </c>
      <c r="J29" s="65">
        <f>VLOOKUP($A29,'Return Data'!$B$7:$R$1700,13,0)</f>
        <v>-0.43380000000000002</v>
      </c>
      <c r="K29" s="66">
        <f t="shared" si="3"/>
        <v>13</v>
      </c>
      <c r="L29" s="65">
        <f>VLOOKUP($A29,'Return Data'!$B$7:$R$1700,17,0)</f>
        <v>0.15440000000000001</v>
      </c>
      <c r="M29" s="66">
        <f t="shared" si="8"/>
        <v>16</v>
      </c>
      <c r="N29" s="65">
        <f>VLOOKUP($A29,'Return Data'!$B$7:$R$1700,14,0)</f>
        <v>5.3494999999999999</v>
      </c>
      <c r="O29" s="66">
        <f>RANK(N29,N$8:N$71,0)</f>
        <v>6</v>
      </c>
      <c r="P29" s="65">
        <f>VLOOKUP($A29,'Return Data'!$B$7:$R$1700,15,0)</f>
        <v>8.1082999999999998</v>
      </c>
      <c r="Q29" s="66">
        <f>RANK(P29,P$8:P$71,0)</f>
        <v>7</v>
      </c>
      <c r="R29" s="65">
        <f>VLOOKUP($A29,'Return Data'!$B$7:$R$1700,16,0)</f>
        <v>14.593500000000001</v>
      </c>
      <c r="S29" s="67">
        <f t="shared" si="5"/>
        <v>5</v>
      </c>
    </row>
    <row r="30" spans="1:19" x14ac:dyDescent="0.3">
      <c r="A30" s="63" t="s">
        <v>185</v>
      </c>
      <c r="B30" s="64">
        <f>VLOOKUP($A30,'Return Data'!$B$7:$R$1700,3,0)</f>
        <v>44025</v>
      </c>
      <c r="C30" s="65">
        <f>VLOOKUP($A30,'Return Data'!$B$7:$R$1700,4,0)</f>
        <v>9.3649000000000004</v>
      </c>
      <c r="D30" s="65">
        <f>VLOOKUP($A30,'Return Data'!$B$7:$R$1700,10,0)</f>
        <v>18.267600000000002</v>
      </c>
      <c r="E30" s="66">
        <f t="shared" si="0"/>
        <v>28</v>
      </c>
      <c r="F30" s="65">
        <f>VLOOKUP($A30,'Return Data'!$B$7:$R$1700,11,0)</f>
        <v>-13.8154</v>
      </c>
      <c r="G30" s="66">
        <f t="shared" si="1"/>
        <v>48</v>
      </c>
      <c r="H30" s="65"/>
      <c r="I30" s="66"/>
      <c r="J30" s="65"/>
      <c r="K30" s="66"/>
      <c r="L30" s="65"/>
      <c r="M30" s="66"/>
      <c r="N30" s="65"/>
      <c r="O30" s="66"/>
      <c r="P30" s="65"/>
      <c r="Q30" s="66"/>
      <c r="R30" s="65">
        <f>VLOOKUP($A30,'Return Data'!$B$7:$R$1700,16,0)</f>
        <v>-6.351</v>
      </c>
      <c r="S30" s="67">
        <f t="shared" si="5"/>
        <v>58</v>
      </c>
    </row>
    <row r="31" spans="1:19" x14ac:dyDescent="0.3">
      <c r="A31" s="63" t="s">
        <v>186</v>
      </c>
      <c r="B31" s="64">
        <f>VLOOKUP($A31,'Return Data'!$B$7:$R$1700,3,0)</f>
        <v>44025</v>
      </c>
      <c r="C31" s="65">
        <f>VLOOKUP($A31,'Return Data'!$B$7:$R$1700,4,0)</f>
        <v>17.645</v>
      </c>
      <c r="D31" s="65">
        <f>VLOOKUP($A31,'Return Data'!$B$7:$R$1700,10,0)</f>
        <v>18.7424</v>
      </c>
      <c r="E31" s="66">
        <f t="shared" si="0"/>
        <v>25</v>
      </c>
      <c r="F31" s="65">
        <f>VLOOKUP($A31,'Return Data'!$B$7:$R$1700,11,0)</f>
        <v>-12.9231</v>
      </c>
      <c r="G31" s="66">
        <f t="shared" si="1"/>
        <v>40</v>
      </c>
      <c r="H31" s="65">
        <f>VLOOKUP($A31,'Return Data'!$B$7:$R$1700,12,0)</f>
        <v>-7.4253999999999998</v>
      </c>
      <c r="I31" s="66">
        <f t="shared" ref="I31:I71" si="10">RANK(H31,H$8:H$71,0)</f>
        <v>48</v>
      </c>
      <c r="J31" s="65">
        <f>VLOOKUP($A31,'Return Data'!$B$7:$R$1700,13,0)</f>
        <v>-2.8851</v>
      </c>
      <c r="K31" s="66">
        <f t="shared" ref="K31:K38" si="11">RANK(J31,J$8:J$71,0)</f>
        <v>21</v>
      </c>
      <c r="L31" s="65">
        <f>VLOOKUP($A31,'Return Data'!$B$7:$R$1700,17,0)</f>
        <v>-0.42930000000000001</v>
      </c>
      <c r="M31" s="66">
        <f t="shared" ref="M31:M38" si="12">RANK(L31,L$8:L$71,0)</f>
        <v>18</v>
      </c>
      <c r="N31" s="65">
        <f>VLOOKUP($A31,'Return Data'!$B$7:$R$1700,14,0)</f>
        <v>3.0790999999999999</v>
      </c>
      <c r="O31" s="66">
        <f t="shared" ref="O31:O38" si="13">RANK(N31,N$8:N$71,0)</f>
        <v>10</v>
      </c>
      <c r="P31" s="65">
        <f>VLOOKUP($A31,'Return Data'!$B$7:$R$1700,15,0)</f>
        <v>7.1257000000000001</v>
      </c>
      <c r="Q31" s="66">
        <f>RANK(P31,P$8:P$71,0)</f>
        <v>12</v>
      </c>
      <c r="R31" s="65">
        <f>VLOOKUP($A31,'Return Data'!$B$7:$R$1700,16,0)</f>
        <v>12.745900000000001</v>
      </c>
      <c r="S31" s="67">
        <f t="shared" si="5"/>
        <v>12</v>
      </c>
    </row>
    <row r="32" spans="1:19" x14ac:dyDescent="0.3">
      <c r="A32" s="63" t="s">
        <v>187</v>
      </c>
      <c r="B32" s="64">
        <f>VLOOKUP($A32,'Return Data'!$B$7:$R$1700,3,0)</f>
        <v>44025</v>
      </c>
      <c r="C32" s="65">
        <f>VLOOKUP($A32,'Return Data'!$B$7:$R$1700,4,0)</f>
        <v>46.49</v>
      </c>
      <c r="D32" s="65">
        <f>VLOOKUP($A32,'Return Data'!$B$7:$R$1700,10,0)</f>
        <v>17.794599999999999</v>
      </c>
      <c r="E32" s="66">
        <f t="shared" si="0"/>
        <v>30</v>
      </c>
      <c r="F32" s="65">
        <f>VLOOKUP($A32,'Return Data'!$B$7:$R$1700,11,0)</f>
        <v>-11.1226</v>
      </c>
      <c r="G32" s="66">
        <f t="shared" si="1"/>
        <v>29</v>
      </c>
      <c r="H32" s="65">
        <f>VLOOKUP($A32,'Return Data'!$B$7:$R$1700,12,0)</f>
        <v>-1.1524000000000001</v>
      </c>
      <c r="I32" s="66">
        <f t="shared" si="10"/>
        <v>21</v>
      </c>
      <c r="J32" s="65">
        <f>VLOOKUP($A32,'Return Data'!$B$7:$R$1700,13,0)</f>
        <v>-3.6156999999999999</v>
      </c>
      <c r="K32" s="66">
        <f t="shared" si="11"/>
        <v>23</v>
      </c>
      <c r="L32" s="65">
        <f>VLOOKUP($A32,'Return Data'!$B$7:$R$1700,17,0)</f>
        <v>2.4443999999999999</v>
      </c>
      <c r="M32" s="66">
        <f t="shared" si="12"/>
        <v>7</v>
      </c>
      <c r="N32" s="65">
        <f>VLOOKUP($A32,'Return Data'!$B$7:$R$1700,14,0)</f>
        <v>2.6154000000000002</v>
      </c>
      <c r="O32" s="66">
        <f t="shared" si="13"/>
        <v>14</v>
      </c>
      <c r="P32" s="65">
        <f>VLOOKUP($A32,'Return Data'!$B$7:$R$1700,15,0)</f>
        <v>7.2701000000000002</v>
      </c>
      <c r="Q32" s="66">
        <f>RANK(P32,P$8:P$71,0)</f>
        <v>11</v>
      </c>
      <c r="R32" s="65">
        <f>VLOOKUP($A32,'Return Data'!$B$7:$R$1700,16,0)</f>
        <v>11.609500000000001</v>
      </c>
      <c r="S32" s="67">
        <f t="shared" si="5"/>
        <v>18</v>
      </c>
    </row>
    <row r="33" spans="1:19" x14ac:dyDescent="0.3">
      <c r="A33" s="63" t="s">
        <v>188</v>
      </c>
      <c r="B33" s="64">
        <f>VLOOKUP($A33,'Return Data'!$B$7:$R$1700,3,0)</f>
        <v>44025</v>
      </c>
      <c r="C33" s="65">
        <f>VLOOKUP($A33,'Return Data'!$B$7:$R$1700,4,0)</f>
        <v>51.054000000000002</v>
      </c>
      <c r="D33" s="65">
        <f>VLOOKUP($A33,'Return Data'!$B$7:$R$1700,10,0)</f>
        <v>16.924700000000001</v>
      </c>
      <c r="E33" s="66">
        <f t="shared" si="0"/>
        <v>34</v>
      </c>
      <c r="F33" s="65">
        <f>VLOOKUP($A33,'Return Data'!$B$7:$R$1700,11,0)</f>
        <v>-13.776199999999999</v>
      </c>
      <c r="G33" s="66">
        <f t="shared" si="1"/>
        <v>47</v>
      </c>
      <c r="H33" s="65">
        <f>VLOOKUP($A33,'Return Data'!$B$7:$R$1700,12,0)</f>
        <v>-4.7233000000000001</v>
      </c>
      <c r="I33" s="66">
        <f t="shared" si="10"/>
        <v>38</v>
      </c>
      <c r="J33" s="65">
        <f>VLOOKUP($A33,'Return Data'!$B$7:$R$1700,13,0)</f>
        <v>-8.3904999999999994</v>
      </c>
      <c r="K33" s="66">
        <f t="shared" si="11"/>
        <v>46</v>
      </c>
      <c r="L33" s="65">
        <f>VLOOKUP($A33,'Return Data'!$B$7:$R$1700,17,0)</f>
        <v>-5.7370999999999999</v>
      </c>
      <c r="M33" s="66">
        <f t="shared" si="12"/>
        <v>48</v>
      </c>
      <c r="N33" s="65">
        <f>VLOOKUP($A33,'Return Data'!$B$7:$R$1700,14,0)</f>
        <v>-1.3069</v>
      </c>
      <c r="O33" s="66">
        <f t="shared" si="13"/>
        <v>35</v>
      </c>
      <c r="P33" s="65">
        <f>VLOOKUP($A33,'Return Data'!$B$7:$R$1700,15,0)</f>
        <v>5.4686000000000003</v>
      </c>
      <c r="Q33" s="66">
        <f>RANK(P33,P$8:P$71,0)</f>
        <v>20</v>
      </c>
      <c r="R33" s="65">
        <f>VLOOKUP($A33,'Return Data'!$B$7:$R$1700,16,0)</f>
        <v>10.750999999999999</v>
      </c>
      <c r="S33" s="67">
        <f t="shared" si="5"/>
        <v>22</v>
      </c>
    </row>
    <row r="34" spans="1:19" x14ac:dyDescent="0.3">
      <c r="A34" s="63" t="s">
        <v>189</v>
      </c>
      <c r="B34" s="64">
        <f>VLOOKUP($A34,'Return Data'!$B$7:$R$1700,3,0)</f>
        <v>44025</v>
      </c>
      <c r="C34" s="65">
        <f>VLOOKUP($A34,'Return Data'!$B$7:$R$1700,4,0)</f>
        <v>65.351200000000006</v>
      </c>
      <c r="D34" s="65">
        <f>VLOOKUP($A34,'Return Data'!$B$7:$R$1700,10,0)</f>
        <v>12.2699</v>
      </c>
      <c r="E34" s="66">
        <f t="shared" si="0"/>
        <v>61</v>
      </c>
      <c r="F34" s="65">
        <f>VLOOKUP($A34,'Return Data'!$B$7:$R$1700,11,0)</f>
        <v>-17.308199999999999</v>
      </c>
      <c r="G34" s="66">
        <f t="shared" si="1"/>
        <v>55</v>
      </c>
      <c r="H34" s="65">
        <f>VLOOKUP($A34,'Return Data'!$B$7:$R$1700,12,0)</f>
        <v>-10.5321</v>
      </c>
      <c r="I34" s="66">
        <f t="shared" si="10"/>
        <v>54</v>
      </c>
      <c r="J34" s="65">
        <f>VLOOKUP($A34,'Return Data'!$B$7:$R$1700,13,0)</f>
        <v>-6.9237000000000002</v>
      </c>
      <c r="K34" s="66">
        <f t="shared" si="11"/>
        <v>38</v>
      </c>
      <c r="L34" s="65">
        <f>VLOOKUP($A34,'Return Data'!$B$7:$R$1700,17,0)</f>
        <v>-2.0724999999999998</v>
      </c>
      <c r="M34" s="66">
        <f t="shared" si="12"/>
        <v>26</v>
      </c>
      <c r="N34" s="65">
        <f>VLOOKUP($A34,'Return Data'!$B$7:$R$1700,14,0)</f>
        <v>2.2159</v>
      </c>
      <c r="O34" s="66">
        <f t="shared" si="13"/>
        <v>18</v>
      </c>
      <c r="P34" s="65">
        <f>VLOOKUP($A34,'Return Data'!$B$7:$R$1700,15,0)</f>
        <v>4.6456999999999997</v>
      </c>
      <c r="Q34" s="66">
        <f>RANK(P34,P$8:P$71,0)</f>
        <v>24</v>
      </c>
      <c r="R34" s="65">
        <f>VLOOKUP($A34,'Return Data'!$B$7:$R$1700,16,0)</f>
        <v>10.8872</v>
      </c>
      <c r="S34" s="67">
        <f t="shared" si="5"/>
        <v>20</v>
      </c>
    </row>
    <row r="35" spans="1:19" x14ac:dyDescent="0.3">
      <c r="A35" s="63" t="s">
        <v>435</v>
      </c>
      <c r="B35" s="64">
        <f>VLOOKUP($A35,'Return Data'!$B$7:$R$1700,3,0)</f>
        <v>44025</v>
      </c>
      <c r="C35" s="65">
        <f>VLOOKUP($A35,'Return Data'!$B$7:$R$1700,4,0)</f>
        <v>11.4071</v>
      </c>
      <c r="D35" s="65">
        <f>VLOOKUP($A35,'Return Data'!$B$7:$R$1700,10,0)</f>
        <v>16.155999999999999</v>
      </c>
      <c r="E35" s="66">
        <f t="shared" si="0"/>
        <v>44</v>
      </c>
      <c r="F35" s="65">
        <f>VLOOKUP($A35,'Return Data'!$B$7:$R$1700,11,0)</f>
        <v>-10.967599999999999</v>
      </c>
      <c r="G35" s="66">
        <f t="shared" si="1"/>
        <v>28</v>
      </c>
      <c r="H35" s="65">
        <f>VLOOKUP($A35,'Return Data'!$B$7:$R$1700,12,0)</f>
        <v>-5.1219000000000001</v>
      </c>
      <c r="I35" s="66">
        <f t="shared" si="10"/>
        <v>39</v>
      </c>
      <c r="J35" s="65">
        <f>VLOOKUP($A35,'Return Data'!$B$7:$R$1700,13,0)</f>
        <v>-5.1494999999999997</v>
      </c>
      <c r="K35" s="66">
        <f t="shared" si="11"/>
        <v>27</v>
      </c>
      <c r="L35" s="65">
        <f>VLOOKUP($A35,'Return Data'!$B$7:$R$1700,17,0)</f>
        <v>-2.1118000000000001</v>
      </c>
      <c r="M35" s="66">
        <f t="shared" si="12"/>
        <v>28</v>
      </c>
      <c r="N35" s="65">
        <f>VLOOKUP($A35,'Return Data'!$B$7:$R$1700,14,0)</f>
        <v>-1.2639</v>
      </c>
      <c r="O35" s="66">
        <f t="shared" si="13"/>
        <v>34</v>
      </c>
      <c r="P35" s="65"/>
      <c r="Q35" s="66"/>
      <c r="R35" s="65">
        <f>VLOOKUP($A35,'Return Data'!$B$7:$R$1700,16,0)</f>
        <v>3.5857000000000001</v>
      </c>
      <c r="S35" s="67">
        <f t="shared" si="5"/>
        <v>47</v>
      </c>
    </row>
    <row r="36" spans="1:19" x14ac:dyDescent="0.3">
      <c r="A36" s="63" t="s">
        <v>191</v>
      </c>
      <c r="B36" s="64">
        <f>VLOOKUP($A36,'Return Data'!$B$7:$R$1700,3,0)</f>
        <v>44025</v>
      </c>
      <c r="C36" s="65">
        <f>VLOOKUP($A36,'Return Data'!$B$7:$R$1700,4,0)</f>
        <v>18.661000000000001</v>
      </c>
      <c r="D36" s="65">
        <f>VLOOKUP($A36,'Return Data'!$B$7:$R$1700,10,0)</f>
        <v>21.538399999999999</v>
      </c>
      <c r="E36" s="66">
        <f t="shared" si="0"/>
        <v>7</v>
      </c>
      <c r="F36" s="65">
        <f>VLOOKUP($A36,'Return Data'!$B$7:$R$1700,11,0)</f>
        <v>-9.2716999999999992</v>
      </c>
      <c r="G36" s="66">
        <f t="shared" si="1"/>
        <v>18</v>
      </c>
      <c r="H36" s="65">
        <f>VLOOKUP($A36,'Return Data'!$B$7:$R$1700,12,0)</f>
        <v>2.4203999999999999</v>
      </c>
      <c r="I36" s="66">
        <f t="shared" si="10"/>
        <v>9</v>
      </c>
      <c r="J36" s="65">
        <f>VLOOKUP($A36,'Return Data'!$B$7:$R$1700,13,0)</f>
        <v>0.32800000000000001</v>
      </c>
      <c r="K36" s="66">
        <f t="shared" si="11"/>
        <v>11</v>
      </c>
      <c r="L36" s="65">
        <f>VLOOKUP($A36,'Return Data'!$B$7:$R$1700,17,0)</f>
        <v>5.1733000000000002</v>
      </c>
      <c r="M36" s="66">
        <f t="shared" si="12"/>
        <v>2</v>
      </c>
      <c r="N36" s="65">
        <f>VLOOKUP($A36,'Return Data'!$B$7:$R$1700,14,0)</f>
        <v>6.4583000000000004</v>
      </c>
      <c r="O36" s="66">
        <f t="shared" si="13"/>
        <v>4</v>
      </c>
      <c r="P36" s="65"/>
      <c r="Q36" s="66"/>
      <c r="R36" s="65">
        <f>VLOOKUP($A36,'Return Data'!$B$7:$R$1700,16,0)</f>
        <v>14.712</v>
      </c>
      <c r="S36" s="67">
        <f t="shared" si="5"/>
        <v>4</v>
      </c>
    </row>
    <row r="37" spans="1:19" x14ac:dyDescent="0.3">
      <c r="A37" s="63" t="s">
        <v>192</v>
      </c>
      <c r="B37" s="64">
        <f>VLOOKUP($A37,'Return Data'!$B$7:$R$1700,3,0)</f>
        <v>44025</v>
      </c>
      <c r="C37" s="65">
        <f>VLOOKUP($A37,'Return Data'!$B$7:$R$1700,4,0)</f>
        <v>17.203199999999999</v>
      </c>
      <c r="D37" s="65">
        <f>VLOOKUP($A37,'Return Data'!$B$7:$R$1700,10,0)</f>
        <v>14.429399999999999</v>
      </c>
      <c r="E37" s="66">
        <f t="shared" si="0"/>
        <v>54</v>
      </c>
      <c r="F37" s="65">
        <f>VLOOKUP($A37,'Return Data'!$B$7:$R$1700,11,0)</f>
        <v>-15.661099999999999</v>
      </c>
      <c r="G37" s="66">
        <f t="shared" si="1"/>
        <v>50</v>
      </c>
      <c r="H37" s="65">
        <f>VLOOKUP($A37,'Return Data'!$B$7:$R$1700,12,0)</f>
        <v>-7.0037000000000003</v>
      </c>
      <c r="I37" s="66">
        <f t="shared" si="10"/>
        <v>46</v>
      </c>
      <c r="J37" s="65">
        <f>VLOOKUP($A37,'Return Data'!$B$7:$R$1700,13,0)</f>
        <v>-3.3935</v>
      </c>
      <c r="K37" s="66">
        <f t="shared" si="11"/>
        <v>22</v>
      </c>
      <c r="L37" s="65">
        <f>VLOOKUP($A37,'Return Data'!$B$7:$R$1700,17,0)</f>
        <v>-4.3049999999999997</v>
      </c>
      <c r="M37" s="66">
        <f t="shared" si="12"/>
        <v>42</v>
      </c>
      <c r="N37" s="65">
        <f>VLOOKUP($A37,'Return Data'!$B$7:$R$1700,14,0)</f>
        <v>0.30420000000000003</v>
      </c>
      <c r="O37" s="66">
        <f t="shared" si="13"/>
        <v>27</v>
      </c>
      <c r="P37" s="65">
        <f>VLOOKUP($A37,'Return Data'!$B$7:$R$1700,15,0)</f>
        <v>8.6011000000000006</v>
      </c>
      <c r="Q37" s="66">
        <f>RANK(P37,P$8:P$71,0)</f>
        <v>3</v>
      </c>
      <c r="R37" s="65">
        <f>VLOOKUP($A37,'Return Data'!$B$7:$R$1700,16,0)</f>
        <v>10.407500000000001</v>
      </c>
      <c r="S37" s="67">
        <f t="shared" si="5"/>
        <v>25</v>
      </c>
    </row>
    <row r="38" spans="1:19" x14ac:dyDescent="0.3">
      <c r="A38" s="63" t="s">
        <v>193</v>
      </c>
      <c r="B38" s="64">
        <f>VLOOKUP($A38,'Return Data'!$B$7:$R$1700,3,0)</f>
        <v>44025</v>
      </c>
      <c r="C38" s="65">
        <f>VLOOKUP($A38,'Return Data'!$B$7:$R$1700,4,0)</f>
        <v>45.559399999999997</v>
      </c>
      <c r="D38" s="65">
        <f>VLOOKUP($A38,'Return Data'!$B$7:$R$1700,10,0)</f>
        <v>13.744400000000001</v>
      </c>
      <c r="E38" s="66">
        <f t="shared" si="0"/>
        <v>55</v>
      </c>
      <c r="F38" s="65">
        <f>VLOOKUP($A38,'Return Data'!$B$7:$R$1700,11,0)</f>
        <v>-24.208300000000001</v>
      </c>
      <c r="G38" s="66">
        <f t="shared" si="1"/>
        <v>64</v>
      </c>
      <c r="H38" s="65">
        <f>VLOOKUP($A38,'Return Data'!$B$7:$R$1700,12,0)</f>
        <v>-12.1594</v>
      </c>
      <c r="I38" s="66">
        <f t="shared" si="10"/>
        <v>61</v>
      </c>
      <c r="J38" s="65">
        <f>VLOOKUP($A38,'Return Data'!$B$7:$R$1700,13,0)</f>
        <v>-20.491099999999999</v>
      </c>
      <c r="K38" s="66">
        <f t="shared" si="11"/>
        <v>62</v>
      </c>
      <c r="L38" s="65">
        <f>VLOOKUP($A38,'Return Data'!$B$7:$R$1700,17,0)</f>
        <v>-10.435700000000001</v>
      </c>
      <c r="M38" s="66">
        <f t="shared" si="12"/>
        <v>53</v>
      </c>
      <c r="N38" s="65">
        <f>VLOOKUP($A38,'Return Data'!$B$7:$R$1700,14,0)</f>
        <v>-9.7693999999999992</v>
      </c>
      <c r="O38" s="66">
        <f t="shared" si="13"/>
        <v>48</v>
      </c>
      <c r="P38" s="65">
        <f>VLOOKUP($A38,'Return Data'!$B$7:$R$1700,15,0)</f>
        <v>-1.2797000000000001</v>
      </c>
      <c r="Q38" s="66">
        <f>RANK(P38,P$8:P$71,0)</f>
        <v>37</v>
      </c>
      <c r="R38" s="65">
        <f>VLOOKUP($A38,'Return Data'!$B$7:$R$1700,16,0)</f>
        <v>8.4091000000000005</v>
      </c>
      <c r="S38" s="67">
        <f t="shared" si="5"/>
        <v>34</v>
      </c>
    </row>
    <row r="39" spans="1:19" x14ac:dyDescent="0.3">
      <c r="A39" s="63" t="s">
        <v>194</v>
      </c>
      <c r="B39" s="64">
        <f>VLOOKUP($A39,'Return Data'!$B$7:$R$1700,3,0)</f>
        <v>44025</v>
      </c>
      <c r="C39" s="65">
        <f>VLOOKUP($A39,'Return Data'!$B$7:$R$1700,4,0)</f>
        <v>10.782999999999999</v>
      </c>
      <c r="D39" s="65">
        <f>VLOOKUP($A39,'Return Data'!$B$7:$R$1700,10,0)</f>
        <v>19.011099999999999</v>
      </c>
      <c r="E39" s="66">
        <f t="shared" si="0"/>
        <v>23</v>
      </c>
      <c r="F39" s="65">
        <f>VLOOKUP($A39,'Return Data'!$B$7:$R$1700,11,0)</f>
        <v>-1.5834999999999999</v>
      </c>
      <c r="G39" s="66">
        <f t="shared" si="1"/>
        <v>2</v>
      </c>
      <c r="H39" s="65">
        <f>VLOOKUP($A39,'Return Data'!$B$7:$R$1700,12,0)</f>
        <v>5.6515000000000004</v>
      </c>
      <c r="I39" s="66">
        <f t="shared" si="10"/>
        <v>4</v>
      </c>
      <c r="J39" s="65"/>
      <c r="K39" s="66"/>
      <c r="L39" s="65"/>
      <c r="M39" s="66"/>
      <c r="N39" s="65"/>
      <c r="O39" s="66"/>
      <c r="P39" s="65"/>
      <c r="Q39" s="66"/>
      <c r="R39" s="65">
        <f>VLOOKUP($A39,'Return Data'!$B$7:$R$1700,16,0)</f>
        <v>7.83</v>
      </c>
      <c r="S39" s="67">
        <f t="shared" si="5"/>
        <v>39</v>
      </c>
    </row>
    <row r="40" spans="1:19" x14ac:dyDescent="0.3">
      <c r="A40" s="63" t="s">
        <v>195</v>
      </c>
      <c r="B40" s="64">
        <f>VLOOKUP($A40,'Return Data'!$B$7:$R$1700,3,0)</f>
        <v>44025</v>
      </c>
      <c r="C40" s="65">
        <f>VLOOKUP($A40,'Return Data'!$B$7:$R$1700,4,0)</f>
        <v>14.25</v>
      </c>
      <c r="D40" s="65">
        <f>VLOOKUP($A40,'Return Data'!$B$7:$R$1700,10,0)</f>
        <v>18.849</v>
      </c>
      <c r="E40" s="66">
        <f t="shared" ref="E40:E71" si="14">RANK(D40,D$8:D$71,0)</f>
        <v>24</v>
      </c>
      <c r="F40" s="65">
        <f>VLOOKUP($A40,'Return Data'!$B$7:$R$1700,11,0)</f>
        <v>-9.7530000000000001</v>
      </c>
      <c r="G40" s="66">
        <f t="shared" ref="G40:G71" si="15">RANK(F40,F$8:F$71,0)</f>
        <v>21</v>
      </c>
      <c r="H40" s="65">
        <f>VLOOKUP($A40,'Return Data'!$B$7:$R$1700,12,0)</f>
        <v>-3.9756999999999998</v>
      </c>
      <c r="I40" s="66">
        <f t="shared" si="10"/>
        <v>32</v>
      </c>
      <c r="J40" s="65">
        <f>VLOOKUP($A40,'Return Data'!$B$7:$R$1700,13,0)</f>
        <v>-5.4413</v>
      </c>
      <c r="K40" s="66">
        <f t="shared" ref="K40:K71" si="16">RANK(J40,J$8:J$71,0)</f>
        <v>31</v>
      </c>
      <c r="L40" s="65">
        <f>VLOOKUP($A40,'Return Data'!$B$7:$R$1700,17,0)</f>
        <v>-1.2718</v>
      </c>
      <c r="M40" s="66">
        <f t="shared" ref="M40:M50" si="17">RANK(L40,L$8:L$71,0)</f>
        <v>22</v>
      </c>
      <c r="N40" s="65">
        <f>VLOOKUP($A40,'Return Data'!$B$7:$R$1700,14,0)</f>
        <v>1.8924000000000001</v>
      </c>
      <c r="O40" s="66">
        <f t="shared" ref="O40:O49" si="18">RANK(N40,N$8:N$71,0)</f>
        <v>19</v>
      </c>
      <c r="P40" s="65"/>
      <c r="Q40" s="66"/>
      <c r="R40" s="65">
        <f>VLOOKUP($A40,'Return Data'!$B$7:$R$1700,16,0)</f>
        <v>8.0183999999999997</v>
      </c>
      <c r="S40" s="67">
        <f t="shared" ref="S40:S71" si="19">RANK(R40,R$8:R$71,0)</f>
        <v>37</v>
      </c>
    </row>
    <row r="41" spans="1:19" x14ac:dyDescent="0.3">
      <c r="A41" s="63" t="s">
        <v>196</v>
      </c>
      <c r="B41" s="64">
        <f>VLOOKUP($A41,'Return Data'!$B$7:$R$1700,3,0)</f>
        <v>44025</v>
      </c>
      <c r="C41" s="65">
        <f>VLOOKUP($A41,'Return Data'!$B$7:$R$1700,4,0)</f>
        <v>185.09</v>
      </c>
      <c r="D41" s="65">
        <f>VLOOKUP($A41,'Return Data'!$B$7:$R$1700,10,0)</f>
        <v>19.6677</v>
      </c>
      <c r="E41" s="66">
        <f t="shared" si="14"/>
        <v>17</v>
      </c>
      <c r="F41" s="65">
        <f>VLOOKUP($A41,'Return Data'!$B$7:$R$1700,11,0)</f>
        <v>-9.6417000000000002</v>
      </c>
      <c r="G41" s="66">
        <f t="shared" si="15"/>
        <v>20</v>
      </c>
      <c r="H41" s="65">
        <f>VLOOKUP($A41,'Return Data'!$B$7:$R$1700,12,0)</f>
        <v>-1.6315999999999999</v>
      </c>
      <c r="I41" s="66">
        <f t="shared" si="10"/>
        <v>23</v>
      </c>
      <c r="J41" s="65">
        <f>VLOOKUP($A41,'Return Data'!$B$7:$R$1700,13,0)</f>
        <v>-6.9946000000000002</v>
      </c>
      <c r="K41" s="66">
        <f t="shared" si="16"/>
        <v>39</v>
      </c>
      <c r="L41" s="65">
        <f>VLOOKUP($A41,'Return Data'!$B$7:$R$1700,17,0)</f>
        <v>-3.3982000000000001</v>
      </c>
      <c r="M41" s="66">
        <f t="shared" si="17"/>
        <v>37</v>
      </c>
      <c r="N41" s="65">
        <f>VLOOKUP($A41,'Return Data'!$B$7:$R$1700,14,0)</f>
        <v>-1.8342000000000001</v>
      </c>
      <c r="O41" s="66">
        <f t="shared" si="18"/>
        <v>39</v>
      </c>
      <c r="P41" s="65">
        <f>VLOOKUP($A41,'Return Data'!$B$7:$R$1700,15,0)</f>
        <v>3.3022999999999998</v>
      </c>
      <c r="Q41" s="66">
        <f t="shared" ref="Q41:Q47" si="20">RANK(P41,P$8:P$71,0)</f>
        <v>32</v>
      </c>
      <c r="R41" s="65">
        <f>VLOOKUP($A41,'Return Data'!$B$7:$R$1700,16,0)</f>
        <v>8.2510999999999992</v>
      </c>
      <c r="S41" s="67">
        <f t="shared" si="19"/>
        <v>36</v>
      </c>
    </row>
    <row r="42" spans="1:19" x14ac:dyDescent="0.3">
      <c r="A42" s="63" t="s">
        <v>197</v>
      </c>
      <c r="B42" s="64">
        <f>VLOOKUP($A42,'Return Data'!$B$7:$R$1700,3,0)</f>
        <v>44025</v>
      </c>
      <c r="C42" s="65">
        <f>VLOOKUP($A42,'Return Data'!$B$7:$R$1700,4,0)</f>
        <v>198.69</v>
      </c>
      <c r="D42" s="65">
        <f>VLOOKUP($A42,'Return Data'!$B$7:$R$1700,10,0)</f>
        <v>19.505600000000001</v>
      </c>
      <c r="E42" s="66">
        <f t="shared" si="14"/>
        <v>20</v>
      </c>
      <c r="F42" s="65">
        <f>VLOOKUP($A42,'Return Data'!$B$7:$R$1700,11,0)</f>
        <v>-9.0871999999999993</v>
      </c>
      <c r="G42" s="66">
        <f t="shared" si="15"/>
        <v>17</v>
      </c>
      <c r="H42" s="65">
        <f>VLOOKUP($A42,'Return Data'!$B$7:$R$1700,12,0)</f>
        <v>-1.0753999999999999</v>
      </c>
      <c r="I42" s="66">
        <f t="shared" si="10"/>
        <v>20</v>
      </c>
      <c r="J42" s="65">
        <f>VLOOKUP($A42,'Return Data'!$B$7:$R$1700,13,0)</f>
        <v>-6.1853999999999996</v>
      </c>
      <c r="K42" s="66">
        <f t="shared" si="16"/>
        <v>35</v>
      </c>
      <c r="L42" s="65">
        <f>VLOOKUP($A42,'Return Data'!$B$7:$R$1700,17,0)</f>
        <v>-2.8418999999999999</v>
      </c>
      <c r="M42" s="66">
        <f t="shared" si="17"/>
        <v>34</v>
      </c>
      <c r="N42" s="65">
        <f>VLOOKUP($A42,'Return Data'!$B$7:$R$1700,14,0)</f>
        <v>-0.3049</v>
      </c>
      <c r="O42" s="66">
        <f t="shared" si="18"/>
        <v>29</v>
      </c>
      <c r="P42" s="65">
        <f>VLOOKUP($A42,'Return Data'!$B$7:$R$1700,15,0)</f>
        <v>6.3785999999999996</v>
      </c>
      <c r="Q42" s="66">
        <f t="shared" si="20"/>
        <v>16</v>
      </c>
      <c r="R42" s="65">
        <f>VLOOKUP($A42,'Return Data'!$B$7:$R$1700,16,0)</f>
        <v>11.8093</v>
      </c>
      <c r="S42" s="67">
        <f t="shared" si="19"/>
        <v>16</v>
      </c>
    </row>
    <row r="43" spans="1:19" x14ac:dyDescent="0.3">
      <c r="A43" s="63" t="s">
        <v>198</v>
      </c>
      <c r="B43" s="64">
        <f>VLOOKUP($A43,'Return Data'!$B$7:$R$1700,3,0)</f>
        <v>44025</v>
      </c>
      <c r="C43" s="65">
        <f>VLOOKUP($A43,'Return Data'!$B$7:$R$1700,4,0)</f>
        <v>99.074299999999994</v>
      </c>
      <c r="D43" s="65">
        <f>VLOOKUP($A43,'Return Data'!$B$7:$R$1700,10,0)</f>
        <v>23.916599999999999</v>
      </c>
      <c r="E43" s="66">
        <f t="shared" si="14"/>
        <v>4</v>
      </c>
      <c r="F43" s="65">
        <f>VLOOKUP($A43,'Return Data'!$B$7:$R$1700,11,0)</f>
        <v>0.87890000000000001</v>
      </c>
      <c r="G43" s="66">
        <f t="shared" si="15"/>
        <v>1</v>
      </c>
      <c r="H43" s="65">
        <f>VLOOKUP($A43,'Return Data'!$B$7:$R$1700,12,0)</f>
        <v>10.336</v>
      </c>
      <c r="I43" s="66">
        <f t="shared" si="10"/>
        <v>1</v>
      </c>
      <c r="J43" s="65">
        <f>VLOOKUP($A43,'Return Data'!$B$7:$R$1700,13,0)</f>
        <v>2.5137</v>
      </c>
      <c r="K43" s="66">
        <f t="shared" si="16"/>
        <v>7</v>
      </c>
      <c r="L43" s="65">
        <f>VLOOKUP($A43,'Return Data'!$B$7:$R$1700,17,0)</f>
        <v>4.1083999999999996</v>
      </c>
      <c r="M43" s="66">
        <f t="shared" si="17"/>
        <v>3</v>
      </c>
      <c r="N43" s="65">
        <f>VLOOKUP($A43,'Return Data'!$B$7:$R$1700,14,0)</f>
        <v>3.8892000000000002</v>
      </c>
      <c r="O43" s="66">
        <f t="shared" si="18"/>
        <v>8</v>
      </c>
      <c r="P43" s="65">
        <f>VLOOKUP($A43,'Return Data'!$B$7:$R$1700,15,0)</f>
        <v>10.9497</v>
      </c>
      <c r="Q43" s="66">
        <f t="shared" si="20"/>
        <v>1</v>
      </c>
      <c r="R43" s="65">
        <f>VLOOKUP($A43,'Return Data'!$B$7:$R$1700,16,0)</f>
        <v>13.144600000000001</v>
      </c>
      <c r="S43" s="67">
        <f t="shared" si="19"/>
        <v>10</v>
      </c>
    </row>
    <row r="44" spans="1:19" x14ac:dyDescent="0.3">
      <c r="A44" s="63" t="s">
        <v>199</v>
      </c>
      <c r="B44" s="64">
        <f>VLOOKUP($A44,'Return Data'!$B$7:$R$1700,3,0)</f>
        <v>44025</v>
      </c>
      <c r="C44" s="65">
        <f>VLOOKUP($A44,'Return Data'!$B$7:$R$1700,4,0)</f>
        <v>45.46</v>
      </c>
      <c r="D44" s="65">
        <f>VLOOKUP($A44,'Return Data'!$B$7:$R$1700,10,0)</f>
        <v>15.3222</v>
      </c>
      <c r="E44" s="66">
        <f t="shared" si="14"/>
        <v>50</v>
      </c>
      <c r="F44" s="65">
        <f>VLOOKUP($A44,'Return Data'!$B$7:$R$1700,11,0)</f>
        <v>-15.768000000000001</v>
      </c>
      <c r="G44" s="66">
        <f t="shared" si="15"/>
        <v>51</v>
      </c>
      <c r="H44" s="65">
        <f>VLOOKUP($A44,'Return Data'!$B$7:$R$1700,12,0)</f>
        <v>-9.2796000000000003</v>
      </c>
      <c r="I44" s="66">
        <f t="shared" si="10"/>
        <v>51</v>
      </c>
      <c r="J44" s="65">
        <f>VLOOKUP($A44,'Return Data'!$B$7:$R$1700,13,0)</f>
        <v>-15.8927</v>
      </c>
      <c r="K44" s="66">
        <f t="shared" si="16"/>
        <v>55</v>
      </c>
      <c r="L44" s="65">
        <f>VLOOKUP($A44,'Return Data'!$B$7:$R$1700,17,0)</f>
        <v>-7.1485000000000003</v>
      </c>
      <c r="M44" s="66">
        <f t="shared" si="17"/>
        <v>52</v>
      </c>
      <c r="N44" s="65">
        <f>VLOOKUP($A44,'Return Data'!$B$7:$R$1700,14,0)</f>
        <v>-3.1139000000000001</v>
      </c>
      <c r="O44" s="66">
        <f t="shared" si="18"/>
        <v>43</v>
      </c>
      <c r="P44" s="65">
        <f>VLOOKUP($A44,'Return Data'!$B$7:$R$1700,15,0)</f>
        <v>3.5209999999999999</v>
      </c>
      <c r="Q44" s="66">
        <f t="shared" si="20"/>
        <v>29</v>
      </c>
      <c r="R44" s="65">
        <f>VLOOKUP($A44,'Return Data'!$B$7:$R$1700,16,0)</f>
        <v>13.993499999999999</v>
      </c>
      <c r="S44" s="67">
        <f t="shared" si="19"/>
        <v>7</v>
      </c>
    </row>
    <row r="45" spans="1:19" x14ac:dyDescent="0.3">
      <c r="A45" s="63" t="s">
        <v>370</v>
      </c>
      <c r="B45" s="64">
        <f>VLOOKUP($A45,'Return Data'!$B$7:$R$1700,3,0)</f>
        <v>44025</v>
      </c>
      <c r="C45" s="65">
        <f>VLOOKUP($A45,'Return Data'!$B$7:$R$1700,4,0)</f>
        <v>138.72069999999999</v>
      </c>
      <c r="D45" s="65">
        <f>VLOOKUP($A45,'Return Data'!$B$7:$R$1700,10,0)</f>
        <v>18.546199999999999</v>
      </c>
      <c r="E45" s="66">
        <f t="shared" si="14"/>
        <v>26</v>
      </c>
      <c r="F45" s="65">
        <f>VLOOKUP($A45,'Return Data'!$B$7:$R$1700,11,0)</f>
        <v>-9.4901999999999997</v>
      </c>
      <c r="G45" s="66">
        <f t="shared" si="15"/>
        <v>19</v>
      </c>
      <c r="H45" s="65">
        <f>VLOOKUP($A45,'Return Data'!$B$7:$R$1700,12,0)</f>
        <v>-0.71509999999999996</v>
      </c>
      <c r="I45" s="66">
        <f t="shared" si="10"/>
        <v>17</v>
      </c>
      <c r="J45" s="65">
        <f>VLOOKUP($A45,'Return Data'!$B$7:$R$1700,13,0)</f>
        <v>-5.3418999999999999</v>
      </c>
      <c r="K45" s="66">
        <f t="shared" si="16"/>
        <v>30</v>
      </c>
      <c r="L45" s="65">
        <f>VLOOKUP($A45,'Return Data'!$B$7:$R$1700,17,0)</f>
        <v>-0.34389999999999998</v>
      </c>
      <c r="M45" s="66">
        <f t="shared" si="17"/>
        <v>17</v>
      </c>
      <c r="N45" s="65">
        <f>VLOOKUP($A45,'Return Data'!$B$7:$R$1700,14,0)</f>
        <v>-0.76200000000000001</v>
      </c>
      <c r="O45" s="66">
        <f t="shared" si="18"/>
        <v>32</v>
      </c>
      <c r="P45" s="65">
        <f>VLOOKUP($A45,'Return Data'!$B$7:$R$1700,15,0)</f>
        <v>3.2595000000000001</v>
      </c>
      <c r="Q45" s="66">
        <f t="shared" si="20"/>
        <v>33</v>
      </c>
      <c r="R45" s="65">
        <f>VLOOKUP($A45,'Return Data'!$B$7:$R$1700,16,0)</f>
        <v>10.0198</v>
      </c>
      <c r="S45" s="67">
        <f t="shared" si="19"/>
        <v>28</v>
      </c>
    </row>
    <row r="46" spans="1:19" x14ac:dyDescent="0.3">
      <c r="A46" s="63" t="s">
        <v>201</v>
      </c>
      <c r="B46" s="64">
        <f>VLOOKUP($A46,'Return Data'!$B$7:$R$1700,3,0)</f>
        <v>44025</v>
      </c>
      <c r="C46" s="65">
        <f>VLOOKUP($A46,'Return Data'!$B$7:$R$1700,4,0)</f>
        <v>12.728999999999999</v>
      </c>
      <c r="D46" s="65">
        <f>VLOOKUP($A46,'Return Data'!$B$7:$R$1700,10,0)</f>
        <v>21.546900000000001</v>
      </c>
      <c r="E46" s="66">
        <f t="shared" si="14"/>
        <v>6</v>
      </c>
      <c r="F46" s="65">
        <f>VLOOKUP($A46,'Return Data'!$B$7:$R$1700,11,0)</f>
        <v>-12.280900000000001</v>
      </c>
      <c r="G46" s="66">
        <f t="shared" si="15"/>
        <v>36</v>
      </c>
      <c r="H46" s="65">
        <f>VLOOKUP($A46,'Return Data'!$B$7:$R$1700,12,0)</f>
        <v>-4.3442999999999996</v>
      </c>
      <c r="I46" s="66">
        <f t="shared" si="10"/>
        <v>33</v>
      </c>
      <c r="J46" s="65">
        <f>VLOOKUP($A46,'Return Data'!$B$7:$R$1700,13,0)</f>
        <v>-7.8437000000000001</v>
      </c>
      <c r="K46" s="66">
        <f t="shared" si="16"/>
        <v>44</v>
      </c>
      <c r="L46" s="65">
        <f>VLOOKUP($A46,'Return Data'!$B$7:$R$1700,17,0)</f>
        <v>-1.7327999999999999</v>
      </c>
      <c r="M46" s="66">
        <f t="shared" si="17"/>
        <v>25</v>
      </c>
      <c r="N46" s="65">
        <f>VLOOKUP($A46,'Return Data'!$B$7:$R$1700,14,0)</f>
        <v>-2.3134000000000001</v>
      </c>
      <c r="O46" s="66">
        <f t="shared" si="18"/>
        <v>41</v>
      </c>
      <c r="P46" s="65">
        <f>VLOOKUP($A46,'Return Data'!$B$7:$R$1700,15,0)</f>
        <v>3.9821</v>
      </c>
      <c r="Q46" s="66">
        <f t="shared" si="20"/>
        <v>27</v>
      </c>
      <c r="R46" s="65">
        <f>VLOOKUP($A46,'Return Data'!$B$7:$R$1700,16,0)</f>
        <v>4.6231999999999998</v>
      </c>
      <c r="S46" s="67">
        <f t="shared" si="19"/>
        <v>46</v>
      </c>
    </row>
    <row r="47" spans="1:19" x14ac:dyDescent="0.3">
      <c r="A47" s="63" t="s">
        <v>202</v>
      </c>
      <c r="B47" s="64">
        <f>VLOOKUP($A47,'Return Data'!$B$7:$R$1700,3,0)</f>
        <v>44025</v>
      </c>
      <c r="C47" s="65">
        <f>VLOOKUP($A47,'Return Data'!$B$7:$R$1700,4,0)</f>
        <v>13.586</v>
      </c>
      <c r="D47" s="65">
        <f>VLOOKUP($A47,'Return Data'!$B$7:$R$1700,10,0)</f>
        <v>20.473199999999999</v>
      </c>
      <c r="E47" s="66">
        <f t="shared" si="14"/>
        <v>13</v>
      </c>
      <c r="F47" s="65">
        <f>VLOOKUP($A47,'Return Data'!$B$7:$R$1700,11,0)</f>
        <v>-9.7623999999999995</v>
      </c>
      <c r="G47" s="66">
        <f t="shared" si="15"/>
        <v>22</v>
      </c>
      <c r="H47" s="65">
        <f>VLOOKUP($A47,'Return Data'!$B$7:$R$1700,12,0)</f>
        <v>-1.3348</v>
      </c>
      <c r="I47" s="66">
        <f t="shared" si="10"/>
        <v>22</v>
      </c>
      <c r="J47" s="65">
        <f>VLOOKUP($A47,'Return Data'!$B$7:$R$1700,13,0)</f>
        <v>-5.2468000000000004</v>
      </c>
      <c r="K47" s="66">
        <f t="shared" si="16"/>
        <v>28</v>
      </c>
      <c r="L47" s="65">
        <f>VLOOKUP($A47,'Return Data'!$B$7:$R$1700,17,0)</f>
        <v>0.87280000000000002</v>
      </c>
      <c r="M47" s="66">
        <f t="shared" si="17"/>
        <v>10</v>
      </c>
      <c r="N47" s="65">
        <f>VLOOKUP($A47,'Return Data'!$B$7:$R$1700,14,0)</f>
        <v>-0.78490000000000004</v>
      </c>
      <c r="O47" s="66">
        <f t="shared" si="18"/>
        <v>33</v>
      </c>
      <c r="P47" s="65">
        <f>VLOOKUP($A47,'Return Data'!$B$7:$R$1700,15,0)</f>
        <v>5.9097</v>
      </c>
      <c r="Q47" s="66">
        <f t="shared" si="20"/>
        <v>18</v>
      </c>
      <c r="R47" s="65">
        <f>VLOOKUP($A47,'Return Data'!$B$7:$R$1700,16,0)</f>
        <v>5.9183000000000003</v>
      </c>
      <c r="S47" s="67">
        <f t="shared" si="19"/>
        <v>42</v>
      </c>
    </row>
    <row r="48" spans="1:19" x14ac:dyDescent="0.3">
      <c r="A48" s="63" t="s">
        <v>203</v>
      </c>
      <c r="B48" s="64">
        <f>VLOOKUP($A48,'Return Data'!$B$7:$R$1700,3,0)</f>
        <v>44025</v>
      </c>
      <c r="C48" s="65">
        <f>VLOOKUP($A48,'Return Data'!$B$7:$R$1700,4,0)</f>
        <v>13.3348</v>
      </c>
      <c r="D48" s="65">
        <f>VLOOKUP($A48,'Return Data'!$B$7:$R$1700,10,0)</f>
        <v>19.844000000000001</v>
      </c>
      <c r="E48" s="66">
        <f t="shared" si="14"/>
        <v>15</v>
      </c>
      <c r="F48" s="65">
        <f>VLOOKUP($A48,'Return Data'!$B$7:$R$1700,11,0)</f>
        <v>-10.4825</v>
      </c>
      <c r="G48" s="66">
        <f t="shared" si="15"/>
        <v>24</v>
      </c>
      <c r="H48" s="65">
        <f>VLOOKUP($A48,'Return Data'!$B$7:$R$1700,12,0)</f>
        <v>-2.0285000000000002</v>
      </c>
      <c r="I48" s="66">
        <f t="shared" si="10"/>
        <v>25</v>
      </c>
      <c r="J48" s="65">
        <f>VLOOKUP($A48,'Return Data'!$B$7:$R$1700,13,0)</f>
        <v>-6.3921999999999999</v>
      </c>
      <c r="K48" s="66">
        <f t="shared" si="16"/>
        <v>36</v>
      </c>
      <c r="L48" s="65">
        <f>VLOOKUP($A48,'Return Data'!$B$7:$R$1700,17,0)</f>
        <v>2.0851000000000002</v>
      </c>
      <c r="M48" s="66">
        <f t="shared" si="17"/>
        <v>9</v>
      </c>
      <c r="N48" s="65">
        <f>VLOOKUP($A48,'Return Data'!$B$7:$R$1700,14,0)</f>
        <v>-1.6838</v>
      </c>
      <c r="O48" s="66">
        <f t="shared" si="18"/>
        <v>36</v>
      </c>
      <c r="P48" s="65"/>
      <c r="Q48" s="66"/>
      <c r="R48" s="65">
        <f>VLOOKUP($A48,'Return Data'!$B$7:$R$1700,16,0)</f>
        <v>6.9424999999999999</v>
      </c>
      <c r="S48" s="67">
        <f t="shared" si="19"/>
        <v>40</v>
      </c>
    </row>
    <row r="49" spans="1:19" x14ac:dyDescent="0.3">
      <c r="A49" s="63" t="s">
        <v>204</v>
      </c>
      <c r="B49" s="64">
        <f>VLOOKUP($A49,'Return Data'!$B$7:$R$1700,3,0)</f>
        <v>44025</v>
      </c>
      <c r="C49" s="65">
        <f>VLOOKUP($A49,'Return Data'!$B$7:$R$1700,4,0)</f>
        <v>13.6342</v>
      </c>
      <c r="D49" s="65">
        <f>VLOOKUP($A49,'Return Data'!$B$7:$R$1700,10,0)</f>
        <v>15.687200000000001</v>
      </c>
      <c r="E49" s="66">
        <f t="shared" si="14"/>
        <v>47</v>
      </c>
      <c r="F49" s="65">
        <f>VLOOKUP($A49,'Return Data'!$B$7:$R$1700,11,0)</f>
        <v>-7.7897999999999996</v>
      </c>
      <c r="G49" s="66">
        <f t="shared" si="15"/>
        <v>12</v>
      </c>
      <c r="H49" s="65">
        <f>VLOOKUP($A49,'Return Data'!$B$7:$R$1700,12,0)</f>
        <v>0.66080000000000005</v>
      </c>
      <c r="I49" s="66">
        <f t="shared" si="10"/>
        <v>12</v>
      </c>
      <c r="J49" s="65">
        <f>VLOOKUP($A49,'Return Data'!$B$7:$R$1700,13,0)</f>
        <v>5.1436999999999999</v>
      </c>
      <c r="K49" s="66">
        <f t="shared" si="16"/>
        <v>4</v>
      </c>
      <c r="L49" s="65">
        <f>VLOOKUP($A49,'Return Data'!$B$7:$R$1700,17,0)</f>
        <v>3.6638999999999999</v>
      </c>
      <c r="M49" s="66">
        <f t="shared" si="17"/>
        <v>5</v>
      </c>
      <c r="N49" s="65">
        <f>VLOOKUP($A49,'Return Data'!$B$7:$R$1700,14,0)</f>
        <v>5.6486000000000001</v>
      </c>
      <c r="O49" s="66">
        <f t="shared" si="18"/>
        <v>5</v>
      </c>
      <c r="P49" s="65"/>
      <c r="Q49" s="66"/>
      <c r="R49" s="65">
        <f>VLOOKUP($A49,'Return Data'!$B$7:$R$1700,16,0)</f>
        <v>9.8879000000000001</v>
      </c>
      <c r="S49" s="67">
        <f t="shared" si="19"/>
        <v>29</v>
      </c>
    </row>
    <row r="50" spans="1:19" x14ac:dyDescent="0.3">
      <c r="A50" s="63" t="s">
        <v>205</v>
      </c>
      <c r="B50" s="64">
        <f>VLOOKUP($A50,'Return Data'!$B$7:$R$1700,3,0)</f>
        <v>44025</v>
      </c>
      <c r="C50" s="65">
        <f>VLOOKUP($A50,'Return Data'!$B$7:$R$1700,4,0)</f>
        <v>9.6669</v>
      </c>
      <c r="D50" s="65">
        <f>VLOOKUP($A50,'Return Data'!$B$7:$R$1700,10,0)</f>
        <v>11.783200000000001</v>
      </c>
      <c r="E50" s="66">
        <f t="shared" si="14"/>
        <v>63</v>
      </c>
      <c r="F50" s="65">
        <f>VLOOKUP($A50,'Return Data'!$B$7:$R$1700,11,0)</f>
        <v>-12.8833</v>
      </c>
      <c r="G50" s="66">
        <f t="shared" si="15"/>
        <v>39</v>
      </c>
      <c r="H50" s="65">
        <f>VLOOKUP($A50,'Return Data'!$B$7:$R$1700,12,0)</f>
        <v>-5.7026000000000003</v>
      </c>
      <c r="I50" s="66">
        <f t="shared" si="10"/>
        <v>42</v>
      </c>
      <c r="J50" s="65">
        <f>VLOOKUP($A50,'Return Data'!$B$7:$R$1700,13,0)</f>
        <v>-5.7926000000000002</v>
      </c>
      <c r="K50" s="66">
        <f t="shared" si="16"/>
        <v>34</v>
      </c>
      <c r="L50" s="65">
        <f>VLOOKUP($A50,'Return Data'!$B$7:$R$1700,17,0)</f>
        <v>-0.77190000000000003</v>
      </c>
      <c r="M50" s="66">
        <f t="shared" si="17"/>
        <v>19</v>
      </c>
      <c r="N50" s="65"/>
      <c r="O50" s="66"/>
      <c r="P50" s="65"/>
      <c r="Q50" s="66"/>
      <c r="R50" s="65">
        <f>VLOOKUP($A50,'Return Data'!$B$7:$R$1700,16,0)</f>
        <v>-1.4630000000000001</v>
      </c>
      <c r="S50" s="67">
        <f t="shared" si="19"/>
        <v>50</v>
      </c>
    </row>
    <row r="51" spans="1:19" x14ac:dyDescent="0.3">
      <c r="A51" s="63" t="s">
        <v>206</v>
      </c>
      <c r="B51" s="64">
        <f>VLOOKUP($A51,'Return Data'!$B$7:$R$1700,3,0)</f>
        <v>44025</v>
      </c>
      <c r="C51" s="65">
        <f>VLOOKUP($A51,'Return Data'!$B$7:$R$1700,4,0)</f>
        <v>10.221399999999999</v>
      </c>
      <c r="D51" s="65">
        <f>VLOOKUP($A51,'Return Data'!$B$7:$R$1700,10,0)</f>
        <v>16.5642</v>
      </c>
      <c r="E51" s="66">
        <f t="shared" si="14"/>
        <v>39</v>
      </c>
      <c r="F51" s="65">
        <f>VLOOKUP($A51,'Return Data'!$B$7:$R$1700,11,0)</f>
        <v>-11.5161</v>
      </c>
      <c r="G51" s="66">
        <f t="shared" si="15"/>
        <v>33</v>
      </c>
      <c r="H51" s="65">
        <f>VLOOKUP($A51,'Return Data'!$B$7:$R$1700,12,0)</f>
        <v>-2.3502000000000001</v>
      </c>
      <c r="I51" s="66">
        <f t="shared" si="10"/>
        <v>26</v>
      </c>
      <c r="J51" s="65">
        <f>VLOOKUP($A51,'Return Data'!$B$7:$R$1700,13,0)</f>
        <v>-4.0468999999999999</v>
      </c>
      <c r="K51" s="66">
        <f t="shared" si="16"/>
        <v>24</v>
      </c>
      <c r="L51" s="65"/>
      <c r="M51" s="66"/>
      <c r="N51" s="65"/>
      <c r="O51" s="66"/>
      <c r="P51" s="65"/>
      <c r="Q51" s="66"/>
      <c r="R51" s="65">
        <f>VLOOKUP($A51,'Return Data'!$B$7:$R$1700,16,0)</f>
        <v>1.1054999999999999</v>
      </c>
      <c r="S51" s="67">
        <f t="shared" si="19"/>
        <v>49</v>
      </c>
    </row>
    <row r="52" spans="1:19" x14ac:dyDescent="0.3">
      <c r="A52" s="63" t="s">
        <v>207</v>
      </c>
      <c r="B52" s="64">
        <f>VLOOKUP($A52,'Return Data'!$B$7:$R$1700,3,0)</f>
        <v>44025</v>
      </c>
      <c r="C52" s="65">
        <f>VLOOKUP($A52,'Return Data'!$B$7:$R$1700,4,0)</f>
        <v>28.506699999999999</v>
      </c>
      <c r="D52" s="65">
        <f>VLOOKUP($A52,'Return Data'!$B$7:$R$1700,10,0)</f>
        <v>12.865600000000001</v>
      </c>
      <c r="E52" s="66">
        <f t="shared" si="14"/>
        <v>57</v>
      </c>
      <c r="F52" s="65">
        <f>VLOOKUP($A52,'Return Data'!$B$7:$R$1700,11,0)</f>
        <v>-2.7669000000000001</v>
      </c>
      <c r="G52" s="66">
        <f t="shared" si="15"/>
        <v>3</v>
      </c>
      <c r="H52" s="65">
        <f>VLOOKUP($A52,'Return Data'!$B$7:$R$1700,12,0)</f>
        <v>7.4345999999999997</v>
      </c>
      <c r="I52" s="66">
        <f t="shared" si="10"/>
        <v>2</v>
      </c>
      <c r="J52" s="65">
        <f>VLOOKUP($A52,'Return Data'!$B$7:$R$1700,13,0)</f>
        <v>10.0883</v>
      </c>
      <c r="K52" s="66">
        <f t="shared" si="16"/>
        <v>1</v>
      </c>
      <c r="L52" s="65">
        <f>VLOOKUP($A52,'Return Data'!$B$7:$R$1700,17,0)</f>
        <v>11.351900000000001</v>
      </c>
      <c r="M52" s="66">
        <f>RANK(L52,L$8:L$71,0)</f>
        <v>1</v>
      </c>
      <c r="N52" s="65">
        <f>VLOOKUP($A52,'Return Data'!$B$7:$R$1700,14,0)</f>
        <v>9.0843000000000007</v>
      </c>
      <c r="O52" s="66">
        <f>RANK(N52,N$8:N$71,0)</f>
        <v>1</v>
      </c>
      <c r="P52" s="65">
        <f>VLOOKUP($A52,'Return Data'!$B$7:$R$1700,15,0)</f>
        <v>10.912599999999999</v>
      </c>
      <c r="Q52" s="66">
        <f>RANK(P52,P$8:P$71,0)</f>
        <v>2</v>
      </c>
      <c r="R52" s="65">
        <f>VLOOKUP($A52,'Return Data'!$B$7:$R$1700,16,0)</f>
        <v>18.0945</v>
      </c>
      <c r="S52" s="67">
        <f t="shared" si="19"/>
        <v>1</v>
      </c>
    </row>
    <row r="53" spans="1:19" x14ac:dyDescent="0.3">
      <c r="A53" s="63" t="s">
        <v>208</v>
      </c>
      <c r="B53" s="64">
        <f>VLOOKUP($A53,'Return Data'!$B$7:$R$1700,3,0)</f>
        <v>44025</v>
      </c>
      <c r="C53" s="65">
        <f>VLOOKUP($A53,'Return Data'!$B$7:$R$1700,4,0)</f>
        <v>10.897399999999999</v>
      </c>
      <c r="D53" s="65">
        <f>VLOOKUP($A53,'Return Data'!$B$7:$R$1700,10,0)</f>
        <v>15.503399999999999</v>
      </c>
      <c r="E53" s="66">
        <f t="shared" si="14"/>
        <v>48</v>
      </c>
      <c r="F53" s="65">
        <f>VLOOKUP($A53,'Return Data'!$B$7:$R$1700,11,0)</f>
        <v>-4.8975999999999997</v>
      </c>
      <c r="G53" s="66">
        <f t="shared" si="15"/>
        <v>8</v>
      </c>
      <c r="H53" s="65">
        <f>VLOOKUP($A53,'Return Data'!$B$7:$R$1700,12,0)</f>
        <v>2.7717000000000001</v>
      </c>
      <c r="I53" s="66">
        <f t="shared" si="10"/>
        <v>8</v>
      </c>
      <c r="J53" s="65">
        <f>VLOOKUP($A53,'Return Data'!$B$7:$R$1700,13,0)</f>
        <v>3.7581000000000002</v>
      </c>
      <c r="K53" s="66">
        <f t="shared" si="16"/>
        <v>6</v>
      </c>
      <c r="L53" s="65"/>
      <c r="M53" s="66"/>
      <c r="N53" s="65"/>
      <c r="O53" s="66"/>
      <c r="P53" s="65"/>
      <c r="Q53" s="66"/>
      <c r="R53" s="65">
        <f>VLOOKUP($A53,'Return Data'!$B$7:$R$1700,16,0)</f>
        <v>6.0384000000000002</v>
      </c>
      <c r="S53" s="67">
        <f t="shared" si="19"/>
        <v>41</v>
      </c>
    </row>
    <row r="54" spans="1:19" x14ac:dyDescent="0.3">
      <c r="A54" s="63" t="s">
        <v>209</v>
      </c>
      <c r="B54" s="64">
        <f>VLOOKUP($A54,'Return Data'!$B$7:$R$1700,3,0)</f>
        <v>44025</v>
      </c>
      <c r="C54" s="65">
        <f>VLOOKUP($A54,'Return Data'!$B$7:$R$1700,4,0)</f>
        <v>90.058199999999999</v>
      </c>
      <c r="D54" s="65">
        <f>VLOOKUP($A54,'Return Data'!$B$7:$R$1700,10,0)</f>
        <v>17.276299999999999</v>
      </c>
      <c r="E54" s="66">
        <f t="shared" si="14"/>
        <v>32</v>
      </c>
      <c r="F54" s="65">
        <f>VLOOKUP($A54,'Return Data'!$B$7:$R$1700,11,0)</f>
        <v>-15.859299999999999</v>
      </c>
      <c r="G54" s="66">
        <f t="shared" si="15"/>
        <v>52</v>
      </c>
      <c r="H54" s="65">
        <f>VLOOKUP($A54,'Return Data'!$B$7:$R$1700,12,0)</f>
        <v>-9.8826999999999998</v>
      </c>
      <c r="I54" s="66">
        <f t="shared" si="10"/>
        <v>52</v>
      </c>
      <c r="J54" s="65">
        <f>VLOOKUP($A54,'Return Data'!$B$7:$R$1700,13,0)</f>
        <v>-11.735900000000001</v>
      </c>
      <c r="K54" s="66">
        <f t="shared" si="16"/>
        <v>49</v>
      </c>
      <c r="L54" s="65">
        <f>VLOOKUP($A54,'Return Data'!$B$7:$R$1700,17,0)</f>
        <v>-6.7065999999999999</v>
      </c>
      <c r="M54" s="66">
        <f t="shared" ref="M54:M61" si="21">RANK(L54,L$8:L$71,0)</f>
        <v>51</v>
      </c>
      <c r="N54" s="65">
        <f>VLOOKUP($A54,'Return Data'!$B$7:$R$1700,14,0)</f>
        <v>-3.5703999999999998</v>
      </c>
      <c r="O54" s="66">
        <f>RANK(N54,N$8:N$71,0)</f>
        <v>44</v>
      </c>
      <c r="P54" s="65">
        <f>VLOOKUP($A54,'Return Data'!$B$7:$R$1700,15,0)</f>
        <v>3.4062999999999999</v>
      </c>
      <c r="Q54" s="66">
        <f>RANK(P54,P$8:P$71,0)</f>
        <v>31</v>
      </c>
      <c r="R54" s="65">
        <f>VLOOKUP($A54,'Return Data'!$B$7:$R$1700,16,0)</f>
        <v>8.5062999999999995</v>
      </c>
      <c r="S54" s="67">
        <f t="shared" si="19"/>
        <v>33</v>
      </c>
    </row>
    <row r="55" spans="1:19" x14ac:dyDescent="0.3">
      <c r="A55" s="63" t="s">
        <v>210</v>
      </c>
      <c r="B55" s="64">
        <f>VLOOKUP($A55,'Return Data'!$B$7:$R$1700,3,0)</f>
        <v>44025</v>
      </c>
      <c r="C55" s="65">
        <f>VLOOKUP($A55,'Return Data'!$B$7:$R$1700,4,0)</f>
        <v>8.0655999999999999</v>
      </c>
      <c r="D55" s="65">
        <f>VLOOKUP($A55,'Return Data'!$B$7:$R$1700,10,0)</f>
        <v>19.469100000000001</v>
      </c>
      <c r="E55" s="66">
        <f t="shared" si="14"/>
        <v>21</v>
      </c>
      <c r="F55" s="65">
        <f>VLOOKUP($A55,'Return Data'!$B$7:$R$1700,11,0)</f>
        <v>-17.537199999999999</v>
      </c>
      <c r="G55" s="66">
        <f t="shared" si="15"/>
        <v>58</v>
      </c>
      <c r="H55" s="65">
        <f>VLOOKUP($A55,'Return Data'!$B$7:$R$1700,12,0)</f>
        <v>-11.261699999999999</v>
      </c>
      <c r="I55" s="66">
        <f t="shared" si="10"/>
        <v>57</v>
      </c>
      <c r="J55" s="65">
        <f>VLOOKUP($A55,'Return Data'!$B$7:$R$1700,13,0)</f>
        <v>-18.8963</v>
      </c>
      <c r="K55" s="66">
        <f t="shared" si="16"/>
        <v>58</v>
      </c>
      <c r="L55" s="65">
        <f>VLOOKUP($A55,'Return Data'!$B$7:$R$1700,17,0)</f>
        <v>-17.663699999999999</v>
      </c>
      <c r="M55" s="66">
        <f t="shared" si="21"/>
        <v>56</v>
      </c>
      <c r="N55" s="65">
        <f>VLOOKUP($A55,'Return Data'!$B$7:$R$1700,14,0)</f>
        <v>-14.6526</v>
      </c>
      <c r="O55" s="66">
        <f>RANK(N55,N$8:N$71,0)</f>
        <v>50</v>
      </c>
      <c r="P55" s="65"/>
      <c r="Q55" s="66"/>
      <c r="R55" s="65">
        <f>VLOOKUP($A55,'Return Data'!$B$7:$R$1700,16,0)</f>
        <v>-5.7165999999999997</v>
      </c>
      <c r="S55" s="67">
        <f t="shared" si="19"/>
        <v>56</v>
      </c>
    </row>
    <row r="56" spans="1:19" x14ac:dyDescent="0.3">
      <c r="A56" s="63" t="s">
        <v>211</v>
      </c>
      <c r="B56" s="64">
        <f>VLOOKUP($A56,'Return Data'!$B$7:$R$1700,3,0)</f>
        <v>44025</v>
      </c>
      <c r="C56" s="65">
        <f>VLOOKUP($A56,'Return Data'!$B$7:$R$1700,4,0)</f>
        <v>6.8822000000000001</v>
      </c>
      <c r="D56" s="65">
        <f>VLOOKUP($A56,'Return Data'!$B$7:$R$1700,10,0)</f>
        <v>20.101900000000001</v>
      </c>
      <c r="E56" s="66">
        <f t="shared" si="14"/>
        <v>14</v>
      </c>
      <c r="F56" s="65">
        <f>VLOOKUP($A56,'Return Data'!$B$7:$R$1700,11,0)</f>
        <v>-17.474699999999999</v>
      </c>
      <c r="G56" s="66">
        <f t="shared" si="15"/>
        <v>56</v>
      </c>
      <c r="H56" s="65">
        <f>VLOOKUP($A56,'Return Data'!$B$7:$R$1700,12,0)</f>
        <v>-10.7402</v>
      </c>
      <c r="I56" s="66">
        <f t="shared" si="10"/>
        <v>56</v>
      </c>
      <c r="J56" s="65">
        <f>VLOOKUP($A56,'Return Data'!$B$7:$R$1700,13,0)</f>
        <v>-17.898</v>
      </c>
      <c r="K56" s="66">
        <f t="shared" si="16"/>
        <v>57</v>
      </c>
      <c r="L56" s="65">
        <f>VLOOKUP($A56,'Return Data'!$B$7:$R$1700,17,0)</f>
        <v>-17.594999999999999</v>
      </c>
      <c r="M56" s="66">
        <f t="shared" si="21"/>
        <v>55</v>
      </c>
      <c r="N56" s="65">
        <f>VLOOKUP($A56,'Return Data'!$B$7:$R$1700,14,0)</f>
        <v>-14.3743</v>
      </c>
      <c r="O56" s="66">
        <f>RANK(N56,N$8:N$71,0)</f>
        <v>49</v>
      </c>
      <c r="P56" s="65"/>
      <c r="Q56" s="66"/>
      <c r="R56" s="65">
        <f>VLOOKUP($A56,'Return Data'!$B$7:$R$1700,16,0)</f>
        <v>-10.684200000000001</v>
      </c>
      <c r="S56" s="67">
        <f t="shared" si="19"/>
        <v>60</v>
      </c>
    </row>
    <row r="57" spans="1:19" x14ac:dyDescent="0.3">
      <c r="A57" s="63" t="s">
        <v>212</v>
      </c>
      <c r="B57" s="64">
        <f>VLOOKUP($A57,'Return Data'!$B$7:$R$1700,3,0)</f>
        <v>44025</v>
      </c>
      <c r="C57" s="65">
        <f>VLOOKUP($A57,'Return Data'!$B$7:$R$1700,4,0)</f>
        <v>6.6172000000000004</v>
      </c>
      <c r="D57" s="65">
        <f>VLOOKUP($A57,'Return Data'!$B$7:$R$1700,10,0)</f>
        <v>19.461300000000001</v>
      </c>
      <c r="E57" s="66">
        <f t="shared" si="14"/>
        <v>22</v>
      </c>
      <c r="F57" s="65">
        <f>VLOOKUP($A57,'Return Data'!$B$7:$R$1700,11,0)</f>
        <v>-19.0319</v>
      </c>
      <c r="G57" s="66">
        <f t="shared" si="15"/>
        <v>60</v>
      </c>
      <c r="H57" s="65">
        <f>VLOOKUP($A57,'Return Data'!$B$7:$R$1700,12,0)</f>
        <v>-11.463699999999999</v>
      </c>
      <c r="I57" s="66">
        <f t="shared" si="10"/>
        <v>59</v>
      </c>
      <c r="J57" s="65">
        <f>VLOOKUP($A57,'Return Data'!$B$7:$R$1700,13,0)</f>
        <v>-19.0883</v>
      </c>
      <c r="K57" s="66">
        <f t="shared" si="16"/>
        <v>59</v>
      </c>
      <c r="L57" s="65">
        <f>VLOOKUP($A57,'Return Data'!$B$7:$R$1700,17,0)</f>
        <v>-17.969100000000001</v>
      </c>
      <c r="M57" s="66">
        <f t="shared" si="21"/>
        <v>57</v>
      </c>
      <c r="N57" s="65"/>
      <c r="O57" s="66"/>
      <c r="P57" s="65"/>
      <c r="Q57" s="66"/>
      <c r="R57" s="65">
        <f>VLOOKUP($A57,'Return Data'!$B$7:$R$1700,16,0)</f>
        <v>-12.7607</v>
      </c>
      <c r="S57" s="67">
        <f t="shared" si="19"/>
        <v>62</v>
      </c>
    </row>
    <row r="58" spans="1:19" x14ac:dyDescent="0.3">
      <c r="A58" s="63" t="s">
        <v>213</v>
      </c>
      <c r="B58" s="64">
        <f>VLOOKUP($A58,'Return Data'!$B$7:$R$1700,3,0)</f>
        <v>44025</v>
      </c>
      <c r="C58" s="65">
        <f>VLOOKUP($A58,'Return Data'!$B$7:$R$1700,4,0)</f>
        <v>6.2716000000000003</v>
      </c>
      <c r="D58" s="65">
        <f>VLOOKUP($A58,'Return Data'!$B$7:$R$1700,10,0)</f>
        <v>20.968299999999999</v>
      </c>
      <c r="E58" s="66">
        <f t="shared" si="14"/>
        <v>8</v>
      </c>
      <c r="F58" s="65">
        <f>VLOOKUP($A58,'Return Data'!$B$7:$R$1700,11,0)</f>
        <v>-19.712199999999999</v>
      </c>
      <c r="G58" s="66">
        <f t="shared" si="15"/>
        <v>63</v>
      </c>
      <c r="H58" s="65">
        <f>VLOOKUP($A58,'Return Data'!$B$7:$R$1700,12,0)</f>
        <v>-12.3147</v>
      </c>
      <c r="I58" s="66">
        <f t="shared" si="10"/>
        <v>62</v>
      </c>
      <c r="J58" s="65">
        <f>VLOOKUP($A58,'Return Data'!$B$7:$R$1700,13,0)</f>
        <v>-19.892700000000001</v>
      </c>
      <c r="K58" s="66">
        <f t="shared" si="16"/>
        <v>61</v>
      </c>
      <c r="L58" s="65">
        <f>VLOOKUP($A58,'Return Data'!$B$7:$R$1700,17,0)</f>
        <v>-18.404699999999998</v>
      </c>
      <c r="M58" s="66">
        <f t="shared" si="21"/>
        <v>58</v>
      </c>
      <c r="N58" s="65"/>
      <c r="O58" s="66"/>
      <c r="P58" s="65"/>
      <c r="Q58" s="66"/>
      <c r="R58" s="65">
        <f>VLOOKUP($A58,'Return Data'!$B$7:$R$1700,16,0)</f>
        <v>-15.389900000000001</v>
      </c>
      <c r="S58" s="67">
        <f t="shared" si="19"/>
        <v>63</v>
      </c>
    </row>
    <row r="59" spans="1:19" x14ac:dyDescent="0.3">
      <c r="A59" s="63" t="s">
        <v>214</v>
      </c>
      <c r="B59" s="64">
        <f>VLOOKUP($A59,'Return Data'!$B$7:$R$1700,3,0)</f>
        <v>44025</v>
      </c>
      <c r="C59" s="65">
        <f>VLOOKUP($A59,'Return Data'!$B$7:$R$1700,4,0)</f>
        <v>12.866</v>
      </c>
      <c r="D59" s="65">
        <f>VLOOKUP($A59,'Return Data'!$B$7:$R$1700,10,0)</f>
        <v>20.883600000000001</v>
      </c>
      <c r="E59" s="66">
        <f t="shared" si="14"/>
        <v>9</v>
      </c>
      <c r="F59" s="65">
        <f>VLOOKUP($A59,'Return Data'!$B$7:$R$1700,11,0)</f>
        <v>-11.6716</v>
      </c>
      <c r="G59" s="66">
        <f t="shared" si="15"/>
        <v>34</v>
      </c>
      <c r="H59" s="65">
        <f>VLOOKUP($A59,'Return Data'!$B$7:$R$1700,12,0)</f>
        <v>-2.6962000000000002</v>
      </c>
      <c r="I59" s="66">
        <f t="shared" si="10"/>
        <v>28</v>
      </c>
      <c r="J59" s="65">
        <f>VLOOKUP($A59,'Return Data'!$B$7:$R$1700,13,0)</f>
        <v>-5.3288000000000002</v>
      </c>
      <c r="K59" s="66">
        <f t="shared" si="16"/>
        <v>29</v>
      </c>
      <c r="L59" s="65">
        <f>VLOOKUP($A59,'Return Data'!$B$7:$R$1700,17,0)</f>
        <v>-2.4550000000000001</v>
      </c>
      <c r="M59" s="66">
        <f t="shared" si="21"/>
        <v>31</v>
      </c>
      <c r="N59" s="65">
        <f>VLOOKUP($A59,'Return Data'!$B$7:$R$1700,14,0)</f>
        <v>-0.38600000000000001</v>
      </c>
      <c r="O59" s="66">
        <f>RANK(N59,N$8:N$71,0)</f>
        <v>30</v>
      </c>
      <c r="P59" s="65">
        <f>VLOOKUP($A59,'Return Data'!$B$7:$R$1700,15,0)</f>
        <v>3.7463000000000002</v>
      </c>
      <c r="Q59" s="66">
        <f>RANK(P59,P$8:P$71,0)</f>
        <v>28</v>
      </c>
      <c r="R59" s="65">
        <f>VLOOKUP($A59,'Return Data'!$B$7:$R$1700,16,0)</f>
        <v>4.8658000000000001</v>
      </c>
      <c r="S59" s="67">
        <f t="shared" si="19"/>
        <v>45</v>
      </c>
    </row>
    <row r="60" spans="1:19" x14ac:dyDescent="0.3">
      <c r="A60" s="63" t="s">
        <v>215</v>
      </c>
      <c r="B60" s="64">
        <f>VLOOKUP($A60,'Return Data'!$B$7:$R$1700,3,0)</f>
        <v>44025</v>
      </c>
      <c r="C60" s="65">
        <f>VLOOKUP($A60,'Return Data'!$B$7:$R$1700,4,0)</f>
        <v>14.0799</v>
      </c>
      <c r="D60" s="65">
        <f>VLOOKUP($A60,'Return Data'!$B$7:$R$1700,10,0)</f>
        <v>20.6008</v>
      </c>
      <c r="E60" s="66">
        <f t="shared" si="14"/>
        <v>12</v>
      </c>
      <c r="F60" s="65">
        <f>VLOOKUP($A60,'Return Data'!$B$7:$R$1700,11,0)</f>
        <v>-11.307700000000001</v>
      </c>
      <c r="G60" s="66">
        <f t="shared" si="15"/>
        <v>31</v>
      </c>
      <c r="H60" s="65">
        <f>VLOOKUP($A60,'Return Data'!$B$7:$R$1700,12,0)</f>
        <v>-1.7179</v>
      </c>
      <c r="I60" s="66">
        <f t="shared" si="10"/>
        <v>24</v>
      </c>
      <c r="J60" s="65">
        <f>VLOOKUP($A60,'Return Data'!$B$7:$R$1700,13,0)</f>
        <v>-4.5566000000000004</v>
      </c>
      <c r="K60" s="66">
        <f t="shared" si="16"/>
        <v>26</v>
      </c>
      <c r="L60" s="65">
        <f>VLOOKUP($A60,'Return Data'!$B$7:$R$1700,17,0)</f>
        <v>-1.667</v>
      </c>
      <c r="M60" s="66">
        <f t="shared" si="21"/>
        <v>24</v>
      </c>
      <c r="N60" s="65">
        <f>VLOOKUP($A60,'Return Data'!$B$7:$R$1700,14,0)</f>
        <v>0.86260000000000003</v>
      </c>
      <c r="O60" s="66">
        <f>RANK(N60,N$8:N$71,0)</f>
        <v>23</v>
      </c>
      <c r="P60" s="65"/>
      <c r="Q60" s="66"/>
      <c r="R60" s="65">
        <f>VLOOKUP($A60,'Return Data'!$B$7:$R$1700,16,0)</f>
        <v>8.2523999999999997</v>
      </c>
      <c r="S60" s="67">
        <f t="shared" si="19"/>
        <v>35</v>
      </c>
    </row>
    <row r="61" spans="1:19" x14ac:dyDescent="0.3">
      <c r="A61" s="63" t="s">
        <v>216</v>
      </c>
      <c r="B61" s="64">
        <f>VLOOKUP($A61,'Return Data'!$B$7:$R$1700,3,0)</f>
        <v>44025</v>
      </c>
      <c r="C61" s="65">
        <f>VLOOKUP($A61,'Return Data'!$B$7:$R$1700,4,0)</f>
        <v>6.6516000000000002</v>
      </c>
      <c r="D61" s="65">
        <f>VLOOKUP($A61,'Return Data'!$B$7:$R$1700,10,0)</f>
        <v>16.578199999999999</v>
      </c>
      <c r="E61" s="66">
        <f t="shared" si="14"/>
        <v>38</v>
      </c>
      <c r="F61" s="65">
        <f>VLOOKUP($A61,'Return Data'!$B$7:$R$1700,11,0)</f>
        <v>-19.448799999999999</v>
      </c>
      <c r="G61" s="66">
        <f t="shared" si="15"/>
        <v>61</v>
      </c>
      <c r="H61" s="65">
        <f>VLOOKUP($A61,'Return Data'!$B$7:$R$1700,12,0)</f>
        <v>-12.655900000000001</v>
      </c>
      <c r="I61" s="66">
        <f t="shared" si="10"/>
        <v>63</v>
      </c>
      <c r="J61" s="65">
        <f>VLOOKUP($A61,'Return Data'!$B$7:$R$1700,13,0)</f>
        <v>-19.174700000000001</v>
      </c>
      <c r="K61" s="66">
        <f t="shared" si="16"/>
        <v>60</v>
      </c>
      <c r="L61" s="65">
        <f>VLOOKUP($A61,'Return Data'!$B$7:$R$1700,17,0)</f>
        <v>-15.536899999999999</v>
      </c>
      <c r="M61" s="66">
        <f t="shared" si="21"/>
        <v>54</v>
      </c>
      <c r="N61" s="65"/>
      <c r="O61" s="66"/>
      <c r="P61" s="65"/>
      <c r="Q61" s="66"/>
      <c r="R61" s="65">
        <f>VLOOKUP($A61,'Return Data'!$B$7:$R$1700,16,0)</f>
        <v>-16.2715</v>
      </c>
      <c r="S61" s="67">
        <f t="shared" si="19"/>
        <v>64</v>
      </c>
    </row>
    <row r="62" spans="1:19" x14ac:dyDescent="0.3">
      <c r="A62" s="63" t="s">
        <v>217</v>
      </c>
      <c r="B62" s="64">
        <f>VLOOKUP($A62,'Return Data'!$B$7:$R$1700,3,0)</f>
        <v>44025</v>
      </c>
      <c r="C62" s="65">
        <f>VLOOKUP($A62,'Return Data'!$B$7:$R$1700,4,0)</f>
        <v>7.7790999999999997</v>
      </c>
      <c r="D62" s="65">
        <f>VLOOKUP($A62,'Return Data'!$B$7:$R$1700,10,0)</f>
        <v>16.581</v>
      </c>
      <c r="E62" s="66">
        <f t="shared" si="14"/>
        <v>37</v>
      </c>
      <c r="F62" s="65">
        <f>VLOOKUP($A62,'Return Data'!$B$7:$R$1700,11,0)</f>
        <v>-17.770199999999999</v>
      </c>
      <c r="G62" s="66">
        <f t="shared" si="15"/>
        <v>59</v>
      </c>
      <c r="H62" s="65">
        <f>VLOOKUP($A62,'Return Data'!$B$7:$R$1700,12,0)</f>
        <v>-10.6036</v>
      </c>
      <c r="I62" s="66">
        <f t="shared" si="10"/>
        <v>55</v>
      </c>
      <c r="J62" s="65">
        <f>VLOOKUP($A62,'Return Data'!$B$7:$R$1700,13,0)</f>
        <v>-17.781500000000001</v>
      </c>
      <c r="K62" s="66">
        <f t="shared" si="16"/>
        <v>56</v>
      </c>
      <c r="L62" s="65"/>
      <c r="M62" s="66"/>
      <c r="N62" s="65"/>
      <c r="O62" s="66"/>
      <c r="P62" s="65"/>
      <c r="Q62" s="66"/>
      <c r="R62" s="65">
        <f>VLOOKUP($A62,'Return Data'!$B$7:$R$1700,16,0)</f>
        <v>-11.577500000000001</v>
      </c>
      <c r="S62" s="67">
        <f t="shared" si="19"/>
        <v>61</v>
      </c>
    </row>
    <row r="63" spans="1:19" x14ac:dyDescent="0.3">
      <c r="A63" s="63" t="s">
        <v>218</v>
      </c>
      <c r="B63" s="64">
        <f>VLOOKUP($A63,'Return Data'!$B$7:$R$1700,3,0)</f>
        <v>44025</v>
      </c>
      <c r="C63" s="65">
        <f>VLOOKUP($A63,'Return Data'!$B$7:$R$1700,4,0)</f>
        <v>18.006599999999999</v>
      </c>
      <c r="D63" s="65">
        <f>VLOOKUP($A63,'Return Data'!$B$7:$R$1700,10,0)</f>
        <v>16.3352</v>
      </c>
      <c r="E63" s="66">
        <f t="shared" si="14"/>
        <v>40</v>
      </c>
      <c r="F63" s="65">
        <f>VLOOKUP($A63,'Return Data'!$B$7:$R$1700,11,0)</f>
        <v>-13.709</v>
      </c>
      <c r="G63" s="66">
        <f t="shared" si="15"/>
        <v>46</v>
      </c>
      <c r="H63" s="65">
        <f>VLOOKUP($A63,'Return Data'!$B$7:$R$1700,12,0)</f>
        <v>-5.6178999999999997</v>
      </c>
      <c r="I63" s="66">
        <f t="shared" si="10"/>
        <v>41</v>
      </c>
      <c r="J63" s="65">
        <f>VLOOKUP($A63,'Return Data'!$B$7:$R$1700,13,0)</f>
        <v>-7.0141999999999998</v>
      </c>
      <c r="K63" s="66">
        <f t="shared" si="16"/>
        <v>40</v>
      </c>
      <c r="L63" s="65">
        <f>VLOOKUP($A63,'Return Data'!$B$7:$R$1700,17,0)</f>
        <v>0.37340000000000001</v>
      </c>
      <c r="M63" s="66">
        <f t="shared" ref="M63:M71" si="22">RANK(L63,L$8:L$71,0)</f>
        <v>14</v>
      </c>
      <c r="N63" s="65">
        <f>VLOOKUP($A63,'Return Data'!$B$7:$R$1700,14,0)</f>
        <v>1.8452999999999999</v>
      </c>
      <c r="O63" s="66">
        <f t="shared" ref="O63:O68" si="23">RANK(N63,N$8:N$71,0)</f>
        <v>20</v>
      </c>
      <c r="P63" s="65">
        <f>VLOOKUP($A63,'Return Data'!$B$7:$R$1700,15,0)</f>
        <v>8.2330000000000005</v>
      </c>
      <c r="Q63" s="66">
        <f>RANK(P63,P$8:P$71,0)</f>
        <v>5</v>
      </c>
      <c r="R63" s="65">
        <f>VLOOKUP($A63,'Return Data'!$B$7:$R$1700,16,0)</f>
        <v>10.763400000000001</v>
      </c>
      <c r="S63" s="67">
        <f t="shared" si="19"/>
        <v>21</v>
      </c>
    </row>
    <row r="64" spans="1:19" x14ac:dyDescent="0.3">
      <c r="A64" s="63" t="s">
        <v>219</v>
      </c>
      <c r="B64" s="64">
        <f>VLOOKUP($A64,'Return Data'!$B$7:$R$1700,3,0)</f>
        <v>44025</v>
      </c>
      <c r="C64" s="65">
        <f>VLOOKUP($A64,'Return Data'!$B$7:$R$1700,4,0)</f>
        <v>77.790000000000006</v>
      </c>
      <c r="D64" s="65">
        <f>VLOOKUP($A64,'Return Data'!$B$7:$R$1700,10,0)</f>
        <v>16.8018</v>
      </c>
      <c r="E64" s="66">
        <f t="shared" si="14"/>
        <v>36</v>
      </c>
      <c r="F64" s="65">
        <f>VLOOKUP($A64,'Return Data'!$B$7:$R$1700,11,0)</f>
        <v>-9.9756999999999998</v>
      </c>
      <c r="G64" s="66">
        <f t="shared" si="15"/>
        <v>23</v>
      </c>
      <c r="H64" s="65">
        <f>VLOOKUP($A64,'Return Data'!$B$7:$R$1700,12,0)</f>
        <v>-2.3841999999999999</v>
      </c>
      <c r="I64" s="66">
        <f t="shared" si="10"/>
        <v>27</v>
      </c>
      <c r="J64" s="65">
        <f>VLOOKUP($A64,'Return Data'!$B$7:$R$1700,13,0)</f>
        <v>-4.2230999999999996</v>
      </c>
      <c r="K64" s="66">
        <f t="shared" si="16"/>
        <v>25</v>
      </c>
      <c r="L64" s="65">
        <f>VLOOKUP($A64,'Return Data'!$B$7:$R$1700,17,0)</f>
        <v>-2.1133999999999999</v>
      </c>
      <c r="M64" s="66">
        <f t="shared" si="22"/>
        <v>29</v>
      </c>
      <c r="N64" s="65">
        <f>VLOOKUP($A64,'Return Data'!$B$7:$R$1700,14,0)</f>
        <v>2.8285999999999998</v>
      </c>
      <c r="O64" s="66">
        <f t="shared" si="23"/>
        <v>13</v>
      </c>
      <c r="P64" s="65">
        <f>VLOOKUP($A64,'Return Data'!$B$7:$R$1700,15,0)</f>
        <v>6.6044999999999998</v>
      </c>
      <c r="Q64" s="66">
        <f>RANK(P64,P$8:P$71,0)</f>
        <v>15</v>
      </c>
      <c r="R64" s="65">
        <f>VLOOKUP($A64,'Return Data'!$B$7:$R$1700,16,0)</f>
        <v>9.7134</v>
      </c>
      <c r="S64" s="67">
        <f t="shared" si="19"/>
        <v>30</v>
      </c>
    </row>
    <row r="65" spans="1:19" x14ac:dyDescent="0.3">
      <c r="A65" s="63" t="s">
        <v>220</v>
      </c>
      <c r="B65" s="64">
        <f>VLOOKUP($A65,'Return Data'!$B$7:$R$1700,3,0)</f>
        <v>44025</v>
      </c>
      <c r="C65" s="65">
        <f>VLOOKUP($A65,'Return Data'!$B$7:$R$1700,4,0)</f>
        <v>25.06</v>
      </c>
      <c r="D65" s="65">
        <f>VLOOKUP($A65,'Return Data'!$B$7:$R$1700,10,0)</f>
        <v>18.151800000000001</v>
      </c>
      <c r="E65" s="66">
        <f t="shared" si="14"/>
        <v>29</v>
      </c>
      <c r="F65" s="65">
        <f>VLOOKUP($A65,'Return Data'!$B$7:$R$1700,11,0)</f>
        <v>-7.7999000000000001</v>
      </c>
      <c r="G65" s="66">
        <f t="shared" si="15"/>
        <v>13</v>
      </c>
      <c r="H65" s="65">
        <f>VLOOKUP($A65,'Return Data'!$B$7:$R$1700,12,0)</f>
        <v>-0.87029999999999996</v>
      </c>
      <c r="I65" s="66">
        <f t="shared" si="10"/>
        <v>19</v>
      </c>
      <c r="J65" s="65">
        <f>VLOOKUP($A65,'Return Data'!$B$7:$R$1700,13,0)</f>
        <v>-7.9699999999999993E-2</v>
      </c>
      <c r="K65" s="66">
        <f t="shared" si="16"/>
        <v>12</v>
      </c>
      <c r="L65" s="65">
        <f>VLOOKUP($A65,'Return Data'!$B$7:$R$1700,17,0)</f>
        <v>0.54239999999999999</v>
      </c>
      <c r="M65" s="66">
        <f t="shared" si="22"/>
        <v>12</v>
      </c>
      <c r="N65" s="65">
        <f>VLOOKUP($A65,'Return Data'!$B$7:$R$1700,14,0)</f>
        <v>2.5133999999999999</v>
      </c>
      <c r="O65" s="66">
        <f t="shared" si="23"/>
        <v>15</v>
      </c>
      <c r="P65" s="65">
        <f>VLOOKUP($A65,'Return Data'!$B$7:$R$1700,15,0)</f>
        <v>3.4470000000000001</v>
      </c>
      <c r="Q65" s="66">
        <f>RANK(P65,P$8:P$71,0)</f>
        <v>30</v>
      </c>
      <c r="R65" s="65">
        <f>VLOOKUP($A65,'Return Data'!$B$7:$R$1700,16,0)</f>
        <v>8.9579000000000004</v>
      </c>
      <c r="S65" s="67">
        <f t="shared" si="19"/>
        <v>31</v>
      </c>
    </row>
    <row r="66" spans="1:19" x14ac:dyDescent="0.3">
      <c r="A66" s="63" t="s">
        <v>221</v>
      </c>
      <c r="B66" s="64">
        <f>VLOOKUP($A66,'Return Data'!$B$7:$R$1700,3,0)</f>
        <v>44025</v>
      </c>
      <c r="C66" s="65">
        <f>VLOOKUP($A66,'Return Data'!$B$7:$R$1700,4,0)</f>
        <v>12.7942</v>
      </c>
      <c r="D66" s="65">
        <f>VLOOKUP($A66,'Return Data'!$B$7:$R$1700,10,0)</f>
        <v>25.041</v>
      </c>
      <c r="E66" s="66">
        <f t="shared" si="14"/>
        <v>3</v>
      </c>
      <c r="F66" s="65">
        <f>VLOOKUP($A66,'Return Data'!$B$7:$R$1700,11,0)</f>
        <v>-11.4735</v>
      </c>
      <c r="G66" s="66">
        <f t="shared" si="15"/>
        <v>32</v>
      </c>
      <c r="H66" s="65">
        <f>VLOOKUP($A66,'Return Data'!$B$7:$R$1700,12,0)</f>
        <v>-3.64</v>
      </c>
      <c r="I66" s="66">
        <f t="shared" si="10"/>
        <v>31</v>
      </c>
      <c r="J66" s="65">
        <f>VLOOKUP($A66,'Return Data'!$B$7:$R$1700,13,0)</f>
        <v>-7.3897000000000004</v>
      </c>
      <c r="K66" s="66">
        <f t="shared" si="16"/>
        <v>43</v>
      </c>
      <c r="L66" s="65">
        <f>VLOOKUP($A66,'Return Data'!$B$7:$R$1700,17,0)</f>
        <v>-4.1853999999999996</v>
      </c>
      <c r="M66" s="66">
        <f t="shared" si="22"/>
        <v>41</v>
      </c>
      <c r="N66" s="65">
        <f>VLOOKUP($A66,'Return Data'!$B$7:$R$1700,14,0)</f>
        <v>-2.2814999999999999</v>
      </c>
      <c r="O66" s="66">
        <f t="shared" si="23"/>
        <v>40</v>
      </c>
      <c r="P66" s="65"/>
      <c r="Q66" s="66"/>
      <c r="R66" s="65">
        <f>VLOOKUP($A66,'Return Data'!$B$7:$R$1700,16,0)</f>
        <v>5.8765999999999998</v>
      </c>
      <c r="S66" s="67">
        <f t="shared" si="19"/>
        <v>43</v>
      </c>
    </row>
    <row r="67" spans="1:19" x14ac:dyDescent="0.3">
      <c r="A67" s="63" t="s">
        <v>222</v>
      </c>
      <c r="B67" s="64">
        <f>VLOOKUP($A67,'Return Data'!$B$7:$R$1700,3,0)</f>
        <v>44025</v>
      </c>
      <c r="C67" s="65">
        <f>VLOOKUP($A67,'Return Data'!$B$7:$R$1700,4,0)</f>
        <v>9.1912000000000003</v>
      </c>
      <c r="D67" s="65">
        <f>VLOOKUP($A67,'Return Data'!$B$7:$R$1700,10,0)</f>
        <v>20.655799999999999</v>
      </c>
      <c r="E67" s="66">
        <f t="shared" si="14"/>
        <v>11</v>
      </c>
      <c r="F67" s="65">
        <f>VLOOKUP($A67,'Return Data'!$B$7:$R$1700,11,0)</f>
        <v>-16.179200000000002</v>
      </c>
      <c r="G67" s="66">
        <f t="shared" si="15"/>
        <v>53</v>
      </c>
      <c r="H67" s="65">
        <f>VLOOKUP($A67,'Return Data'!$B$7:$R$1700,12,0)</f>
        <v>-8.4296000000000006</v>
      </c>
      <c r="I67" s="66">
        <f t="shared" si="10"/>
        <v>50</v>
      </c>
      <c r="J67" s="65">
        <f>VLOOKUP($A67,'Return Data'!$B$7:$R$1700,13,0)</f>
        <v>-14.6363</v>
      </c>
      <c r="K67" s="66">
        <f t="shared" si="16"/>
        <v>54</v>
      </c>
      <c r="L67" s="65">
        <f>VLOOKUP($A67,'Return Data'!$B$7:$R$1700,17,0)</f>
        <v>-6.0403000000000002</v>
      </c>
      <c r="M67" s="66">
        <f t="shared" si="22"/>
        <v>49</v>
      </c>
      <c r="N67" s="65">
        <f>VLOOKUP($A67,'Return Data'!$B$7:$R$1700,14,0)</f>
        <v>-6.9032</v>
      </c>
      <c r="O67" s="66">
        <f t="shared" si="23"/>
        <v>47</v>
      </c>
      <c r="P67" s="65"/>
      <c r="Q67" s="66"/>
      <c r="R67" s="65">
        <f>VLOOKUP($A67,'Return Data'!$B$7:$R$1700,16,0)</f>
        <v>-2.4041000000000001</v>
      </c>
      <c r="S67" s="67">
        <f t="shared" si="19"/>
        <v>52</v>
      </c>
    </row>
    <row r="68" spans="1:19" x14ac:dyDescent="0.3">
      <c r="A68" s="63" t="s">
        <v>223</v>
      </c>
      <c r="B68" s="64">
        <f>VLOOKUP($A68,'Return Data'!$B$7:$R$1700,3,0)</f>
        <v>44025</v>
      </c>
      <c r="C68" s="65">
        <f>VLOOKUP($A68,'Return Data'!$B$7:$R$1700,4,0)</f>
        <v>8.7202000000000002</v>
      </c>
      <c r="D68" s="65">
        <f>VLOOKUP($A68,'Return Data'!$B$7:$R$1700,10,0)</f>
        <v>20.808499999999999</v>
      </c>
      <c r="E68" s="66">
        <f t="shared" si="14"/>
        <v>10</v>
      </c>
      <c r="F68" s="65">
        <f>VLOOKUP($A68,'Return Data'!$B$7:$R$1700,11,0)</f>
        <v>-13.4411</v>
      </c>
      <c r="G68" s="66">
        <f t="shared" si="15"/>
        <v>45</v>
      </c>
      <c r="H68" s="65">
        <f>VLOOKUP($A68,'Return Data'!$B$7:$R$1700,12,0)</f>
        <v>-6.0838999999999999</v>
      </c>
      <c r="I68" s="66">
        <f t="shared" si="10"/>
        <v>44</v>
      </c>
      <c r="J68" s="65">
        <f>VLOOKUP($A68,'Return Data'!$B$7:$R$1700,13,0)</f>
        <v>-12.2301</v>
      </c>
      <c r="K68" s="66">
        <f t="shared" si="16"/>
        <v>51</v>
      </c>
      <c r="L68" s="65">
        <f>VLOOKUP($A68,'Return Data'!$B$7:$R$1700,17,0)</f>
        <v>-4.1189</v>
      </c>
      <c r="M68" s="66">
        <f t="shared" si="22"/>
        <v>39</v>
      </c>
      <c r="N68" s="65">
        <f>VLOOKUP($A68,'Return Data'!$B$7:$R$1700,14,0)</f>
        <v>-5.0132000000000003</v>
      </c>
      <c r="O68" s="66">
        <f t="shared" si="23"/>
        <v>46</v>
      </c>
      <c r="P68" s="65"/>
      <c r="Q68" s="66"/>
      <c r="R68" s="65">
        <f>VLOOKUP($A68,'Return Data'!$B$7:$R$1700,16,0)</f>
        <v>-4.0731000000000002</v>
      </c>
      <c r="S68" s="67">
        <f t="shared" si="19"/>
        <v>54</v>
      </c>
    </row>
    <row r="69" spans="1:19" x14ac:dyDescent="0.3">
      <c r="A69" s="63" t="s">
        <v>224</v>
      </c>
      <c r="B69" s="64">
        <f>VLOOKUP($A69,'Return Data'!$B$7:$R$1700,3,0)</f>
        <v>44025</v>
      </c>
      <c r="C69" s="65">
        <f>VLOOKUP($A69,'Return Data'!$B$7:$R$1700,4,0)</f>
        <v>8.2745999999999995</v>
      </c>
      <c r="D69" s="65">
        <f>VLOOKUP($A69,'Return Data'!$B$7:$R$1700,10,0)</f>
        <v>26.229600000000001</v>
      </c>
      <c r="E69" s="66">
        <f t="shared" si="14"/>
        <v>1</v>
      </c>
      <c r="F69" s="65">
        <f>VLOOKUP($A69,'Return Data'!$B$7:$R$1700,11,0)</f>
        <v>-3.7837000000000001</v>
      </c>
      <c r="G69" s="66">
        <f t="shared" si="15"/>
        <v>6</v>
      </c>
      <c r="H69" s="65">
        <f>VLOOKUP($A69,'Return Data'!$B$7:$R$1700,12,0)</f>
        <v>5.1597</v>
      </c>
      <c r="I69" s="66">
        <f t="shared" si="10"/>
        <v>6</v>
      </c>
      <c r="J69" s="65">
        <f>VLOOKUP($A69,'Return Data'!$B$7:$R$1700,13,0)</f>
        <v>-2.6838000000000002</v>
      </c>
      <c r="K69" s="66">
        <f t="shared" si="16"/>
        <v>19</v>
      </c>
      <c r="L69" s="65">
        <f>VLOOKUP($A69,'Return Data'!$B$7:$R$1700,17,0)</f>
        <v>-5.7119</v>
      </c>
      <c r="M69" s="66">
        <f t="shared" si="22"/>
        <v>47</v>
      </c>
      <c r="N69" s="65"/>
      <c r="O69" s="66"/>
      <c r="P69" s="65"/>
      <c r="Q69" s="66"/>
      <c r="R69" s="65">
        <f>VLOOKUP($A69,'Return Data'!$B$7:$R$1700,16,0)</f>
        <v>-7.3384999999999998</v>
      </c>
      <c r="S69" s="67">
        <f t="shared" si="19"/>
        <v>59</v>
      </c>
    </row>
    <row r="70" spans="1:19" x14ac:dyDescent="0.3">
      <c r="A70" s="63" t="s">
        <v>225</v>
      </c>
      <c r="B70" s="64">
        <f>VLOOKUP($A70,'Return Data'!$B$7:$R$1700,3,0)</f>
        <v>44025</v>
      </c>
      <c r="C70" s="65">
        <f>VLOOKUP($A70,'Return Data'!$B$7:$R$1700,4,0)</f>
        <v>8.6631999999999998</v>
      </c>
      <c r="D70" s="65">
        <f>VLOOKUP($A70,'Return Data'!$B$7:$R$1700,10,0)</f>
        <v>26.114699999999999</v>
      </c>
      <c r="E70" s="66">
        <f t="shared" si="14"/>
        <v>2</v>
      </c>
      <c r="F70" s="65">
        <f>VLOOKUP($A70,'Return Data'!$B$7:$R$1700,11,0)</f>
        <v>-3.4537</v>
      </c>
      <c r="G70" s="66">
        <f t="shared" si="15"/>
        <v>4</v>
      </c>
      <c r="H70" s="65">
        <f>VLOOKUP($A70,'Return Data'!$B$7:$R$1700,12,0)</f>
        <v>6.2083000000000004</v>
      </c>
      <c r="I70" s="66">
        <f t="shared" si="10"/>
        <v>3</v>
      </c>
      <c r="J70" s="65">
        <f>VLOOKUP($A70,'Return Data'!$B$7:$R$1700,13,0)</f>
        <v>-0.87760000000000005</v>
      </c>
      <c r="K70" s="66">
        <f t="shared" si="16"/>
        <v>16</v>
      </c>
      <c r="L70" s="65">
        <f>VLOOKUP($A70,'Return Data'!$B$7:$R$1700,17,0)</f>
        <v>-4.1224999999999996</v>
      </c>
      <c r="M70" s="66">
        <f t="shared" si="22"/>
        <v>40</v>
      </c>
      <c r="N70" s="65"/>
      <c r="O70" s="66"/>
      <c r="P70" s="65"/>
      <c r="Q70" s="66"/>
      <c r="R70" s="65">
        <f>VLOOKUP($A70,'Return Data'!$B$7:$R$1700,16,0)</f>
        <v>-6.0519999999999996</v>
      </c>
      <c r="S70" s="67">
        <f t="shared" si="19"/>
        <v>57</v>
      </c>
    </row>
    <row r="71" spans="1:19" x14ac:dyDescent="0.3">
      <c r="A71" s="63" t="s">
        <v>226</v>
      </c>
      <c r="B71" s="64">
        <f>VLOOKUP($A71,'Return Data'!$B$7:$R$1700,3,0)</f>
        <v>44025</v>
      </c>
      <c r="C71" s="65">
        <f>VLOOKUP($A71,'Return Data'!$B$7:$R$1700,4,0)</f>
        <v>88.801500000000004</v>
      </c>
      <c r="D71" s="65">
        <f>VLOOKUP($A71,'Return Data'!$B$7:$R$1700,10,0)</f>
        <v>17.366800000000001</v>
      </c>
      <c r="E71" s="66">
        <f t="shared" si="14"/>
        <v>31</v>
      </c>
      <c r="F71" s="65">
        <f>VLOOKUP($A71,'Return Data'!$B$7:$R$1700,11,0)</f>
        <v>-10.7325</v>
      </c>
      <c r="G71" s="66">
        <f t="shared" si="15"/>
        <v>26</v>
      </c>
      <c r="H71" s="65">
        <f>VLOOKUP($A71,'Return Data'!$B$7:$R$1700,12,0)</f>
        <v>0.36759999999999998</v>
      </c>
      <c r="I71" s="66">
        <f t="shared" si="10"/>
        <v>14</v>
      </c>
      <c r="J71" s="65">
        <f>VLOOKUP($A71,'Return Data'!$B$7:$R$1700,13,0)</f>
        <v>-1.1566000000000001</v>
      </c>
      <c r="K71" s="66">
        <f t="shared" si="16"/>
        <v>17</v>
      </c>
      <c r="L71" s="65">
        <f>VLOOKUP($A71,'Return Data'!$B$7:$R$1700,17,0)</f>
        <v>0.52449999999999997</v>
      </c>
      <c r="M71" s="66">
        <f t="shared" si="22"/>
        <v>13</v>
      </c>
      <c r="N71" s="65">
        <f>VLOOKUP($A71,'Return Data'!$B$7:$R$1700,14,0)</f>
        <v>1.69</v>
      </c>
      <c r="O71" s="66">
        <f>RANK(N71,N$8:N$71,0)</f>
        <v>21</v>
      </c>
      <c r="P71" s="65">
        <f>VLOOKUP($A71,'Return Data'!$B$7:$R$1700,15,0)</f>
        <v>5.6563999999999997</v>
      </c>
      <c r="Q71" s="66">
        <f>RANK(P71,P$8:P$71,0)</f>
        <v>19</v>
      </c>
      <c r="R71" s="65">
        <f>VLOOKUP($A71,'Return Data'!$B$7:$R$1700,16,0)</f>
        <v>10.2858</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17.614865625000004</v>
      </c>
      <c r="E73" s="74"/>
      <c r="F73" s="75">
        <f>AVERAGE(F8:F71)</f>
        <v>-11.580270312499996</v>
      </c>
      <c r="G73" s="74"/>
      <c r="H73" s="75">
        <f>AVERAGE(H8:H71)</f>
        <v>-3.6275603174603157</v>
      </c>
      <c r="I73" s="74"/>
      <c r="J73" s="75">
        <f>AVERAGE(J8:J71)</f>
        <v>-5.9357935483870969</v>
      </c>
      <c r="K73" s="74"/>
      <c r="L73" s="75">
        <f>AVERAGE(L8:L71)</f>
        <v>-3.0311862068965523</v>
      </c>
      <c r="M73" s="74"/>
      <c r="N73" s="75">
        <f>AVERAGE(N8:N71)</f>
        <v>0.10089399999999983</v>
      </c>
      <c r="O73" s="74"/>
      <c r="P73" s="75">
        <f>AVERAGE(P8:P71)</f>
        <v>5.714124324324322</v>
      </c>
      <c r="Q73" s="74"/>
      <c r="R73" s="75">
        <f>AVERAGE(R8:R71)</f>
        <v>5.9591437500000008</v>
      </c>
      <c r="S73" s="76"/>
    </row>
    <row r="74" spans="1:19" x14ac:dyDescent="0.3">
      <c r="A74" s="73" t="s">
        <v>28</v>
      </c>
      <c r="B74" s="74"/>
      <c r="C74" s="74"/>
      <c r="D74" s="75">
        <f>MIN(D8:D71)</f>
        <v>10.852399999999999</v>
      </c>
      <c r="E74" s="74"/>
      <c r="F74" s="75">
        <f>MIN(F8:F71)</f>
        <v>-24.208300000000001</v>
      </c>
      <c r="G74" s="74"/>
      <c r="H74" s="75">
        <f>MIN(H8:H71)</f>
        <v>-12.655900000000001</v>
      </c>
      <c r="I74" s="74"/>
      <c r="J74" s="75">
        <f>MIN(J8:J71)</f>
        <v>-20.491099999999999</v>
      </c>
      <c r="K74" s="74"/>
      <c r="L74" s="75">
        <f>MIN(L8:L71)</f>
        <v>-18.404699999999998</v>
      </c>
      <c r="M74" s="74"/>
      <c r="N74" s="75">
        <f>MIN(N8:N71)</f>
        <v>-14.6526</v>
      </c>
      <c r="O74" s="74"/>
      <c r="P74" s="75">
        <f>MIN(P8:P71)</f>
        <v>-1.2797000000000001</v>
      </c>
      <c r="Q74" s="74"/>
      <c r="R74" s="75">
        <f>MIN(R8:R71)</f>
        <v>-16.2715</v>
      </c>
      <c r="S74" s="76"/>
    </row>
    <row r="75" spans="1:19" ht="15" thickBot="1" x14ac:dyDescent="0.35">
      <c r="A75" s="77" t="s">
        <v>29</v>
      </c>
      <c r="B75" s="78"/>
      <c r="C75" s="78"/>
      <c r="D75" s="79">
        <f>MAX(D8:D71)</f>
        <v>26.229600000000001</v>
      </c>
      <c r="E75" s="78"/>
      <c r="F75" s="79">
        <f>MAX(F8:F71)</f>
        <v>0.87890000000000001</v>
      </c>
      <c r="G75" s="78"/>
      <c r="H75" s="79">
        <f>MAX(H8:H71)</f>
        <v>10.336</v>
      </c>
      <c r="I75" s="78"/>
      <c r="J75" s="79">
        <f>MAX(J8:J71)</f>
        <v>10.0883</v>
      </c>
      <c r="K75" s="78"/>
      <c r="L75" s="79">
        <f>MAX(L8:L71)</f>
        <v>11.351900000000001</v>
      </c>
      <c r="M75" s="78"/>
      <c r="N75" s="79">
        <f>MAX(N8:N71)</f>
        <v>9.0843000000000007</v>
      </c>
      <c r="O75" s="78"/>
      <c r="P75" s="79">
        <f>MAX(P8:P71)</f>
        <v>10.9497</v>
      </c>
      <c r="Q75" s="78"/>
      <c r="R75" s="79">
        <f>MAX(R8:R71)</f>
        <v>18.0945</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44025</v>
      </c>
      <c r="C8" s="65">
        <f>VLOOKUP($A8,'Return Data'!$B$7:$R$1700,4,0)</f>
        <v>36.880000000000003</v>
      </c>
      <c r="D8" s="65">
        <f>VLOOKUP($A8,'Return Data'!$B$7:$R$1700,10,0)</f>
        <v>15.647500000000001</v>
      </c>
      <c r="E8" s="66">
        <f t="shared" ref="E8" si="0">RANK(D8,D$8:D$73,0)</f>
        <v>47</v>
      </c>
      <c r="F8" s="65">
        <f>VLOOKUP($A8,'Return Data'!$B$7:$R$1700,11,0)</f>
        <v>-8.4635999999999996</v>
      </c>
      <c r="G8" s="66">
        <f t="shared" ref="G8" si="1">RANK(F8,F$8:F$73,0)</f>
        <v>15</v>
      </c>
      <c r="H8" s="65">
        <f>VLOOKUP($A8,'Return Data'!$B$7:$R$1700,12,0)</f>
        <v>-5.4199999999999998E-2</v>
      </c>
      <c r="I8" s="66">
        <f>RANK(H8,H$8:H$73,0)</f>
        <v>13</v>
      </c>
      <c r="J8" s="65">
        <f>VLOOKUP($A8,'Return Data'!$B$7:$R$1700,13,0)</f>
        <v>-1.2847999999999999</v>
      </c>
      <c r="K8" s="66">
        <f t="shared" ref="K8" si="2">RANK(J8,J$8:J$73,0)</f>
        <v>15</v>
      </c>
      <c r="L8" s="65">
        <f>VLOOKUP($A8,'Return Data'!$B$7:$R$1700,17,0)</f>
        <v>-3.1236000000000002</v>
      </c>
      <c r="M8" s="66">
        <f t="shared" ref="M8" si="3">RANK(L8,L$8:L$73,0)</f>
        <v>30</v>
      </c>
      <c r="N8" s="65">
        <f>VLOOKUP($A8,'Return Data'!$B$7:$R$1700,14,0)</f>
        <v>1.5167999999999999</v>
      </c>
      <c r="O8" s="66">
        <f>RANK(N8,N$8:N$73,0)</f>
        <v>17</v>
      </c>
      <c r="P8" s="65">
        <f>VLOOKUP($A8,'Return Data'!$B$7:$R$1700,15,0)</f>
        <v>5.9539999999999997</v>
      </c>
      <c r="Q8" s="66">
        <f>RANK(P8,P$8:P$73,0)</f>
        <v>13</v>
      </c>
      <c r="R8" s="65">
        <f>VLOOKUP($A8,'Return Data'!$B$7:$R$1700,16,0)</f>
        <v>9.9291</v>
      </c>
      <c r="S8" s="67">
        <f t="shared" ref="S8" si="4">RANK(R8,R$8:R$73,0)</f>
        <v>28</v>
      </c>
    </row>
    <row r="9" spans="1:20" x14ac:dyDescent="0.3">
      <c r="A9" s="63" t="s">
        <v>267</v>
      </c>
      <c r="B9" s="64">
        <f>VLOOKUP($A9,'Return Data'!$B$7:$R$1700,3,0)</f>
        <v>44025</v>
      </c>
      <c r="C9" s="65">
        <f>VLOOKUP($A9,'Return Data'!$B$7:$R$1700,4,0)</f>
        <v>30.09</v>
      </c>
      <c r="D9" s="65">
        <f>VLOOKUP($A9,'Return Data'!$B$7:$R$1700,10,0)</f>
        <v>15.6418</v>
      </c>
      <c r="E9" s="66">
        <f t="shared" ref="E9:E72" si="5">RANK(D9,D$8:D$73,0)</f>
        <v>48</v>
      </c>
      <c r="F9" s="65">
        <f>VLOOKUP($A9,'Return Data'!$B$7:$R$1700,11,0)</f>
        <v>-7.6711</v>
      </c>
      <c r="G9" s="66">
        <f t="shared" ref="G9:G72" si="6">RANK(F9,F$8:F$73,0)</f>
        <v>11</v>
      </c>
      <c r="H9" s="65">
        <f>VLOOKUP($A9,'Return Data'!$B$7:$R$1700,12,0)</f>
        <v>0.73650000000000004</v>
      </c>
      <c r="I9" s="66">
        <f t="shared" ref="I9:I72" si="7">RANK(H9,H$8:H$73,0)</f>
        <v>11</v>
      </c>
      <c r="J9" s="65">
        <f>VLOOKUP($A9,'Return Data'!$B$7:$R$1700,13,0)</f>
        <v>-0.16589999999999999</v>
      </c>
      <c r="K9" s="66">
        <f t="shared" ref="K9:K72" si="8">RANK(J9,J$8:J$73,0)</f>
        <v>11</v>
      </c>
      <c r="L9" s="65">
        <f>VLOOKUP($A9,'Return Data'!$B$7:$R$1700,17,0)</f>
        <v>-2.1364999999999998</v>
      </c>
      <c r="M9" s="66">
        <f t="shared" ref="M9:M72" si="9">RANK(L9,L$8:L$73,0)</f>
        <v>23</v>
      </c>
      <c r="N9" s="65">
        <f>VLOOKUP($A9,'Return Data'!$B$7:$R$1700,14,0)</f>
        <v>2.2806000000000002</v>
      </c>
      <c r="O9" s="66">
        <f t="shared" ref="O9:O72" si="10">RANK(N9,N$8:N$73,0)</f>
        <v>11</v>
      </c>
      <c r="P9" s="65">
        <f>VLOOKUP($A9,'Return Data'!$B$7:$R$1700,15,0)</f>
        <v>6.6308999999999996</v>
      </c>
      <c r="Q9" s="66">
        <f t="shared" ref="Q9:Q72" si="11">RANK(P9,P$8:P$73,0)</f>
        <v>9</v>
      </c>
      <c r="R9" s="65">
        <f>VLOOKUP($A9,'Return Data'!$B$7:$R$1700,16,0)</f>
        <v>9.4361999999999995</v>
      </c>
      <c r="S9" s="67">
        <f t="shared" ref="S9:S72" si="12">RANK(R9,R$8:R$73,0)</f>
        <v>31</v>
      </c>
    </row>
    <row r="10" spans="1:20" x14ac:dyDescent="0.3">
      <c r="A10" s="63" t="s">
        <v>268</v>
      </c>
      <c r="B10" s="64">
        <f>VLOOKUP($A10,'Return Data'!$B$7:$R$1700,3,0)</f>
        <v>44025</v>
      </c>
      <c r="C10" s="65">
        <f>VLOOKUP($A10,'Return Data'!$B$7:$R$1700,4,0)</f>
        <v>44.251899999999999</v>
      </c>
      <c r="D10" s="65">
        <f>VLOOKUP($A10,'Return Data'!$B$7:$R$1700,10,0)</f>
        <v>11.7272</v>
      </c>
      <c r="E10" s="66">
        <f t="shared" si="5"/>
        <v>64</v>
      </c>
      <c r="F10" s="65">
        <f>VLOOKUP($A10,'Return Data'!$B$7:$R$1700,11,0)</f>
        <v>-11.184799999999999</v>
      </c>
      <c r="G10" s="66">
        <f t="shared" si="6"/>
        <v>28</v>
      </c>
      <c r="H10" s="65">
        <f>VLOOKUP($A10,'Return Data'!$B$7:$R$1700,12,0)</f>
        <v>-5.2386999999999997</v>
      </c>
      <c r="I10" s="66">
        <f t="shared" si="7"/>
        <v>36</v>
      </c>
      <c r="J10" s="65">
        <f>VLOOKUP($A10,'Return Data'!$B$7:$R$1700,13,0)</f>
        <v>-1.5517000000000001</v>
      </c>
      <c r="K10" s="66">
        <f t="shared" si="8"/>
        <v>17</v>
      </c>
      <c r="L10" s="65">
        <f>VLOOKUP($A10,'Return Data'!$B$7:$R$1700,17,0)</f>
        <v>-0.2092</v>
      </c>
      <c r="M10" s="66">
        <f t="shared" si="9"/>
        <v>13</v>
      </c>
      <c r="N10" s="65">
        <f>VLOOKUP($A10,'Return Data'!$B$7:$R$1700,14,0)</f>
        <v>5.6372999999999998</v>
      </c>
      <c r="O10" s="66">
        <f t="shared" si="10"/>
        <v>2</v>
      </c>
      <c r="P10" s="65">
        <f>VLOOKUP($A10,'Return Data'!$B$7:$R$1700,15,0)</f>
        <v>7.2343000000000002</v>
      </c>
      <c r="Q10" s="66">
        <f t="shared" si="11"/>
        <v>4</v>
      </c>
      <c r="R10" s="65">
        <f>VLOOKUP($A10,'Return Data'!$B$7:$R$1700,16,0)</f>
        <v>15.1473</v>
      </c>
      <c r="S10" s="67">
        <f t="shared" si="12"/>
        <v>11</v>
      </c>
    </row>
    <row r="11" spans="1:20" x14ac:dyDescent="0.3">
      <c r="A11" s="63" t="s">
        <v>269</v>
      </c>
      <c r="B11" s="64">
        <f>VLOOKUP($A11,'Return Data'!$B$7:$R$1700,3,0)</f>
        <v>44025</v>
      </c>
      <c r="C11" s="65">
        <f>VLOOKUP($A11,'Return Data'!$B$7:$R$1700,4,0)</f>
        <v>40.51</v>
      </c>
      <c r="D11" s="65">
        <f>VLOOKUP($A11,'Return Data'!$B$7:$R$1700,10,0)</f>
        <v>16.676300000000001</v>
      </c>
      <c r="E11" s="66">
        <f t="shared" si="5"/>
        <v>37</v>
      </c>
      <c r="F11" s="65">
        <f>VLOOKUP($A11,'Return Data'!$B$7:$R$1700,11,0)</f>
        <v>-10.908300000000001</v>
      </c>
      <c r="G11" s="66">
        <f t="shared" si="6"/>
        <v>26</v>
      </c>
      <c r="H11" s="65">
        <f>VLOOKUP($A11,'Return Data'!$B$7:$R$1700,12,0)</f>
        <v>-4.9061000000000003</v>
      </c>
      <c r="I11" s="66">
        <f t="shared" si="7"/>
        <v>33</v>
      </c>
      <c r="J11" s="65">
        <f>VLOOKUP($A11,'Return Data'!$B$7:$R$1700,13,0)</f>
        <v>-6.2702</v>
      </c>
      <c r="K11" s="66">
        <f t="shared" si="8"/>
        <v>31</v>
      </c>
      <c r="L11" s="65">
        <f>VLOOKUP($A11,'Return Data'!$B$7:$R$1700,17,0)</f>
        <v>-5.9751000000000003</v>
      </c>
      <c r="M11" s="66">
        <f t="shared" si="9"/>
        <v>46</v>
      </c>
      <c r="N11" s="65">
        <f>VLOOKUP($A11,'Return Data'!$B$7:$R$1700,14,0)</f>
        <v>-3.2319</v>
      </c>
      <c r="O11" s="66">
        <f t="shared" si="10"/>
        <v>43</v>
      </c>
      <c r="P11" s="65">
        <f>VLOOKUP($A11,'Return Data'!$B$7:$R$1700,15,0)</f>
        <v>2.0261999999999998</v>
      </c>
      <c r="Q11" s="66">
        <f t="shared" si="11"/>
        <v>37</v>
      </c>
      <c r="R11" s="65">
        <f>VLOOKUP($A11,'Return Data'!$B$7:$R$1700,16,0)</f>
        <v>0.76770000000000005</v>
      </c>
      <c r="S11" s="67">
        <f t="shared" si="12"/>
        <v>50</v>
      </c>
    </row>
    <row r="12" spans="1:20" x14ac:dyDescent="0.3">
      <c r="A12" s="63" t="s">
        <v>270</v>
      </c>
      <c r="B12" s="64">
        <f>VLOOKUP($A12,'Return Data'!$B$7:$R$1700,3,0)</f>
        <v>44025</v>
      </c>
      <c r="C12" s="65">
        <f>VLOOKUP($A12,'Return Data'!$B$7:$R$1700,4,0)</f>
        <v>38.325000000000003</v>
      </c>
      <c r="D12" s="65">
        <f>VLOOKUP($A12,'Return Data'!$B$7:$R$1700,10,0)</f>
        <v>14.7249</v>
      </c>
      <c r="E12" s="66">
        <f t="shared" si="5"/>
        <v>54</v>
      </c>
      <c r="F12" s="65">
        <f>VLOOKUP($A12,'Return Data'!$B$7:$R$1700,11,0)</f>
        <v>-8.9776000000000007</v>
      </c>
      <c r="G12" s="66">
        <f t="shared" si="6"/>
        <v>17</v>
      </c>
      <c r="H12" s="65">
        <f>VLOOKUP($A12,'Return Data'!$B$7:$R$1700,12,0)</f>
        <v>-1.7131000000000001</v>
      </c>
      <c r="I12" s="66">
        <f t="shared" si="7"/>
        <v>21</v>
      </c>
      <c r="J12" s="65">
        <f>VLOOKUP($A12,'Return Data'!$B$7:$R$1700,13,0)</f>
        <v>-0.12509999999999999</v>
      </c>
      <c r="K12" s="66">
        <f t="shared" si="8"/>
        <v>10</v>
      </c>
      <c r="L12" s="65">
        <f>VLOOKUP($A12,'Return Data'!$B$7:$R$1700,17,0)</f>
        <v>2.1522000000000001</v>
      </c>
      <c r="M12" s="66">
        <f t="shared" si="9"/>
        <v>7</v>
      </c>
      <c r="N12" s="65">
        <f>VLOOKUP($A12,'Return Data'!$B$7:$R$1700,14,0)</f>
        <v>1.7459</v>
      </c>
      <c r="O12" s="66">
        <f t="shared" si="10"/>
        <v>15</v>
      </c>
      <c r="P12" s="65">
        <f>VLOOKUP($A12,'Return Data'!$B$7:$R$1700,15,0)</f>
        <v>4.4164000000000003</v>
      </c>
      <c r="Q12" s="66">
        <f t="shared" si="11"/>
        <v>23</v>
      </c>
      <c r="R12" s="65">
        <f>VLOOKUP($A12,'Return Data'!$B$7:$R$1700,16,0)</f>
        <v>9.6882999999999999</v>
      </c>
      <c r="S12" s="67">
        <f t="shared" si="12"/>
        <v>29</v>
      </c>
    </row>
    <row r="13" spans="1:20" x14ac:dyDescent="0.3">
      <c r="A13" s="63" t="s">
        <v>271</v>
      </c>
      <c r="B13" s="64">
        <f>VLOOKUP($A13,'Return Data'!$B$7:$R$1700,3,0)</f>
        <v>44025</v>
      </c>
      <c r="C13" s="65">
        <f>VLOOKUP($A13,'Return Data'!$B$7:$R$1700,4,0)</f>
        <v>8.8800000000000008</v>
      </c>
      <c r="D13" s="65">
        <f>VLOOKUP($A13,'Return Data'!$B$7:$R$1700,10,0)</f>
        <v>12.547499999999999</v>
      </c>
      <c r="E13" s="66">
        <f t="shared" si="5"/>
        <v>60</v>
      </c>
      <c r="F13" s="65">
        <f>VLOOKUP($A13,'Return Data'!$B$7:$R$1700,11,0)</f>
        <v>-3.7919999999999998</v>
      </c>
      <c r="G13" s="66">
        <f t="shared" si="6"/>
        <v>5</v>
      </c>
      <c r="H13" s="65">
        <f>VLOOKUP($A13,'Return Data'!$B$7:$R$1700,12,0)</f>
        <v>4.9645000000000001</v>
      </c>
      <c r="I13" s="66">
        <f t="shared" si="7"/>
        <v>5</v>
      </c>
      <c r="J13" s="65">
        <f>VLOOKUP($A13,'Return Data'!$B$7:$R$1700,13,0)</f>
        <v>7.7670000000000003</v>
      </c>
      <c r="K13" s="66">
        <f t="shared" si="8"/>
        <v>2</v>
      </c>
      <c r="L13" s="65">
        <f>VLOOKUP($A13,'Return Data'!$B$7:$R$1700,17,0)</f>
        <v>-4.1166999999999998</v>
      </c>
      <c r="M13" s="66">
        <f t="shared" si="9"/>
        <v>38</v>
      </c>
      <c r="N13" s="65"/>
      <c r="O13" s="66"/>
      <c r="P13" s="65"/>
      <c r="Q13" s="66"/>
      <c r="R13" s="65">
        <f>VLOOKUP($A13,'Return Data'!$B$7:$R$1700,16,0)</f>
        <v>-4.8342000000000001</v>
      </c>
      <c r="S13" s="67">
        <f t="shared" si="12"/>
        <v>56</v>
      </c>
    </row>
    <row r="14" spans="1:20" x14ac:dyDescent="0.3">
      <c r="A14" s="63" t="s">
        <v>272</v>
      </c>
      <c r="B14" s="64">
        <f>VLOOKUP($A14,'Return Data'!$B$7:$R$1700,3,0)</f>
        <v>44025</v>
      </c>
      <c r="C14" s="65">
        <f>VLOOKUP($A14,'Return Data'!$B$7:$R$1700,4,0)</f>
        <v>10.71</v>
      </c>
      <c r="D14" s="65">
        <f>VLOOKUP($A14,'Return Data'!$B$7:$R$1700,10,0)</f>
        <v>12.146599999999999</v>
      </c>
      <c r="E14" s="66">
        <f t="shared" si="5"/>
        <v>62</v>
      </c>
      <c r="F14" s="65">
        <f>VLOOKUP($A14,'Return Data'!$B$7:$R$1700,11,0)</f>
        <v>-8.3048000000000002</v>
      </c>
      <c r="G14" s="66">
        <f t="shared" si="6"/>
        <v>14</v>
      </c>
      <c r="H14" s="65">
        <f>VLOOKUP($A14,'Return Data'!$B$7:$R$1700,12,0)</f>
        <v>-0.92510000000000003</v>
      </c>
      <c r="I14" s="66">
        <f t="shared" si="7"/>
        <v>16</v>
      </c>
      <c r="J14" s="65">
        <f>VLOOKUP($A14,'Return Data'!$B$7:$R$1700,13,0)</f>
        <v>2.9807999999999999</v>
      </c>
      <c r="K14" s="66">
        <f t="shared" si="8"/>
        <v>6</v>
      </c>
      <c r="L14" s="65"/>
      <c r="M14" s="66"/>
      <c r="N14" s="65"/>
      <c r="O14" s="66"/>
      <c r="P14" s="65"/>
      <c r="Q14" s="66"/>
      <c r="R14" s="65">
        <f>VLOOKUP($A14,'Return Data'!$B$7:$R$1700,16,0)</f>
        <v>4.0345000000000004</v>
      </c>
      <c r="S14" s="67">
        <f t="shared" si="12"/>
        <v>46</v>
      </c>
    </row>
    <row r="15" spans="1:20" x14ac:dyDescent="0.3">
      <c r="A15" s="63" t="s">
        <v>273</v>
      </c>
      <c r="B15" s="64">
        <f>VLOOKUP($A15,'Return Data'!$B$7:$R$1700,3,0)</f>
        <v>44025</v>
      </c>
      <c r="C15" s="65">
        <f>VLOOKUP($A15,'Return Data'!$B$7:$R$1700,4,0)</f>
        <v>53.7</v>
      </c>
      <c r="D15" s="65">
        <f>VLOOKUP($A15,'Return Data'!$B$7:$R$1700,10,0)</f>
        <v>12.272600000000001</v>
      </c>
      <c r="E15" s="66">
        <f t="shared" si="5"/>
        <v>61</v>
      </c>
      <c r="F15" s="65">
        <f>VLOOKUP($A15,'Return Data'!$B$7:$R$1700,11,0)</f>
        <v>-4.3803000000000001</v>
      </c>
      <c r="G15" s="66">
        <f t="shared" si="6"/>
        <v>8</v>
      </c>
      <c r="H15" s="65">
        <f>VLOOKUP($A15,'Return Data'!$B$7:$R$1700,12,0)</f>
        <v>3.5880000000000001</v>
      </c>
      <c r="I15" s="66">
        <f t="shared" si="7"/>
        <v>7</v>
      </c>
      <c r="J15" s="65">
        <f>VLOOKUP($A15,'Return Data'!$B$7:$R$1700,13,0)</f>
        <v>7.68</v>
      </c>
      <c r="K15" s="66">
        <f t="shared" si="8"/>
        <v>3</v>
      </c>
      <c r="L15" s="65">
        <f>VLOOKUP($A15,'Return Data'!$B$7:$R$1700,17,0)</f>
        <v>-0.89890000000000003</v>
      </c>
      <c r="M15" s="66">
        <f t="shared" si="9"/>
        <v>15</v>
      </c>
      <c r="N15" s="65">
        <f>VLOOKUP($A15,'Return Data'!$B$7:$R$1700,14,0)</f>
        <v>3.9159999999999999</v>
      </c>
      <c r="O15" s="66">
        <f t="shared" si="10"/>
        <v>7</v>
      </c>
      <c r="P15" s="65">
        <f>VLOOKUP($A15,'Return Data'!$B$7:$R$1700,15,0)</f>
        <v>6.5603999999999996</v>
      </c>
      <c r="Q15" s="66">
        <f t="shared" si="11"/>
        <v>10</v>
      </c>
      <c r="R15" s="65">
        <f>VLOOKUP($A15,'Return Data'!$B$7:$R$1700,16,0)</f>
        <v>15.9071</v>
      </c>
      <c r="S15" s="67">
        <f t="shared" si="12"/>
        <v>10</v>
      </c>
    </row>
    <row r="16" spans="1:20" x14ac:dyDescent="0.3">
      <c r="A16" s="63" t="s">
        <v>274</v>
      </c>
      <c r="B16" s="64">
        <f>VLOOKUP($A16,'Return Data'!$B$7:$R$1700,3,0)</f>
        <v>44025</v>
      </c>
      <c r="C16" s="65">
        <f>VLOOKUP($A16,'Return Data'!$B$7:$R$1700,4,0)</f>
        <v>65.37</v>
      </c>
      <c r="D16" s="65">
        <f>VLOOKUP($A16,'Return Data'!$B$7:$R$1700,10,0)</f>
        <v>13.351800000000001</v>
      </c>
      <c r="E16" s="66">
        <f t="shared" si="5"/>
        <v>58</v>
      </c>
      <c r="F16" s="65">
        <f>VLOOKUP($A16,'Return Data'!$B$7:$R$1700,11,0)</f>
        <v>-5.6165000000000003</v>
      </c>
      <c r="G16" s="66">
        <f t="shared" si="6"/>
        <v>9</v>
      </c>
      <c r="H16" s="65">
        <f>VLOOKUP($A16,'Return Data'!$B$7:$R$1700,12,0)</f>
        <v>1.145</v>
      </c>
      <c r="I16" s="66">
        <f t="shared" si="7"/>
        <v>10</v>
      </c>
      <c r="J16" s="65">
        <f>VLOOKUP($A16,'Return Data'!$B$7:$R$1700,13,0)</f>
        <v>0.1532</v>
      </c>
      <c r="K16" s="66">
        <f t="shared" si="8"/>
        <v>9</v>
      </c>
      <c r="L16" s="65">
        <f>VLOOKUP($A16,'Return Data'!$B$7:$R$1700,17,0)</f>
        <v>3.0270999999999999</v>
      </c>
      <c r="M16" s="66">
        <f t="shared" si="9"/>
        <v>4</v>
      </c>
      <c r="N16" s="65">
        <f>VLOOKUP($A16,'Return Data'!$B$7:$R$1700,14,0)</f>
        <v>5.577</v>
      </c>
      <c r="O16" s="66">
        <f t="shared" si="10"/>
        <v>3</v>
      </c>
      <c r="P16" s="65">
        <f>VLOOKUP($A16,'Return Data'!$B$7:$R$1700,15,0)</f>
        <v>6.6639999999999997</v>
      </c>
      <c r="Q16" s="66">
        <f t="shared" si="11"/>
        <v>8</v>
      </c>
      <c r="R16" s="65">
        <f>VLOOKUP($A16,'Return Data'!$B$7:$R$1700,16,0)</f>
        <v>17.396699999999999</v>
      </c>
      <c r="S16" s="67">
        <f t="shared" si="12"/>
        <v>8</v>
      </c>
    </row>
    <row r="17" spans="1:19" x14ac:dyDescent="0.3">
      <c r="A17" s="63" t="s">
        <v>275</v>
      </c>
      <c r="B17" s="64">
        <f>VLOOKUP($A17,'Return Data'!$B$7:$R$1700,3,0)</f>
        <v>44025</v>
      </c>
      <c r="C17" s="65">
        <f>VLOOKUP($A17,'Return Data'!$B$7:$R$1700,4,0)</f>
        <v>46.354999999999997</v>
      </c>
      <c r="D17" s="65">
        <f>VLOOKUP($A17,'Return Data'!$B$7:$R$1700,10,0)</f>
        <v>18.153099999999998</v>
      </c>
      <c r="E17" s="66">
        <f t="shared" si="5"/>
        <v>27</v>
      </c>
      <c r="F17" s="65">
        <f>VLOOKUP($A17,'Return Data'!$B$7:$R$1700,11,0)</f>
        <v>-11.630699999999999</v>
      </c>
      <c r="G17" s="66">
        <f t="shared" si="6"/>
        <v>31</v>
      </c>
      <c r="H17" s="65">
        <f>VLOOKUP($A17,'Return Data'!$B$7:$R$1700,12,0)</f>
        <v>-4.1757</v>
      </c>
      <c r="I17" s="66">
        <f t="shared" si="7"/>
        <v>31</v>
      </c>
      <c r="J17" s="65">
        <f>VLOOKUP($A17,'Return Data'!$B$7:$R$1700,13,0)</f>
        <v>-3.7399</v>
      </c>
      <c r="K17" s="66">
        <f t="shared" si="8"/>
        <v>22</v>
      </c>
      <c r="L17" s="65">
        <f>VLOOKUP($A17,'Return Data'!$B$7:$R$1700,17,0)</f>
        <v>1.1907000000000001</v>
      </c>
      <c r="M17" s="66">
        <f t="shared" si="9"/>
        <v>10</v>
      </c>
      <c r="N17" s="65">
        <f>VLOOKUP($A17,'Return Data'!$B$7:$R$1700,14,0)</f>
        <v>1.9401999999999999</v>
      </c>
      <c r="O17" s="66">
        <f t="shared" si="10"/>
        <v>14</v>
      </c>
      <c r="P17" s="65">
        <f>VLOOKUP($A17,'Return Data'!$B$7:$R$1700,15,0)</f>
        <v>7.1658999999999997</v>
      </c>
      <c r="Q17" s="66">
        <f t="shared" si="11"/>
        <v>5</v>
      </c>
      <c r="R17" s="65">
        <f>VLOOKUP($A17,'Return Data'!$B$7:$R$1700,16,0)</f>
        <v>12.038</v>
      </c>
      <c r="S17" s="67">
        <f t="shared" si="12"/>
        <v>21</v>
      </c>
    </row>
    <row r="18" spans="1:19" x14ac:dyDescent="0.3">
      <c r="A18" s="63" t="s">
        <v>276</v>
      </c>
      <c r="B18" s="64">
        <f>VLOOKUP($A18,'Return Data'!$B$7:$R$1700,3,0)</f>
        <v>44025</v>
      </c>
      <c r="C18" s="65">
        <f>VLOOKUP($A18,'Return Data'!$B$7:$R$1700,4,0)</f>
        <v>42.76</v>
      </c>
      <c r="D18" s="65">
        <f>VLOOKUP($A18,'Return Data'!$B$7:$R$1700,10,0)</f>
        <v>15.692600000000001</v>
      </c>
      <c r="E18" s="66">
        <f t="shared" si="5"/>
        <v>45</v>
      </c>
      <c r="F18" s="65">
        <f>VLOOKUP($A18,'Return Data'!$B$7:$R$1700,11,0)</f>
        <v>-12.7881</v>
      </c>
      <c r="G18" s="66">
        <f t="shared" si="6"/>
        <v>37</v>
      </c>
      <c r="H18" s="65">
        <f>VLOOKUP($A18,'Return Data'!$B$7:$R$1700,12,0)</f>
        <v>-6.6375999999999999</v>
      </c>
      <c r="I18" s="66">
        <f t="shared" si="7"/>
        <v>43</v>
      </c>
      <c r="J18" s="65">
        <f>VLOOKUP($A18,'Return Data'!$B$7:$R$1700,13,0)</f>
        <v>-7.1444000000000001</v>
      </c>
      <c r="K18" s="66">
        <f t="shared" si="8"/>
        <v>37</v>
      </c>
      <c r="L18" s="65">
        <f>VLOOKUP($A18,'Return Data'!$B$7:$R$1700,17,0)</f>
        <v>-4.2134</v>
      </c>
      <c r="M18" s="66">
        <f t="shared" si="9"/>
        <v>39</v>
      </c>
      <c r="N18" s="65">
        <f>VLOOKUP($A18,'Return Data'!$B$7:$R$1700,14,0)</f>
        <v>-0.82730000000000004</v>
      </c>
      <c r="O18" s="66">
        <f t="shared" si="10"/>
        <v>28</v>
      </c>
      <c r="P18" s="65">
        <f>VLOOKUP($A18,'Return Data'!$B$7:$R$1700,15,0)</f>
        <v>2.9605000000000001</v>
      </c>
      <c r="Q18" s="66">
        <f t="shared" si="11"/>
        <v>31</v>
      </c>
      <c r="R18" s="65">
        <f>VLOOKUP($A18,'Return Data'!$B$7:$R$1700,16,0)</f>
        <v>13.415100000000001</v>
      </c>
      <c r="S18" s="67">
        <f t="shared" si="12"/>
        <v>17</v>
      </c>
    </row>
    <row r="19" spans="1:19" x14ac:dyDescent="0.3">
      <c r="A19" s="63" t="s">
        <v>277</v>
      </c>
      <c r="B19" s="64">
        <f>VLOOKUP($A19,'Return Data'!$B$7:$R$1700,3,0)</f>
        <v>44025</v>
      </c>
      <c r="C19" s="65">
        <f>VLOOKUP($A19,'Return Data'!$B$7:$R$1700,4,0)</f>
        <v>13.0806</v>
      </c>
      <c r="D19" s="65">
        <f>VLOOKUP($A19,'Return Data'!$B$7:$R$1700,10,0)</f>
        <v>19.107299999999999</v>
      </c>
      <c r="E19" s="66">
        <f t="shared" si="5"/>
        <v>22</v>
      </c>
      <c r="F19" s="65">
        <f>VLOOKUP($A19,'Return Data'!$B$7:$R$1700,11,0)</f>
        <v>-13.535600000000001</v>
      </c>
      <c r="G19" s="66">
        <f t="shared" si="6"/>
        <v>42</v>
      </c>
      <c r="H19" s="65">
        <f>VLOOKUP($A19,'Return Data'!$B$7:$R$1700,12,0)</f>
        <v>-7.1086</v>
      </c>
      <c r="I19" s="66">
        <f t="shared" si="7"/>
        <v>45</v>
      </c>
      <c r="J19" s="65">
        <f>VLOOKUP($A19,'Return Data'!$B$7:$R$1700,13,0)</f>
        <v>-8.1966999999999999</v>
      </c>
      <c r="K19" s="66">
        <f t="shared" si="8"/>
        <v>42</v>
      </c>
      <c r="L19" s="65">
        <f>VLOOKUP($A19,'Return Data'!$B$7:$R$1700,17,0)</f>
        <v>-3.0464000000000002</v>
      </c>
      <c r="M19" s="66">
        <f t="shared" si="9"/>
        <v>29</v>
      </c>
      <c r="N19" s="65">
        <f>VLOOKUP($A19,'Return Data'!$B$7:$R$1700,14,0)</f>
        <v>-0.86960000000000004</v>
      </c>
      <c r="O19" s="66">
        <f t="shared" si="10"/>
        <v>29</v>
      </c>
      <c r="P19" s="65"/>
      <c r="Q19" s="66"/>
      <c r="R19" s="65">
        <f>VLOOKUP($A19,'Return Data'!$B$7:$R$1700,16,0)</f>
        <v>6.0938999999999997</v>
      </c>
      <c r="S19" s="67">
        <f t="shared" si="12"/>
        <v>40</v>
      </c>
    </row>
    <row r="20" spans="1:19" x14ac:dyDescent="0.3">
      <c r="A20" s="63" t="s">
        <v>278</v>
      </c>
      <c r="B20" s="64">
        <f>VLOOKUP($A20,'Return Data'!$B$7:$R$1700,3,0)</f>
        <v>44025</v>
      </c>
      <c r="C20" s="65">
        <f>VLOOKUP($A20,'Return Data'!$B$7:$R$1700,4,0)</f>
        <v>479.29450000000003</v>
      </c>
      <c r="D20" s="65">
        <f>VLOOKUP($A20,'Return Data'!$B$7:$R$1700,10,0)</f>
        <v>14.808400000000001</v>
      </c>
      <c r="E20" s="66">
        <f t="shared" si="5"/>
        <v>53</v>
      </c>
      <c r="F20" s="65">
        <f>VLOOKUP($A20,'Return Data'!$B$7:$R$1700,11,0)</f>
        <v>-17.897400000000001</v>
      </c>
      <c r="G20" s="66">
        <f t="shared" si="6"/>
        <v>61</v>
      </c>
      <c r="H20" s="65">
        <f>VLOOKUP($A20,'Return Data'!$B$7:$R$1700,12,0)</f>
        <v>-12.508900000000001</v>
      </c>
      <c r="I20" s="66">
        <f t="shared" si="7"/>
        <v>62</v>
      </c>
      <c r="J20" s="65">
        <f>VLOOKUP($A20,'Return Data'!$B$7:$R$1700,13,0)</f>
        <v>-14.8965</v>
      </c>
      <c r="K20" s="66">
        <f t="shared" si="8"/>
        <v>54</v>
      </c>
      <c r="L20" s="65">
        <f>VLOOKUP($A20,'Return Data'!$B$7:$R$1700,17,0)</f>
        <v>-7.1562000000000001</v>
      </c>
      <c r="M20" s="66">
        <f t="shared" si="9"/>
        <v>53</v>
      </c>
      <c r="N20" s="65">
        <f>VLOOKUP($A20,'Return Data'!$B$7:$R$1700,14,0)</f>
        <v>-2.7202999999999999</v>
      </c>
      <c r="O20" s="66">
        <f t="shared" si="10"/>
        <v>39</v>
      </c>
      <c r="P20" s="65">
        <f>VLOOKUP($A20,'Return Data'!$B$7:$R$1700,15,0)</f>
        <v>2.0297999999999998</v>
      </c>
      <c r="Q20" s="66">
        <f t="shared" si="11"/>
        <v>36</v>
      </c>
      <c r="R20" s="65">
        <f>VLOOKUP($A20,'Return Data'!$B$7:$R$1700,16,0)</f>
        <v>19.949400000000001</v>
      </c>
      <c r="S20" s="67">
        <f t="shared" si="12"/>
        <v>2</v>
      </c>
    </row>
    <row r="21" spans="1:19" x14ac:dyDescent="0.3">
      <c r="A21" s="63" t="s">
        <v>279</v>
      </c>
      <c r="B21" s="64">
        <f>VLOOKUP($A21,'Return Data'!$B$7:$R$1700,3,0)</f>
        <v>44025</v>
      </c>
      <c r="C21" s="65">
        <f>VLOOKUP($A21,'Return Data'!$B$7:$R$1700,4,0)</f>
        <v>320.99400000000003</v>
      </c>
      <c r="D21" s="65">
        <f>VLOOKUP($A21,'Return Data'!$B$7:$R$1700,10,0)</f>
        <v>19.602499999999999</v>
      </c>
      <c r="E21" s="66">
        <f t="shared" si="5"/>
        <v>16</v>
      </c>
      <c r="F21" s="65">
        <f>VLOOKUP($A21,'Return Data'!$B$7:$R$1700,11,0)</f>
        <v>-15.7242</v>
      </c>
      <c r="G21" s="66">
        <f t="shared" si="6"/>
        <v>51</v>
      </c>
      <c r="H21" s="65">
        <f>VLOOKUP($A21,'Return Data'!$B$7:$R$1700,12,0)</f>
        <v>-8.1775000000000002</v>
      </c>
      <c r="I21" s="66">
        <f t="shared" si="7"/>
        <v>49</v>
      </c>
      <c r="J21" s="65">
        <f>VLOOKUP($A21,'Return Data'!$B$7:$R$1700,13,0)</f>
        <v>-11.6729</v>
      </c>
      <c r="K21" s="66">
        <f t="shared" si="8"/>
        <v>49</v>
      </c>
      <c r="L21" s="65">
        <f>VLOOKUP($A21,'Return Data'!$B$7:$R$1700,17,0)</f>
        <v>-2.5691999999999999</v>
      </c>
      <c r="M21" s="66">
        <f t="shared" si="9"/>
        <v>25</v>
      </c>
      <c r="N21" s="65">
        <f>VLOOKUP($A21,'Return Data'!$B$7:$R$1700,14,0)</f>
        <v>-6.8099999999999994E-2</v>
      </c>
      <c r="O21" s="66">
        <f t="shared" si="10"/>
        <v>24</v>
      </c>
      <c r="P21" s="65">
        <f>VLOOKUP($A21,'Return Data'!$B$7:$R$1700,15,0)</f>
        <v>6.2210000000000001</v>
      </c>
      <c r="Q21" s="66">
        <f t="shared" si="11"/>
        <v>12</v>
      </c>
      <c r="R21" s="65">
        <f>VLOOKUP($A21,'Return Data'!$B$7:$R$1700,16,0)</f>
        <v>19.426100000000002</v>
      </c>
      <c r="S21" s="67">
        <f t="shared" si="12"/>
        <v>3</v>
      </c>
    </row>
    <row r="22" spans="1:19" x14ac:dyDescent="0.3">
      <c r="A22" s="63" t="s">
        <v>280</v>
      </c>
      <c r="B22" s="64">
        <f>VLOOKUP($A22,'Return Data'!$B$7:$R$1700,3,0)</f>
        <v>44025</v>
      </c>
      <c r="C22" s="65">
        <f>VLOOKUP($A22,'Return Data'!$B$7:$R$1700,4,0)</f>
        <v>1428.2051158076999</v>
      </c>
      <c r="D22" s="65">
        <f>VLOOKUP($A22,'Return Data'!$B$7:$R$1700,10,0)</f>
        <v>16.001999999999999</v>
      </c>
      <c r="E22" s="66">
        <f t="shared" si="5"/>
        <v>43</v>
      </c>
      <c r="F22" s="65">
        <f>VLOOKUP($A22,'Return Data'!$B$7:$R$1700,11,0)</f>
        <v>-16.775700000000001</v>
      </c>
      <c r="G22" s="66">
        <f t="shared" si="6"/>
        <v>56</v>
      </c>
      <c r="H22" s="65">
        <f>VLOOKUP($A22,'Return Data'!$B$7:$R$1700,12,0)</f>
        <v>-10.432700000000001</v>
      </c>
      <c r="I22" s="66">
        <f t="shared" si="7"/>
        <v>54</v>
      </c>
      <c r="J22" s="65">
        <f>VLOOKUP($A22,'Return Data'!$B$7:$R$1700,13,0)</f>
        <v>-15.0481</v>
      </c>
      <c r="K22" s="66">
        <f t="shared" si="8"/>
        <v>56</v>
      </c>
      <c r="L22" s="65">
        <f>VLOOKUP($A22,'Return Data'!$B$7:$R$1700,17,0)</f>
        <v>-6.2511999999999999</v>
      </c>
      <c r="M22" s="66">
        <f t="shared" si="9"/>
        <v>47</v>
      </c>
      <c r="N22" s="65">
        <f>VLOOKUP($A22,'Return Data'!$B$7:$R$1700,14,0)</f>
        <v>-4.5377999999999998</v>
      </c>
      <c r="O22" s="66">
        <f t="shared" si="10"/>
        <v>46</v>
      </c>
      <c r="P22" s="65">
        <f>VLOOKUP($A22,'Return Data'!$B$7:$R$1700,15,0)</f>
        <v>1.9711000000000001</v>
      </c>
      <c r="Q22" s="66">
        <f t="shared" si="11"/>
        <v>38</v>
      </c>
      <c r="R22" s="65">
        <f>VLOOKUP($A22,'Return Data'!$B$7:$R$1700,16,0)</f>
        <v>22.650600000000001</v>
      </c>
      <c r="S22" s="67">
        <f t="shared" si="12"/>
        <v>1</v>
      </c>
    </row>
    <row r="23" spans="1:19" x14ac:dyDescent="0.3">
      <c r="A23" s="63" t="s">
        <v>281</v>
      </c>
      <c r="B23" s="64">
        <f>VLOOKUP($A23,'Return Data'!$B$7:$R$1700,3,0)</f>
        <v>44025</v>
      </c>
      <c r="C23" s="65">
        <f>VLOOKUP($A23,'Return Data'!$B$7:$R$1700,4,0)</f>
        <v>33.389299999999999</v>
      </c>
      <c r="D23" s="65">
        <f>VLOOKUP($A23,'Return Data'!$B$7:$R$1700,10,0)</f>
        <v>15.0383</v>
      </c>
      <c r="E23" s="66">
        <f t="shared" si="5"/>
        <v>51</v>
      </c>
      <c r="F23" s="65">
        <f>VLOOKUP($A23,'Return Data'!$B$7:$R$1700,11,0)</f>
        <v>-13.977</v>
      </c>
      <c r="G23" s="66">
        <f t="shared" si="6"/>
        <v>46</v>
      </c>
      <c r="H23" s="65">
        <f>VLOOKUP($A23,'Return Data'!$B$7:$R$1700,12,0)</f>
        <v>-5.609</v>
      </c>
      <c r="I23" s="66">
        <f t="shared" si="7"/>
        <v>38</v>
      </c>
      <c r="J23" s="65">
        <f>VLOOKUP($A23,'Return Data'!$B$7:$R$1700,13,0)</f>
        <v>-8.2863000000000007</v>
      </c>
      <c r="K23" s="66">
        <f t="shared" si="8"/>
        <v>43</v>
      </c>
      <c r="L23" s="65">
        <f>VLOOKUP($A23,'Return Data'!$B$7:$R$1700,17,0)</f>
        <v>-3.7073</v>
      </c>
      <c r="M23" s="66">
        <f t="shared" si="9"/>
        <v>33</v>
      </c>
      <c r="N23" s="65">
        <f>VLOOKUP($A23,'Return Data'!$B$7:$R$1700,14,0)</f>
        <v>-2.7119</v>
      </c>
      <c r="O23" s="66">
        <f t="shared" si="10"/>
        <v>38</v>
      </c>
      <c r="P23" s="65">
        <f>VLOOKUP($A23,'Return Data'!$B$7:$R$1700,15,0)</f>
        <v>4.1437999999999997</v>
      </c>
      <c r="Q23" s="66">
        <f t="shared" si="11"/>
        <v>24</v>
      </c>
      <c r="R23" s="65">
        <f>VLOOKUP($A23,'Return Data'!$B$7:$R$1700,16,0)</f>
        <v>9.3209</v>
      </c>
      <c r="S23" s="67">
        <f t="shared" si="12"/>
        <v>33</v>
      </c>
    </row>
    <row r="24" spans="1:19" x14ac:dyDescent="0.3">
      <c r="A24" s="63" t="s">
        <v>282</v>
      </c>
      <c r="B24" s="64">
        <f>VLOOKUP($A24,'Return Data'!$B$7:$R$1700,3,0)</f>
        <v>44025</v>
      </c>
      <c r="C24" s="65">
        <f>VLOOKUP($A24,'Return Data'!$B$7:$R$1700,4,0)</f>
        <v>344.65</v>
      </c>
      <c r="D24" s="65">
        <f>VLOOKUP($A24,'Return Data'!$B$7:$R$1700,10,0)</f>
        <v>16.7118</v>
      </c>
      <c r="E24" s="66">
        <f t="shared" si="5"/>
        <v>36</v>
      </c>
      <c r="F24" s="65">
        <f>VLOOKUP($A24,'Return Data'!$B$7:$R$1700,11,0)</f>
        <v>-13.5175</v>
      </c>
      <c r="G24" s="66">
        <f t="shared" si="6"/>
        <v>41</v>
      </c>
      <c r="H24" s="65">
        <f>VLOOKUP($A24,'Return Data'!$B$7:$R$1700,12,0)</f>
        <v>-3.9035000000000002</v>
      </c>
      <c r="I24" s="66">
        <f t="shared" si="7"/>
        <v>30</v>
      </c>
      <c r="J24" s="65">
        <f>VLOOKUP($A24,'Return Data'!$B$7:$R$1700,13,0)</f>
        <v>-8.7431000000000001</v>
      </c>
      <c r="K24" s="66">
        <f t="shared" si="8"/>
        <v>46</v>
      </c>
      <c r="L24" s="65">
        <f>VLOOKUP($A24,'Return Data'!$B$7:$R$1700,17,0)</f>
        <v>-1.9097999999999999</v>
      </c>
      <c r="M24" s="66">
        <f t="shared" si="9"/>
        <v>21</v>
      </c>
      <c r="N24" s="65">
        <f>VLOOKUP($A24,'Return Data'!$B$7:$R$1700,14,0)</f>
        <v>1.5504</v>
      </c>
      <c r="O24" s="66">
        <f t="shared" si="10"/>
        <v>16</v>
      </c>
      <c r="P24" s="65">
        <f>VLOOKUP($A24,'Return Data'!$B$7:$R$1700,15,0)</f>
        <v>4.9565000000000001</v>
      </c>
      <c r="Q24" s="66">
        <f t="shared" si="11"/>
        <v>19</v>
      </c>
      <c r="R24" s="65">
        <f>VLOOKUP($A24,'Return Data'!$B$7:$R$1700,16,0)</f>
        <v>18.442</v>
      </c>
      <c r="S24" s="67">
        <f t="shared" si="12"/>
        <v>4</v>
      </c>
    </row>
    <row r="25" spans="1:19" x14ac:dyDescent="0.3">
      <c r="A25" s="63" t="s">
        <v>283</v>
      </c>
      <c r="B25" s="64">
        <f>VLOOKUP($A25,'Return Data'!$B$7:$R$1700,3,0)</f>
        <v>44025</v>
      </c>
      <c r="C25" s="65">
        <f>VLOOKUP($A25,'Return Data'!$B$7:$R$1700,4,0)</f>
        <v>9.4</v>
      </c>
      <c r="D25" s="65">
        <f>VLOOKUP($A25,'Return Data'!$B$7:$R$1700,10,0)</f>
        <v>19.440899999999999</v>
      </c>
      <c r="E25" s="66">
        <f t="shared" si="5"/>
        <v>18</v>
      </c>
      <c r="F25" s="65">
        <f>VLOOKUP($A25,'Return Data'!$B$7:$R$1700,11,0)</f>
        <v>-19.658100000000001</v>
      </c>
      <c r="G25" s="66">
        <f t="shared" si="6"/>
        <v>64</v>
      </c>
      <c r="H25" s="65">
        <f>VLOOKUP($A25,'Return Data'!$B$7:$R$1700,12,0)</f>
        <v>-11.6541</v>
      </c>
      <c r="I25" s="66">
        <f t="shared" si="7"/>
        <v>59</v>
      </c>
      <c r="J25" s="65">
        <f>VLOOKUP($A25,'Return Data'!$B$7:$R$1700,13,0)</f>
        <v>-12.395200000000001</v>
      </c>
      <c r="K25" s="66">
        <f t="shared" si="8"/>
        <v>52</v>
      </c>
      <c r="L25" s="65">
        <f>VLOOKUP($A25,'Return Data'!$B$7:$R$1700,17,0)</f>
        <v>-5.8226000000000004</v>
      </c>
      <c r="M25" s="66">
        <f t="shared" si="9"/>
        <v>45</v>
      </c>
      <c r="N25" s="65"/>
      <c r="O25" s="66"/>
      <c r="P25" s="65"/>
      <c r="Q25" s="66"/>
      <c r="R25" s="65">
        <f>VLOOKUP($A25,'Return Data'!$B$7:$R$1700,16,0)</f>
        <v>-2.6435</v>
      </c>
      <c r="S25" s="67">
        <f t="shared" si="12"/>
        <v>53</v>
      </c>
    </row>
    <row r="26" spans="1:19" x14ac:dyDescent="0.3">
      <c r="A26" s="63" t="s">
        <v>284</v>
      </c>
      <c r="B26" s="64">
        <f>VLOOKUP($A26,'Return Data'!$B$7:$R$1700,3,0)</f>
        <v>44025</v>
      </c>
      <c r="C26" s="65">
        <f>VLOOKUP($A26,'Return Data'!$B$7:$R$1700,4,0)</f>
        <v>24.6</v>
      </c>
      <c r="D26" s="65">
        <f>VLOOKUP($A26,'Return Data'!$B$7:$R$1700,10,0)</f>
        <v>10.5618</v>
      </c>
      <c r="E26" s="66">
        <f t="shared" si="5"/>
        <v>66</v>
      </c>
      <c r="F26" s="65">
        <f>VLOOKUP($A26,'Return Data'!$B$7:$R$1700,11,0)</f>
        <v>-13.562900000000001</v>
      </c>
      <c r="G26" s="66">
        <f t="shared" si="6"/>
        <v>44</v>
      </c>
      <c r="H26" s="65">
        <f>VLOOKUP($A26,'Return Data'!$B$7:$R$1700,12,0)</f>
        <v>-8.2431999999999999</v>
      </c>
      <c r="I26" s="66">
        <f t="shared" si="7"/>
        <v>50</v>
      </c>
      <c r="J26" s="65">
        <f>VLOOKUP($A26,'Return Data'!$B$7:$R$1700,13,0)</f>
        <v>-2.8820000000000001</v>
      </c>
      <c r="K26" s="66">
        <f t="shared" si="8"/>
        <v>19</v>
      </c>
      <c r="L26" s="65">
        <f>VLOOKUP($A26,'Return Data'!$B$7:$R$1700,17,0)</f>
        <v>-4.4356999999999998</v>
      </c>
      <c r="M26" s="66">
        <f t="shared" si="9"/>
        <v>40</v>
      </c>
      <c r="N26" s="65">
        <f>VLOOKUP($A26,'Return Data'!$B$7:$R$1700,14,0)</f>
        <v>-0.37619999999999998</v>
      </c>
      <c r="O26" s="66">
        <f t="shared" si="10"/>
        <v>26</v>
      </c>
      <c r="P26" s="65">
        <f>VLOOKUP($A26,'Return Data'!$B$7:$R$1700,15,0)</f>
        <v>3.1919</v>
      </c>
      <c r="Q26" s="66">
        <f t="shared" si="11"/>
        <v>30</v>
      </c>
      <c r="R26" s="65">
        <f>VLOOKUP($A26,'Return Data'!$B$7:$R$1700,16,0)</f>
        <v>14.0571</v>
      </c>
      <c r="S26" s="67">
        <f t="shared" si="12"/>
        <v>15</v>
      </c>
    </row>
    <row r="27" spans="1:19" x14ac:dyDescent="0.3">
      <c r="A27" s="63" t="s">
        <v>285</v>
      </c>
      <c r="B27" s="64">
        <f>VLOOKUP($A27,'Return Data'!$B$7:$R$1700,3,0)</f>
        <v>44025</v>
      </c>
      <c r="C27" s="65">
        <f>VLOOKUP($A27,'Return Data'!$B$7:$R$1700,4,0)</f>
        <v>48.72</v>
      </c>
      <c r="D27" s="65">
        <f>VLOOKUP($A27,'Return Data'!$B$7:$R$1700,10,0)</f>
        <v>22.3813</v>
      </c>
      <c r="E27" s="66">
        <f t="shared" si="5"/>
        <v>5</v>
      </c>
      <c r="F27" s="65">
        <f>VLOOKUP($A27,'Return Data'!$B$7:$R$1700,11,0)</f>
        <v>-13.617000000000001</v>
      </c>
      <c r="G27" s="66">
        <f t="shared" si="6"/>
        <v>45</v>
      </c>
      <c r="H27" s="65">
        <f>VLOOKUP($A27,'Return Data'!$B$7:$R$1700,12,0)</f>
        <v>-5.2693000000000003</v>
      </c>
      <c r="I27" s="66">
        <f t="shared" si="7"/>
        <v>37</v>
      </c>
      <c r="J27" s="65">
        <f>VLOOKUP($A27,'Return Data'!$B$7:$R$1700,13,0)</f>
        <v>-12.152900000000001</v>
      </c>
      <c r="K27" s="66">
        <f t="shared" si="8"/>
        <v>51</v>
      </c>
      <c r="L27" s="65">
        <f>VLOOKUP($A27,'Return Data'!$B$7:$R$1700,17,0)</f>
        <v>-6.6395</v>
      </c>
      <c r="M27" s="66">
        <f t="shared" si="9"/>
        <v>49</v>
      </c>
      <c r="N27" s="65">
        <f>VLOOKUP($A27,'Return Data'!$B$7:$R$1700,14,0)</f>
        <v>-1.9026000000000001</v>
      </c>
      <c r="O27" s="66">
        <f t="shared" si="10"/>
        <v>34</v>
      </c>
      <c r="P27" s="65">
        <f>VLOOKUP($A27,'Return Data'!$B$7:$R$1700,15,0)</f>
        <v>3.4622000000000002</v>
      </c>
      <c r="Q27" s="66">
        <f t="shared" si="11"/>
        <v>27</v>
      </c>
      <c r="R27" s="65">
        <f>VLOOKUP($A27,'Return Data'!$B$7:$R$1700,16,0)</f>
        <v>14.6896</v>
      </c>
      <c r="S27" s="67">
        <f t="shared" si="12"/>
        <v>13</v>
      </c>
    </row>
    <row r="28" spans="1:19" x14ac:dyDescent="0.3">
      <c r="A28" s="63" t="s">
        <v>286</v>
      </c>
      <c r="B28" s="64">
        <f>VLOOKUP($A28,'Return Data'!$B$7:$R$1700,3,0)</f>
        <v>44025</v>
      </c>
      <c r="C28" s="65">
        <f>VLOOKUP($A28,'Return Data'!$B$7:$R$1700,4,0)</f>
        <v>8.82</v>
      </c>
      <c r="D28" s="65">
        <f>VLOOKUP($A28,'Return Data'!$B$7:$R$1700,10,0)</f>
        <v>14.545500000000001</v>
      </c>
      <c r="E28" s="66">
        <f t="shared" si="5"/>
        <v>55</v>
      </c>
      <c r="F28" s="65">
        <f>VLOOKUP($A28,'Return Data'!$B$7:$R$1700,11,0)</f>
        <v>-13.444599999999999</v>
      </c>
      <c r="G28" s="66">
        <f t="shared" si="6"/>
        <v>40</v>
      </c>
      <c r="H28" s="65">
        <f>VLOOKUP($A28,'Return Data'!$B$7:$R$1700,12,0)</f>
        <v>-7.2554999999999996</v>
      </c>
      <c r="I28" s="66">
        <f t="shared" si="7"/>
        <v>46</v>
      </c>
      <c r="J28" s="65">
        <f>VLOOKUP($A28,'Return Data'!$B$7:$R$1700,13,0)</f>
        <v>-8.3160000000000007</v>
      </c>
      <c r="K28" s="66">
        <f t="shared" si="8"/>
        <v>44</v>
      </c>
      <c r="L28" s="65">
        <f>VLOOKUP($A28,'Return Data'!$B$7:$R$1700,17,0)</f>
        <v>-4.0930999999999997</v>
      </c>
      <c r="M28" s="66">
        <f t="shared" si="9"/>
        <v>37</v>
      </c>
      <c r="N28" s="65"/>
      <c r="O28" s="66"/>
      <c r="P28" s="65"/>
      <c r="Q28" s="66"/>
      <c r="R28" s="65">
        <f>VLOOKUP($A28,'Return Data'!$B$7:$R$1700,16,0)</f>
        <v>-4.8186999999999998</v>
      </c>
      <c r="S28" s="67">
        <f t="shared" si="12"/>
        <v>55</v>
      </c>
    </row>
    <row r="29" spans="1:19" x14ac:dyDescent="0.3">
      <c r="A29" s="63" t="s">
        <v>287</v>
      </c>
      <c r="B29" s="64">
        <f>VLOOKUP($A29,'Return Data'!$B$7:$R$1700,3,0)</f>
        <v>44025</v>
      </c>
      <c r="C29" s="65">
        <f>VLOOKUP($A29,'Return Data'!$B$7:$R$1700,4,0)</f>
        <v>49.5</v>
      </c>
      <c r="D29" s="65">
        <f>VLOOKUP($A29,'Return Data'!$B$7:$R$1700,10,0)</f>
        <v>16.006599999999999</v>
      </c>
      <c r="E29" s="66">
        <f t="shared" si="5"/>
        <v>42</v>
      </c>
      <c r="F29" s="65">
        <f>VLOOKUP($A29,'Return Data'!$B$7:$R$1700,11,0)</f>
        <v>-8.8230000000000004</v>
      </c>
      <c r="G29" s="66">
        <f t="shared" si="6"/>
        <v>16</v>
      </c>
      <c r="H29" s="65">
        <f>VLOOKUP($A29,'Return Data'!$B$7:$R$1700,12,0)</f>
        <v>-0.80159999999999998</v>
      </c>
      <c r="I29" s="66">
        <f t="shared" si="7"/>
        <v>15</v>
      </c>
      <c r="J29" s="65">
        <f>VLOOKUP($A29,'Return Data'!$B$7:$R$1700,13,0)</f>
        <v>-1.5317000000000001</v>
      </c>
      <c r="K29" s="66">
        <f t="shared" si="8"/>
        <v>16</v>
      </c>
      <c r="L29" s="65">
        <f>VLOOKUP($A29,'Return Data'!$B$7:$R$1700,17,0)</f>
        <v>-1.1402000000000001</v>
      </c>
      <c r="M29" s="66">
        <f t="shared" si="9"/>
        <v>18</v>
      </c>
      <c r="N29" s="65">
        <f>VLOOKUP($A29,'Return Data'!$B$7:$R$1700,14,0)</f>
        <v>3.8904999999999998</v>
      </c>
      <c r="O29" s="66">
        <f t="shared" si="10"/>
        <v>8</v>
      </c>
      <c r="P29" s="65">
        <f>VLOOKUP($A29,'Return Data'!$B$7:$R$1700,15,0)</f>
        <v>6.4804000000000004</v>
      </c>
      <c r="Q29" s="66">
        <f t="shared" si="11"/>
        <v>11</v>
      </c>
      <c r="R29" s="65">
        <f>VLOOKUP($A29,'Return Data'!$B$7:$R$1700,16,0)</f>
        <v>12.5305</v>
      </c>
      <c r="S29" s="67">
        <f t="shared" si="12"/>
        <v>20</v>
      </c>
    </row>
    <row r="30" spans="1:19" x14ac:dyDescent="0.3">
      <c r="A30" s="63" t="s">
        <v>288</v>
      </c>
      <c r="B30" s="64">
        <f>VLOOKUP($A30,'Return Data'!$B$7:$R$1700,3,0)</f>
        <v>44025</v>
      </c>
      <c r="C30" s="65">
        <f>VLOOKUP($A30,'Return Data'!$B$7:$R$1700,4,0)</f>
        <v>9.2156000000000002</v>
      </c>
      <c r="D30" s="65">
        <f>VLOOKUP($A30,'Return Data'!$B$7:$R$1700,10,0)</f>
        <v>17.604399999999998</v>
      </c>
      <c r="E30" s="66">
        <f t="shared" si="5"/>
        <v>29</v>
      </c>
      <c r="F30" s="65">
        <f>VLOOKUP($A30,'Return Data'!$B$7:$R$1700,11,0)</f>
        <v>-14.7485</v>
      </c>
      <c r="G30" s="66">
        <f t="shared" si="6"/>
        <v>50</v>
      </c>
      <c r="H30" s="65"/>
      <c r="I30" s="66"/>
      <c r="J30" s="65"/>
      <c r="K30" s="66"/>
      <c r="L30" s="65"/>
      <c r="M30" s="66"/>
      <c r="N30" s="65"/>
      <c r="O30" s="66"/>
      <c r="P30" s="65"/>
      <c r="Q30" s="66"/>
      <c r="R30" s="65">
        <f>VLOOKUP($A30,'Return Data'!$B$7:$R$1700,16,0)</f>
        <v>-7.8440000000000003</v>
      </c>
      <c r="S30" s="67">
        <f t="shared" si="12"/>
        <v>60</v>
      </c>
    </row>
    <row r="31" spans="1:19" x14ac:dyDescent="0.3">
      <c r="A31" s="63" t="s">
        <v>289</v>
      </c>
      <c r="B31" s="64">
        <f>VLOOKUP($A31,'Return Data'!$B$7:$R$1700,3,0)</f>
        <v>44025</v>
      </c>
      <c r="C31" s="65">
        <f>VLOOKUP($A31,'Return Data'!$B$7:$R$1700,4,0)</f>
        <v>16.231100000000001</v>
      </c>
      <c r="D31" s="65">
        <f>VLOOKUP($A31,'Return Data'!$B$7:$R$1700,10,0)</f>
        <v>18.520199999999999</v>
      </c>
      <c r="E31" s="66">
        <f t="shared" si="5"/>
        <v>24</v>
      </c>
      <c r="F31" s="65">
        <f>VLOOKUP($A31,'Return Data'!$B$7:$R$1700,11,0)</f>
        <v>-13.2486</v>
      </c>
      <c r="G31" s="66">
        <f t="shared" si="6"/>
        <v>39</v>
      </c>
      <c r="H31" s="65">
        <f>VLOOKUP($A31,'Return Data'!$B$7:$R$1700,12,0)</f>
        <v>-7.9462999999999999</v>
      </c>
      <c r="I31" s="66">
        <f t="shared" si="7"/>
        <v>48</v>
      </c>
      <c r="J31" s="65">
        <f>VLOOKUP($A31,'Return Data'!$B$7:$R$1700,13,0)</f>
        <v>-3.6118000000000001</v>
      </c>
      <c r="K31" s="66">
        <f t="shared" si="8"/>
        <v>21</v>
      </c>
      <c r="L31" s="65">
        <f>VLOOKUP($A31,'Return Data'!$B$7:$R$1700,17,0)</f>
        <v>-1.1711</v>
      </c>
      <c r="M31" s="66">
        <f t="shared" si="9"/>
        <v>19</v>
      </c>
      <c r="N31" s="65">
        <f>VLOOKUP($A31,'Return Data'!$B$7:$R$1700,14,0)</f>
        <v>2.3104</v>
      </c>
      <c r="O31" s="66">
        <f t="shared" si="10"/>
        <v>10</v>
      </c>
      <c r="P31" s="65">
        <f>VLOOKUP($A31,'Return Data'!$B$7:$R$1700,15,0)</f>
        <v>5.7781000000000002</v>
      </c>
      <c r="Q31" s="66">
        <f t="shared" si="11"/>
        <v>16</v>
      </c>
      <c r="R31" s="65">
        <f>VLOOKUP($A31,'Return Data'!$B$7:$R$1700,16,0)</f>
        <v>4.0186000000000002</v>
      </c>
      <c r="S31" s="67">
        <f t="shared" si="12"/>
        <v>47</v>
      </c>
    </row>
    <row r="32" spans="1:19" x14ac:dyDescent="0.3">
      <c r="A32" s="63" t="s">
        <v>290</v>
      </c>
      <c r="B32" s="64">
        <f>VLOOKUP($A32,'Return Data'!$B$7:$R$1700,3,0)</f>
        <v>44025</v>
      </c>
      <c r="C32" s="65">
        <f>VLOOKUP($A32,'Return Data'!$B$7:$R$1700,4,0)</f>
        <v>42.305999999999997</v>
      </c>
      <c r="D32" s="65">
        <f>VLOOKUP($A32,'Return Data'!$B$7:$R$1700,10,0)</f>
        <v>17.4253</v>
      </c>
      <c r="E32" s="66">
        <f t="shared" si="5"/>
        <v>30</v>
      </c>
      <c r="F32" s="65">
        <f>VLOOKUP($A32,'Return Data'!$B$7:$R$1700,11,0)</f>
        <v>-11.6785</v>
      </c>
      <c r="G32" s="66">
        <f t="shared" si="6"/>
        <v>32</v>
      </c>
      <c r="H32" s="65">
        <f>VLOOKUP($A32,'Return Data'!$B$7:$R$1700,12,0)</f>
        <v>-2.0649000000000002</v>
      </c>
      <c r="I32" s="66">
        <f t="shared" si="7"/>
        <v>24</v>
      </c>
      <c r="J32" s="65">
        <f>VLOOKUP($A32,'Return Data'!$B$7:$R$1700,13,0)</f>
        <v>-4.7912999999999997</v>
      </c>
      <c r="K32" s="66">
        <f t="shared" si="8"/>
        <v>25</v>
      </c>
      <c r="L32" s="65">
        <f>VLOOKUP($A32,'Return Data'!$B$7:$R$1700,17,0)</f>
        <v>1.2518</v>
      </c>
      <c r="M32" s="66">
        <f t="shared" si="9"/>
        <v>9</v>
      </c>
      <c r="N32" s="65">
        <f>VLOOKUP($A32,'Return Data'!$B$7:$R$1700,14,0)</f>
        <v>1.4117999999999999</v>
      </c>
      <c r="O32" s="66">
        <f t="shared" si="10"/>
        <v>18</v>
      </c>
      <c r="P32" s="65">
        <f>VLOOKUP($A32,'Return Data'!$B$7:$R$1700,15,0)</f>
        <v>5.8681000000000001</v>
      </c>
      <c r="Q32" s="66">
        <f t="shared" si="11"/>
        <v>14</v>
      </c>
      <c r="R32" s="65">
        <f>VLOOKUP($A32,'Return Data'!$B$7:$R$1700,16,0)</f>
        <v>10.348800000000001</v>
      </c>
      <c r="S32" s="67">
        <f t="shared" si="12"/>
        <v>26</v>
      </c>
    </row>
    <row r="33" spans="1:19" x14ac:dyDescent="0.3">
      <c r="A33" s="63" t="s">
        <v>291</v>
      </c>
      <c r="B33" s="64">
        <f>VLOOKUP($A33,'Return Data'!$B$7:$R$1700,3,0)</f>
        <v>44025</v>
      </c>
      <c r="C33" s="65">
        <f>VLOOKUP($A33,'Return Data'!$B$7:$R$1700,4,0)</f>
        <v>48.661000000000001</v>
      </c>
      <c r="D33" s="65">
        <f>VLOOKUP($A33,'Return Data'!$B$7:$R$1700,10,0)</f>
        <v>16.743400000000001</v>
      </c>
      <c r="E33" s="66">
        <f t="shared" si="5"/>
        <v>34</v>
      </c>
      <c r="F33" s="65">
        <f>VLOOKUP($A33,'Return Data'!$B$7:$R$1700,11,0)</f>
        <v>-14.0341</v>
      </c>
      <c r="G33" s="66">
        <f t="shared" si="6"/>
        <v>47</v>
      </c>
      <c r="H33" s="65">
        <f>VLOOKUP($A33,'Return Data'!$B$7:$R$1700,12,0)</f>
        <v>-5.1349999999999998</v>
      </c>
      <c r="I33" s="66">
        <f t="shared" si="7"/>
        <v>35</v>
      </c>
      <c r="J33" s="65">
        <f>VLOOKUP($A33,'Return Data'!$B$7:$R$1700,13,0)</f>
        <v>-8.9052000000000007</v>
      </c>
      <c r="K33" s="66">
        <f t="shared" si="8"/>
        <v>47</v>
      </c>
      <c r="L33" s="65">
        <f>VLOOKUP($A33,'Return Data'!$B$7:$R$1700,17,0)</f>
        <v>-6.2667000000000002</v>
      </c>
      <c r="M33" s="66">
        <f t="shared" si="9"/>
        <v>48</v>
      </c>
      <c r="N33" s="65">
        <f>VLOOKUP($A33,'Return Data'!$B$7:$R$1700,14,0)</f>
        <v>-1.9455</v>
      </c>
      <c r="O33" s="66">
        <f t="shared" si="10"/>
        <v>35</v>
      </c>
      <c r="P33" s="65">
        <f>VLOOKUP($A33,'Return Data'!$B$7:$R$1700,15,0)</f>
        <v>4.766</v>
      </c>
      <c r="Q33" s="66">
        <f t="shared" si="11"/>
        <v>20</v>
      </c>
      <c r="R33" s="65">
        <f>VLOOKUP($A33,'Return Data'!$B$7:$R$1700,16,0)</f>
        <v>11.6286</v>
      </c>
      <c r="S33" s="67">
        <f t="shared" si="12"/>
        <v>23</v>
      </c>
    </row>
    <row r="34" spans="1:19" x14ac:dyDescent="0.3">
      <c r="A34" s="63" t="s">
        <v>292</v>
      </c>
      <c r="B34" s="64">
        <f>VLOOKUP($A34,'Return Data'!$B$7:$R$1700,3,0)</f>
        <v>44025</v>
      </c>
      <c r="C34" s="65">
        <f>VLOOKUP($A34,'Return Data'!$B$7:$R$1700,4,0)</f>
        <v>60.716099999999997</v>
      </c>
      <c r="D34" s="65">
        <f>VLOOKUP($A34,'Return Data'!$B$7:$R$1700,10,0)</f>
        <v>11.916</v>
      </c>
      <c r="E34" s="66">
        <f t="shared" si="5"/>
        <v>63</v>
      </c>
      <c r="F34" s="65">
        <f>VLOOKUP($A34,'Return Data'!$B$7:$R$1700,11,0)</f>
        <v>-17.840499999999999</v>
      </c>
      <c r="G34" s="66">
        <f t="shared" si="6"/>
        <v>59</v>
      </c>
      <c r="H34" s="65">
        <f>VLOOKUP($A34,'Return Data'!$B$7:$R$1700,12,0)</f>
        <v>-11.3035</v>
      </c>
      <c r="I34" s="66">
        <f t="shared" si="7"/>
        <v>57</v>
      </c>
      <c r="J34" s="65">
        <f>VLOOKUP($A34,'Return Data'!$B$7:$R$1700,13,0)</f>
        <v>-7.9630999999999998</v>
      </c>
      <c r="K34" s="66">
        <f t="shared" si="8"/>
        <v>40</v>
      </c>
      <c r="L34" s="65">
        <f>VLOOKUP($A34,'Return Data'!$B$7:$R$1700,17,0)</f>
        <v>-3.1728000000000001</v>
      </c>
      <c r="M34" s="66">
        <f t="shared" si="9"/>
        <v>31</v>
      </c>
      <c r="N34" s="65">
        <f>VLOOKUP($A34,'Return Data'!$B$7:$R$1700,14,0)</f>
        <v>1.0268999999999999</v>
      </c>
      <c r="O34" s="66">
        <f t="shared" si="10"/>
        <v>19</v>
      </c>
      <c r="P34" s="65">
        <f>VLOOKUP($A34,'Return Data'!$B$7:$R$1700,15,0)</f>
        <v>3.5583999999999998</v>
      </c>
      <c r="Q34" s="66">
        <f t="shared" si="11"/>
        <v>26</v>
      </c>
      <c r="R34" s="65">
        <f>VLOOKUP($A34,'Return Data'!$B$7:$R$1700,16,0)</f>
        <v>8.2658000000000005</v>
      </c>
      <c r="S34" s="67">
        <f t="shared" si="12"/>
        <v>36</v>
      </c>
    </row>
    <row r="35" spans="1:19" x14ac:dyDescent="0.3">
      <c r="A35" s="63" t="s">
        <v>436</v>
      </c>
      <c r="B35" s="64">
        <f>VLOOKUP($A35,'Return Data'!$B$7:$R$1700,3,0)</f>
        <v>44025</v>
      </c>
      <c r="C35" s="65">
        <f>VLOOKUP($A35,'Return Data'!$B$7:$R$1700,4,0)</f>
        <v>10.559900000000001</v>
      </c>
      <c r="D35" s="65">
        <f>VLOOKUP($A35,'Return Data'!$B$7:$R$1700,10,0)</f>
        <v>15.659000000000001</v>
      </c>
      <c r="E35" s="66">
        <f t="shared" si="5"/>
        <v>46</v>
      </c>
      <c r="F35" s="65">
        <f>VLOOKUP($A35,'Return Data'!$B$7:$R$1700,11,0)</f>
        <v>-11.722</v>
      </c>
      <c r="G35" s="66">
        <f t="shared" si="6"/>
        <v>33</v>
      </c>
      <c r="H35" s="65">
        <f>VLOOKUP($A35,'Return Data'!$B$7:$R$1700,12,0)</f>
        <v>-6.3216000000000001</v>
      </c>
      <c r="I35" s="66">
        <f t="shared" si="7"/>
        <v>42</v>
      </c>
      <c r="J35" s="65">
        <f>VLOOKUP($A35,'Return Data'!$B$7:$R$1700,13,0)</f>
        <v>-6.7377000000000002</v>
      </c>
      <c r="K35" s="66">
        <f t="shared" si="8"/>
        <v>34</v>
      </c>
      <c r="L35" s="65">
        <f>VLOOKUP($A35,'Return Data'!$B$7:$R$1700,17,0)</f>
        <v>-3.8523999999999998</v>
      </c>
      <c r="M35" s="66">
        <f t="shared" si="9"/>
        <v>35</v>
      </c>
      <c r="N35" s="65">
        <f>VLOOKUP($A35,'Return Data'!$B$7:$R$1700,14,0)</f>
        <v>-3.1911</v>
      </c>
      <c r="O35" s="66">
        <f t="shared" si="10"/>
        <v>42</v>
      </c>
      <c r="P35" s="65"/>
      <c r="Q35" s="66"/>
      <c r="R35" s="65">
        <f>VLOOKUP($A35,'Return Data'!$B$7:$R$1700,16,0)</f>
        <v>1.4684999999999999</v>
      </c>
      <c r="S35" s="67">
        <f t="shared" si="12"/>
        <v>49</v>
      </c>
    </row>
    <row r="36" spans="1:19" x14ac:dyDescent="0.3">
      <c r="A36" s="63" t="s">
        <v>294</v>
      </c>
      <c r="B36" s="64">
        <f>VLOOKUP($A36,'Return Data'!$B$7:$R$1700,3,0)</f>
        <v>44025</v>
      </c>
      <c r="C36" s="65">
        <f>VLOOKUP($A36,'Return Data'!$B$7:$R$1700,4,0)</f>
        <v>17.478000000000002</v>
      </c>
      <c r="D36" s="65">
        <f>VLOOKUP($A36,'Return Data'!$B$7:$R$1700,10,0)</f>
        <v>21.0639</v>
      </c>
      <c r="E36" s="66">
        <f t="shared" si="5"/>
        <v>7</v>
      </c>
      <c r="F36" s="65">
        <f>VLOOKUP($A36,'Return Data'!$B$7:$R$1700,11,0)</f>
        <v>-9.9443999999999999</v>
      </c>
      <c r="G36" s="66">
        <f t="shared" si="6"/>
        <v>22</v>
      </c>
      <c r="H36" s="65">
        <f>VLOOKUP($A36,'Return Data'!$B$7:$R$1700,12,0)</f>
        <v>1.2278</v>
      </c>
      <c r="I36" s="66">
        <f t="shared" si="7"/>
        <v>9</v>
      </c>
      <c r="J36" s="65">
        <f>VLOOKUP($A36,'Return Data'!$B$7:$R$1700,13,0)</f>
        <v>-1.2598</v>
      </c>
      <c r="K36" s="66">
        <f t="shared" si="8"/>
        <v>14</v>
      </c>
      <c r="L36" s="65">
        <f>VLOOKUP($A36,'Return Data'!$B$7:$R$1700,17,0)</f>
        <v>3.5327999999999999</v>
      </c>
      <c r="M36" s="66">
        <f t="shared" si="9"/>
        <v>3</v>
      </c>
      <c r="N36" s="65">
        <f>VLOOKUP($A36,'Return Data'!$B$7:$R$1700,14,0)</f>
        <v>4.9679000000000002</v>
      </c>
      <c r="O36" s="66">
        <f t="shared" si="10"/>
        <v>4</v>
      </c>
      <c r="P36" s="65"/>
      <c r="Q36" s="66"/>
      <c r="R36" s="65">
        <f>VLOOKUP($A36,'Return Data'!$B$7:$R$1700,16,0)</f>
        <v>13.071</v>
      </c>
      <c r="S36" s="67">
        <f t="shared" si="12"/>
        <v>19</v>
      </c>
    </row>
    <row r="37" spans="1:19" x14ac:dyDescent="0.3">
      <c r="A37" s="63" t="s">
        <v>295</v>
      </c>
      <c r="B37" s="64">
        <f>VLOOKUP($A37,'Return Data'!$B$7:$R$1700,3,0)</f>
        <v>44025</v>
      </c>
      <c r="C37" s="65">
        <f>VLOOKUP($A37,'Return Data'!$B$7:$R$1700,4,0)</f>
        <v>15.9785</v>
      </c>
      <c r="D37" s="65">
        <f>VLOOKUP($A37,'Return Data'!$B$7:$R$1700,10,0)</f>
        <v>14.0336</v>
      </c>
      <c r="E37" s="66">
        <f t="shared" si="5"/>
        <v>56</v>
      </c>
      <c r="F37" s="65">
        <f>VLOOKUP($A37,'Return Data'!$B$7:$R$1700,11,0)</f>
        <v>-16.222300000000001</v>
      </c>
      <c r="G37" s="66">
        <f t="shared" si="6"/>
        <v>54</v>
      </c>
      <c r="H37" s="65">
        <f>VLOOKUP($A37,'Return Data'!$B$7:$R$1700,12,0)</f>
        <v>-7.9256000000000002</v>
      </c>
      <c r="I37" s="66">
        <f t="shared" si="7"/>
        <v>47</v>
      </c>
      <c r="J37" s="65">
        <f>VLOOKUP($A37,'Return Data'!$B$7:$R$1700,13,0)</f>
        <v>-4.6673999999999998</v>
      </c>
      <c r="K37" s="66">
        <f t="shared" si="8"/>
        <v>24</v>
      </c>
      <c r="L37" s="65">
        <f>VLOOKUP($A37,'Return Data'!$B$7:$R$1700,17,0)</f>
        <v>-5.5366</v>
      </c>
      <c r="M37" s="66">
        <f t="shared" si="9"/>
        <v>44</v>
      </c>
      <c r="N37" s="65">
        <f>VLOOKUP($A37,'Return Data'!$B$7:$R$1700,14,0)</f>
        <v>-0.97750000000000004</v>
      </c>
      <c r="O37" s="66">
        <f t="shared" si="10"/>
        <v>31</v>
      </c>
      <c r="P37" s="65">
        <f>VLOOKUP($A37,'Return Data'!$B$7:$R$1700,15,0)</f>
        <v>7.1178999999999997</v>
      </c>
      <c r="Q37" s="66">
        <f t="shared" si="11"/>
        <v>6</v>
      </c>
      <c r="R37" s="65">
        <f>VLOOKUP($A37,'Return Data'!$B$7:$R$1700,16,0)</f>
        <v>8.9295000000000009</v>
      </c>
      <c r="S37" s="67">
        <f t="shared" si="12"/>
        <v>35</v>
      </c>
    </row>
    <row r="38" spans="1:19" x14ac:dyDescent="0.3">
      <c r="A38" s="63" t="s">
        <v>296</v>
      </c>
      <c r="B38" s="64">
        <f>VLOOKUP($A38,'Return Data'!$B$7:$R$1700,3,0)</f>
        <v>44025</v>
      </c>
      <c r="C38" s="65">
        <f>VLOOKUP($A38,'Return Data'!$B$7:$R$1700,4,0)</f>
        <v>42.983400000000003</v>
      </c>
      <c r="D38" s="65">
        <f>VLOOKUP($A38,'Return Data'!$B$7:$R$1700,10,0)</f>
        <v>13.542400000000001</v>
      </c>
      <c r="E38" s="66">
        <f t="shared" si="5"/>
        <v>57</v>
      </c>
      <c r="F38" s="65">
        <f>VLOOKUP($A38,'Return Data'!$B$7:$R$1700,11,0)</f>
        <v>-24.4861</v>
      </c>
      <c r="G38" s="66">
        <f t="shared" si="6"/>
        <v>66</v>
      </c>
      <c r="H38" s="65">
        <f>VLOOKUP($A38,'Return Data'!$B$7:$R$1700,12,0)</f>
        <v>-12.623100000000001</v>
      </c>
      <c r="I38" s="66">
        <f t="shared" si="7"/>
        <v>63</v>
      </c>
      <c r="J38" s="65">
        <f>VLOOKUP($A38,'Return Data'!$B$7:$R$1700,13,0)</f>
        <v>-21.035900000000002</v>
      </c>
      <c r="K38" s="66">
        <f t="shared" si="8"/>
        <v>64</v>
      </c>
      <c r="L38" s="65">
        <f>VLOOKUP($A38,'Return Data'!$B$7:$R$1700,17,0)</f>
        <v>-11.1007</v>
      </c>
      <c r="M38" s="66">
        <f t="shared" si="9"/>
        <v>55</v>
      </c>
      <c r="N38" s="65">
        <f>VLOOKUP($A38,'Return Data'!$B$7:$R$1700,14,0)</f>
        <v>-10.514099999999999</v>
      </c>
      <c r="O38" s="66">
        <f t="shared" si="10"/>
        <v>49</v>
      </c>
      <c r="P38" s="65">
        <f>VLOOKUP($A38,'Return Data'!$B$7:$R$1700,15,0)</f>
        <v>-2.0743</v>
      </c>
      <c r="Q38" s="66">
        <f t="shared" si="11"/>
        <v>39</v>
      </c>
      <c r="R38" s="65">
        <f>VLOOKUP($A38,'Return Data'!$B$7:$R$1700,16,0)</f>
        <v>10.3406</v>
      </c>
      <c r="S38" s="67">
        <f t="shared" si="12"/>
        <v>27</v>
      </c>
    </row>
    <row r="39" spans="1:19" x14ac:dyDescent="0.3">
      <c r="A39" s="63" t="s">
        <v>297</v>
      </c>
      <c r="B39" s="64">
        <f>VLOOKUP($A39,'Return Data'!$B$7:$R$1700,3,0)</f>
        <v>44025</v>
      </c>
      <c r="C39" s="65">
        <f>VLOOKUP($A39,'Return Data'!$B$7:$R$1700,4,0)</f>
        <v>10.654500000000001</v>
      </c>
      <c r="D39" s="65">
        <f>VLOOKUP($A39,'Return Data'!$B$7:$R$1700,10,0)</f>
        <v>18.646999999999998</v>
      </c>
      <c r="E39" s="66">
        <f t="shared" si="5"/>
        <v>23</v>
      </c>
      <c r="F39" s="65">
        <f>VLOOKUP($A39,'Return Data'!$B$7:$R$1700,11,0)</f>
        <v>-2.2073999999999998</v>
      </c>
      <c r="G39" s="66">
        <f t="shared" si="6"/>
        <v>2</v>
      </c>
      <c r="H39" s="65"/>
      <c r="I39" s="66"/>
      <c r="J39" s="65"/>
      <c r="K39" s="66"/>
      <c r="L39" s="65"/>
      <c r="M39" s="66"/>
      <c r="N39" s="65"/>
      <c r="O39" s="66"/>
      <c r="P39" s="65"/>
      <c r="Q39" s="66"/>
      <c r="R39" s="65">
        <f>VLOOKUP($A39,'Return Data'!$B$7:$R$1700,16,0)</f>
        <v>6.5449999999999999</v>
      </c>
      <c r="S39" s="67">
        <f t="shared" si="12"/>
        <v>38</v>
      </c>
    </row>
    <row r="40" spans="1:19" x14ac:dyDescent="0.3">
      <c r="A40" s="63" t="s">
        <v>298</v>
      </c>
      <c r="B40" s="64">
        <f>VLOOKUP($A40,'Return Data'!$B$7:$R$1700,3,0)</f>
        <v>44025</v>
      </c>
      <c r="C40" s="65">
        <f>VLOOKUP($A40,'Return Data'!$B$7:$R$1700,4,0)</f>
        <v>13.35</v>
      </c>
      <c r="D40" s="65">
        <f>VLOOKUP($A40,'Return Data'!$B$7:$R$1700,10,0)</f>
        <v>18.456099999999999</v>
      </c>
      <c r="E40" s="66">
        <f t="shared" si="5"/>
        <v>25</v>
      </c>
      <c r="F40" s="65">
        <f>VLOOKUP($A40,'Return Data'!$B$7:$R$1700,11,0)</f>
        <v>-10.342499999999999</v>
      </c>
      <c r="G40" s="66">
        <f t="shared" si="6"/>
        <v>23</v>
      </c>
      <c r="H40" s="65">
        <f>VLOOKUP($A40,'Return Data'!$B$7:$R$1700,12,0)</f>
        <v>-5.0498000000000003</v>
      </c>
      <c r="I40" s="66">
        <f t="shared" si="7"/>
        <v>34</v>
      </c>
      <c r="J40" s="65">
        <f>VLOOKUP($A40,'Return Data'!$B$7:$R$1700,13,0)</f>
        <v>-6.8388</v>
      </c>
      <c r="K40" s="66">
        <f t="shared" si="8"/>
        <v>35</v>
      </c>
      <c r="L40" s="65">
        <f>VLOOKUP($A40,'Return Data'!$B$7:$R$1700,17,0)</f>
        <v>-2.8641000000000001</v>
      </c>
      <c r="M40" s="66">
        <f t="shared" si="9"/>
        <v>28</v>
      </c>
      <c r="N40" s="65">
        <f>VLOOKUP($A40,'Return Data'!$B$7:$R$1700,14,0)</f>
        <v>0.15010000000000001</v>
      </c>
      <c r="O40" s="66">
        <f t="shared" si="10"/>
        <v>23</v>
      </c>
      <c r="P40" s="65"/>
      <c r="Q40" s="66"/>
      <c r="R40" s="65">
        <f>VLOOKUP($A40,'Return Data'!$B$7:$R$1700,16,0)</f>
        <v>6.4945000000000004</v>
      </c>
      <c r="S40" s="67">
        <f t="shared" si="12"/>
        <v>39</v>
      </c>
    </row>
    <row r="41" spans="1:19" x14ac:dyDescent="0.3">
      <c r="A41" s="63" t="s">
        <v>299</v>
      </c>
      <c r="B41" s="64">
        <f>VLOOKUP($A41,'Return Data'!$B$7:$R$1700,3,0)</f>
        <v>44025</v>
      </c>
      <c r="C41" s="65">
        <f>VLOOKUP($A41,'Return Data'!$B$7:$R$1700,4,0)</f>
        <v>526.58290548546495</v>
      </c>
      <c r="D41" s="65">
        <f>VLOOKUP($A41,'Return Data'!$B$7:$R$1700,10,0)</f>
        <v>19.5427</v>
      </c>
      <c r="E41" s="66">
        <f t="shared" si="5"/>
        <v>17</v>
      </c>
      <c r="F41" s="65">
        <f>VLOOKUP($A41,'Return Data'!$B$7:$R$1700,11,0)</f>
        <v>-9.8306000000000004</v>
      </c>
      <c r="G41" s="66">
        <f t="shared" si="6"/>
        <v>20</v>
      </c>
      <c r="H41" s="65">
        <f>VLOOKUP($A41,'Return Data'!$B$7:$R$1700,12,0)</f>
        <v>-1.9309000000000001</v>
      </c>
      <c r="I41" s="66">
        <f t="shared" si="7"/>
        <v>23</v>
      </c>
      <c r="J41" s="65">
        <f>VLOOKUP($A41,'Return Data'!$B$7:$R$1700,13,0)</f>
        <v>-7.3056000000000001</v>
      </c>
      <c r="K41" s="66">
        <f t="shared" si="8"/>
        <v>38</v>
      </c>
      <c r="L41" s="65">
        <f>VLOOKUP($A41,'Return Data'!$B$7:$R$1700,17,0)</f>
        <v>-3.7671999999999999</v>
      </c>
      <c r="M41" s="66">
        <f t="shared" si="9"/>
        <v>34</v>
      </c>
      <c r="N41" s="65">
        <f>VLOOKUP($A41,'Return Data'!$B$7:$R$1700,14,0)</f>
        <v>-2.2583000000000002</v>
      </c>
      <c r="O41" s="66">
        <f t="shared" si="10"/>
        <v>36</v>
      </c>
      <c r="P41" s="65">
        <f>VLOOKUP($A41,'Return Data'!$B$7:$R$1700,15,0)</f>
        <v>2.7684000000000002</v>
      </c>
      <c r="Q41" s="66">
        <f t="shared" si="11"/>
        <v>33</v>
      </c>
      <c r="R41" s="65">
        <f>VLOOKUP($A41,'Return Data'!$B$7:$R$1700,16,0)</f>
        <v>17.716699999999999</v>
      </c>
      <c r="S41" s="67">
        <f t="shared" si="12"/>
        <v>6</v>
      </c>
    </row>
    <row r="42" spans="1:19" x14ac:dyDescent="0.3">
      <c r="A42" s="63" t="s">
        <v>300</v>
      </c>
      <c r="B42" s="64">
        <f>VLOOKUP($A42,'Return Data'!$B$7:$R$1700,3,0)</f>
        <v>44025</v>
      </c>
      <c r="C42" s="65">
        <f>VLOOKUP($A42,'Return Data'!$B$7:$R$1700,4,0)</f>
        <v>288.22857137168597</v>
      </c>
      <c r="D42" s="65">
        <f>VLOOKUP($A42,'Return Data'!$B$7:$R$1700,10,0)</f>
        <v>19.351600000000001</v>
      </c>
      <c r="E42" s="66">
        <f t="shared" si="5"/>
        <v>21</v>
      </c>
      <c r="F42" s="65">
        <f>VLOOKUP($A42,'Return Data'!$B$7:$R$1700,11,0)</f>
        <v>-9.3165999999999993</v>
      </c>
      <c r="G42" s="66">
        <f t="shared" si="6"/>
        <v>18</v>
      </c>
      <c r="H42" s="65">
        <f>VLOOKUP($A42,'Return Data'!$B$7:$R$1700,12,0)</f>
        <v>-1.4494</v>
      </c>
      <c r="I42" s="66">
        <f t="shared" si="7"/>
        <v>19</v>
      </c>
      <c r="J42" s="65">
        <f>VLOOKUP($A42,'Return Data'!$B$7:$R$1700,13,0)</f>
        <v>-6.6311999999999998</v>
      </c>
      <c r="K42" s="66">
        <f t="shared" si="8"/>
        <v>33</v>
      </c>
      <c r="L42" s="65">
        <f>VLOOKUP($A42,'Return Data'!$B$7:$R$1700,17,0)</f>
        <v>-3.4197000000000002</v>
      </c>
      <c r="M42" s="66">
        <f t="shared" si="9"/>
        <v>32</v>
      </c>
      <c r="N42" s="65">
        <f>VLOOKUP($A42,'Return Data'!$B$7:$R$1700,14,0)</f>
        <v>-0.89190000000000003</v>
      </c>
      <c r="O42" s="66">
        <f t="shared" si="10"/>
        <v>30</v>
      </c>
      <c r="P42" s="65">
        <f>VLOOKUP($A42,'Return Data'!$B$7:$R$1700,15,0)</f>
        <v>5.8174000000000001</v>
      </c>
      <c r="Q42" s="66">
        <f t="shared" si="11"/>
        <v>15</v>
      </c>
      <c r="R42" s="65">
        <f>VLOOKUP($A42,'Return Data'!$B$7:$R$1700,16,0)</f>
        <v>14.833399999999999</v>
      </c>
      <c r="S42" s="67">
        <f t="shared" si="12"/>
        <v>12</v>
      </c>
    </row>
    <row r="43" spans="1:19" x14ac:dyDescent="0.3">
      <c r="A43" s="63" t="s">
        <v>301</v>
      </c>
      <c r="B43" s="64">
        <f>VLOOKUP($A43,'Return Data'!$B$7:$R$1700,3,0)</f>
        <v>44025</v>
      </c>
      <c r="C43" s="65">
        <f>VLOOKUP($A43,'Return Data'!$B$7:$R$1700,4,0)</f>
        <v>95.551500000000004</v>
      </c>
      <c r="D43" s="65">
        <f>VLOOKUP($A43,'Return Data'!$B$7:$R$1700,10,0)</f>
        <v>23.3628</v>
      </c>
      <c r="E43" s="66">
        <f t="shared" si="5"/>
        <v>4</v>
      </c>
      <c r="F43" s="65">
        <f>VLOOKUP($A43,'Return Data'!$B$7:$R$1700,11,0)</f>
        <v>4.0000000000000001E-3</v>
      </c>
      <c r="G43" s="66">
        <f t="shared" si="6"/>
        <v>1</v>
      </c>
      <c r="H43" s="65">
        <f>VLOOKUP($A43,'Return Data'!$B$7:$R$1700,12,0)</f>
        <v>8.8902000000000001</v>
      </c>
      <c r="I43" s="66">
        <f t="shared" si="7"/>
        <v>1</v>
      </c>
      <c r="J43" s="65">
        <f>VLOOKUP($A43,'Return Data'!$B$7:$R$1700,13,0)</f>
        <v>0.73219999999999996</v>
      </c>
      <c r="K43" s="66">
        <f t="shared" si="8"/>
        <v>8</v>
      </c>
      <c r="L43" s="65">
        <f>VLOOKUP($A43,'Return Data'!$B$7:$R$1700,17,0)</f>
        <v>2.8618000000000001</v>
      </c>
      <c r="M43" s="66">
        <f t="shared" si="9"/>
        <v>6</v>
      </c>
      <c r="N43" s="65">
        <f>VLOOKUP($A43,'Return Data'!$B$7:$R$1700,14,0)</f>
        <v>2.94</v>
      </c>
      <c r="O43" s="66">
        <f t="shared" si="10"/>
        <v>9</v>
      </c>
      <c r="P43" s="65">
        <f>VLOOKUP($A43,'Return Data'!$B$7:$R$1700,15,0)</f>
        <v>10.3041</v>
      </c>
      <c r="Q43" s="66">
        <f t="shared" si="11"/>
        <v>3</v>
      </c>
      <c r="R43" s="65">
        <f>VLOOKUP($A43,'Return Data'!$B$7:$R$1700,16,0)</f>
        <v>11.761100000000001</v>
      </c>
      <c r="S43" s="67">
        <f t="shared" si="12"/>
        <v>22</v>
      </c>
    </row>
    <row r="44" spans="1:19" x14ac:dyDescent="0.3">
      <c r="A44" s="63" t="s">
        <v>302</v>
      </c>
      <c r="B44" s="64">
        <f>VLOOKUP($A44,'Return Data'!$B$7:$R$1700,3,0)</f>
        <v>44025</v>
      </c>
      <c r="C44" s="65">
        <f>VLOOKUP($A44,'Return Data'!$B$7:$R$1700,4,0)</f>
        <v>44.98</v>
      </c>
      <c r="D44" s="65">
        <f>VLOOKUP($A44,'Return Data'!$B$7:$R$1700,10,0)</f>
        <v>15.1562</v>
      </c>
      <c r="E44" s="66">
        <f t="shared" si="5"/>
        <v>50</v>
      </c>
      <c r="F44" s="65">
        <f>VLOOKUP($A44,'Return Data'!$B$7:$R$1700,11,0)</f>
        <v>-15.988</v>
      </c>
      <c r="G44" s="66">
        <f t="shared" si="6"/>
        <v>52</v>
      </c>
      <c r="H44" s="65">
        <f>VLOOKUP($A44,'Return Data'!$B$7:$R$1700,12,0)</f>
        <v>-9.6242999999999999</v>
      </c>
      <c r="I44" s="66">
        <f t="shared" si="7"/>
        <v>52</v>
      </c>
      <c r="J44" s="65">
        <f>VLOOKUP($A44,'Return Data'!$B$7:$R$1700,13,0)</f>
        <v>-16.331800000000001</v>
      </c>
      <c r="K44" s="66">
        <f t="shared" si="8"/>
        <v>57</v>
      </c>
      <c r="L44" s="65">
        <f>VLOOKUP($A44,'Return Data'!$B$7:$R$1700,17,0)</f>
        <v>-7.5342000000000002</v>
      </c>
      <c r="M44" s="66">
        <f t="shared" si="9"/>
        <v>54</v>
      </c>
      <c r="N44" s="65">
        <f>VLOOKUP($A44,'Return Data'!$B$7:$R$1700,14,0)</f>
        <v>-3.4430000000000001</v>
      </c>
      <c r="O44" s="66">
        <f t="shared" si="10"/>
        <v>44</v>
      </c>
      <c r="P44" s="65">
        <f>VLOOKUP($A44,'Return Data'!$B$7:$R$1700,15,0)</f>
        <v>3.2155999999999998</v>
      </c>
      <c r="Q44" s="66">
        <f t="shared" si="11"/>
        <v>29</v>
      </c>
      <c r="R44" s="65">
        <f>VLOOKUP($A44,'Return Data'!$B$7:$R$1700,16,0)</f>
        <v>13.6844</v>
      </c>
      <c r="S44" s="67">
        <f t="shared" si="12"/>
        <v>16</v>
      </c>
    </row>
    <row r="45" spans="1:19" x14ac:dyDescent="0.3">
      <c r="A45" s="63" t="s">
        <v>373</v>
      </c>
      <c r="B45" s="64">
        <f>VLOOKUP($A45,'Return Data'!$B$7:$R$1700,3,0)</f>
        <v>44025</v>
      </c>
      <c r="C45" s="65">
        <f>VLOOKUP($A45,'Return Data'!$B$7:$R$1700,4,0)</f>
        <v>411.75397547975001</v>
      </c>
      <c r="D45" s="65">
        <f>VLOOKUP($A45,'Return Data'!$B$7:$R$1700,10,0)</f>
        <v>18.3569</v>
      </c>
      <c r="E45" s="66">
        <f t="shared" si="5"/>
        <v>26</v>
      </c>
      <c r="F45" s="65">
        <f>VLOOKUP($A45,'Return Data'!$B$7:$R$1700,11,0)</f>
        <v>-9.7757000000000005</v>
      </c>
      <c r="G45" s="66">
        <f t="shared" si="6"/>
        <v>19</v>
      </c>
      <c r="H45" s="65">
        <f>VLOOKUP($A45,'Return Data'!$B$7:$R$1700,12,0)</f>
        <v>-1.1982999999999999</v>
      </c>
      <c r="I45" s="66">
        <f t="shared" si="7"/>
        <v>18</v>
      </c>
      <c r="J45" s="65">
        <f>VLOOKUP($A45,'Return Data'!$B$7:$R$1700,13,0)</f>
        <v>-5.95</v>
      </c>
      <c r="K45" s="66">
        <f t="shared" si="8"/>
        <v>30</v>
      </c>
      <c r="L45" s="65">
        <f>VLOOKUP($A45,'Return Data'!$B$7:$R$1700,17,0)</f>
        <v>-0.97140000000000004</v>
      </c>
      <c r="M45" s="66">
        <f t="shared" si="9"/>
        <v>16</v>
      </c>
      <c r="N45" s="65">
        <f>VLOOKUP($A45,'Return Data'!$B$7:$R$1700,14,0)</f>
        <v>-1.4216</v>
      </c>
      <c r="O45" s="66">
        <f t="shared" si="10"/>
        <v>33</v>
      </c>
      <c r="P45" s="65">
        <f>VLOOKUP($A45,'Return Data'!$B$7:$R$1700,15,0)</f>
        <v>2.5968</v>
      </c>
      <c r="Q45" s="66">
        <f t="shared" si="11"/>
        <v>35</v>
      </c>
      <c r="R45" s="65">
        <f>VLOOKUP($A45,'Return Data'!$B$7:$R$1700,16,0)</f>
        <v>14.587</v>
      </c>
      <c r="S45" s="67">
        <f t="shared" si="12"/>
        <v>14</v>
      </c>
    </row>
    <row r="46" spans="1:19" x14ac:dyDescent="0.3">
      <c r="A46" s="63" t="s">
        <v>304</v>
      </c>
      <c r="B46" s="64">
        <f>VLOOKUP($A46,'Return Data'!$B$7:$R$1700,3,0)</f>
        <v>44025</v>
      </c>
      <c r="C46" s="65">
        <f>VLOOKUP($A46,'Return Data'!$B$7:$R$1700,4,0)</f>
        <v>12.779</v>
      </c>
      <c r="D46" s="65">
        <f>VLOOKUP($A46,'Return Data'!$B$7:$R$1700,10,0)</f>
        <v>19.693899999999999</v>
      </c>
      <c r="E46" s="66">
        <f t="shared" si="5"/>
        <v>15</v>
      </c>
      <c r="F46" s="65">
        <f>VLOOKUP($A46,'Return Data'!$B$7:$R$1700,11,0)</f>
        <v>-10.6938</v>
      </c>
      <c r="G46" s="66">
        <f t="shared" si="6"/>
        <v>25</v>
      </c>
      <c r="H46" s="65">
        <f>VLOOKUP($A46,'Return Data'!$B$7:$R$1700,12,0)</f>
        <v>-2.3856000000000002</v>
      </c>
      <c r="I46" s="66">
        <f t="shared" si="7"/>
        <v>25</v>
      </c>
      <c r="J46" s="65">
        <f>VLOOKUP($A46,'Return Data'!$B$7:$R$1700,13,0)</f>
        <v>-6.8491</v>
      </c>
      <c r="K46" s="66">
        <f t="shared" si="8"/>
        <v>36</v>
      </c>
      <c r="L46" s="65">
        <f>VLOOKUP($A46,'Return Data'!$B$7:$R$1700,17,0)</f>
        <v>1.3555999999999999</v>
      </c>
      <c r="M46" s="66">
        <f t="shared" si="9"/>
        <v>8</v>
      </c>
      <c r="N46" s="65">
        <f>VLOOKUP($A46,'Return Data'!$B$7:$R$1700,14,0)</f>
        <v>-2.4678</v>
      </c>
      <c r="O46" s="66">
        <f t="shared" si="10"/>
        <v>37</v>
      </c>
      <c r="P46" s="65"/>
      <c r="Q46" s="66"/>
      <c r="R46" s="65">
        <f>VLOOKUP($A46,'Return Data'!$B$7:$R$1700,16,0)</f>
        <v>5.8859000000000004</v>
      </c>
      <c r="S46" s="67">
        <f t="shared" si="12"/>
        <v>41</v>
      </c>
    </row>
    <row r="47" spans="1:19" x14ac:dyDescent="0.3">
      <c r="A47" s="63" t="s">
        <v>305</v>
      </c>
      <c r="B47" s="64">
        <f>VLOOKUP($A47,'Return Data'!$B$7:$R$1700,3,0)</f>
        <v>44025</v>
      </c>
      <c r="C47" s="65">
        <f>VLOOKUP($A47,'Return Data'!$B$7:$R$1700,4,0)</f>
        <v>13.301</v>
      </c>
      <c r="D47" s="65">
        <f>VLOOKUP($A47,'Return Data'!$B$7:$R$1700,10,0)</f>
        <v>20.3689</v>
      </c>
      <c r="E47" s="66">
        <f t="shared" si="5"/>
        <v>13</v>
      </c>
      <c r="F47" s="65">
        <f>VLOOKUP($A47,'Return Data'!$B$7:$R$1700,11,0)</f>
        <v>-9.9116999999999997</v>
      </c>
      <c r="G47" s="66">
        <f t="shared" si="6"/>
        <v>21</v>
      </c>
      <c r="H47" s="65">
        <f>VLOOKUP($A47,'Return Data'!$B$7:$R$1700,12,0)</f>
        <v>-1.5863</v>
      </c>
      <c r="I47" s="66">
        <f t="shared" si="7"/>
        <v>20</v>
      </c>
      <c r="J47" s="65">
        <f>VLOOKUP($A47,'Return Data'!$B$7:$R$1700,13,0)</f>
        <v>-5.5709</v>
      </c>
      <c r="K47" s="66">
        <f t="shared" si="8"/>
        <v>28</v>
      </c>
      <c r="L47" s="65">
        <f>VLOOKUP($A47,'Return Data'!$B$7:$R$1700,17,0)</f>
        <v>0.24340000000000001</v>
      </c>
      <c r="M47" s="66">
        <f t="shared" si="9"/>
        <v>11</v>
      </c>
      <c r="N47" s="65">
        <f>VLOOKUP($A47,'Return Data'!$B$7:$R$1700,14,0)</f>
        <v>-1.3412999999999999</v>
      </c>
      <c r="O47" s="66">
        <f t="shared" si="10"/>
        <v>32</v>
      </c>
      <c r="P47" s="65">
        <f>VLOOKUP($A47,'Return Data'!$B$7:$R$1700,15,0)</f>
        <v>5.4878999999999998</v>
      </c>
      <c r="Q47" s="66">
        <f t="shared" si="11"/>
        <v>18</v>
      </c>
      <c r="R47" s="65">
        <f>VLOOKUP($A47,'Return Data'!$B$7:$R$1700,16,0)</f>
        <v>5.4947999999999997</v>
      </c>
      <c r="S47" s="67">
        <f t="shared" si="12"/>
        <v>42</v>
      </c>
    </row>
    <row r="48" spans="1:19" x14ac:dyDescent="0.3">
      <c r="A48" s="63" t="s">
        <v>306</v>
      </c>
      <c r="B48" s="64">
        <f>VLOOKUP($A48,'Return Data'!$B$7:$R$1700,3,0)</f>
        <v>44025</v>
      </c>
      <c r="C48" s="65">
        <f>VLOOKUP($A48,'Return Data'!$B$7:$R$1700,4,0)</f>
        <v>12.4589</v>
      </c>
      <c r="D48" s="65">
        <f>VLOOKUP($A48,'Return Data'!$B$7:$R$1700,10,0)</f>
        <v>21.440100000000001</v>
      </c>
      <c r="E48" s="66">
        <f t="shared" si="5"/>
        <v>6</v>
      </c>
      <c r="F48" s="65">
        <f>VLOOKUP($A48,'Return Data'!$B$7:$R$1700,11,0)</f>
        <v>-12.430199999999999</v>
      </c>
      <c r="G48" s="66">
        <f t="shared" si="6"/>
        <v>36</v>
      </c>
      <c r="H48" s="65">
        <f>VLOOKUP($A48,'Return Data'!$B$7:$R$1700,12,0)</f>
        <v>-4.5930999999999997</v>
      </c>
      <c r="I48" s="66">
        <f t="shared" si="7"/>
        <v>32</v>
      </c>
      <c r="J48" s="65">
        <f>VLOOKUP($A48,'Return Data'!$B$7:$R$1700,13,0)</f>
        <v>-8.1655999999999995</v>
      </c>
      <c r="K48" s="66">
        <f t="shared" si="8"/>
        <v>41</v>
      </c>
      <c r="L48" s="65">
        <f>VLOOKUP($A48,'Return Data'!$B$7:$R$1700,17,0)</f>
        <v>-2.3492000000000002</v>
      </c>
      <c r="M48" s="66">
        <f t="shared" si="9"/>
        <v>24</v>
      </c>
      <c r="N48" s="65">
        <f>VLOOKUP($A48,'Return Data'!$B$7:$R$1700,14,0)</f>
        <v>-2.8780000000000001</v>
      </c>
      <c r="O48" s="66">
        <f t="shared" si="10"/>
        <v>40</v>
      </c>
      <c r="P48" s="65">
        <f>VLOOKUP($A48,'Return Data'!$B$7:$R$1700,15,0)</f>
        <v>3.5653000000000001</v>
      </c>
      <c r="Q48" s="66">
        <f t="shared" si="11"/>
        <v>25</v>
      </c>
      <c r="R48" s="65">
        <f>VLOOKUP($A48,'Return Data'!$B$7:$R$1700,16,0)</f>
        <v>4.2103999999999999</v>
      </c>
      <c r="S48" s="67">
        <f t="shared" si="12"/>
        <v>45</v>
      </c>
    </row>
    <row r="49" spans="1:19" x14ac:dyDescent="0.3">
      <c r="A49" s="63" t="s">
        <v>307</v>
      </c>
      <c r="B49" s="64">
        <f>VLOOKUP($A49,'Return Data'!$B$7:$R$1700,3,0)</f>
        <v>44025</v>
      </c>
      <c r="C49" s="65">
        <f>VLOOKUP($A49,'Return Data'!$B$7:$R$1700,4,0)</f>
        <v>13.2852</v>
      </c>
      <c r="D49" s="65">
        <f>VLOOKUP($A49,'Return Data'!$B$7:$R$1700,10,0)</f>
        <v>15.5375</v>
      </c>
      <c r="E49" s="66">
        <f t="shared" si="5"/>
        <v>49</v>
      </c>
      <c r="F49" s="65">
        <f>VLOOKUP($A49,'Return Data'!$B$7:$R$1700,11,0)</f>
        <v>-8.0207999999999995</v>
      </c>
      <c r="G49" s="66">
        <f t="shared" si="6"/>
        <v>13</v>
      </c>
      <c r="H49" s="65">
        <f>VLOOKUP($A49,'Return Data'!$B$7:$R$1700,12,0)</f>
        <v>0.27929999999999999</v>
      </c>
      <c r="I49" s="66">
        <f t="shared" si="7"/>
        <v>12</v>
      </c>
      <c r="J49" s="65">
        <f>VLOOKUP($A49,'Return Data'!$B$7:$R$1700,13,0)</f>
        <v>4.6153000000000004</v>
      </c>
      <c r="K49" s="66">
        <f t="shared" si="8"/>
        <v>5</v>
      </c>
      <c r="L49" s="65">
        <f>VLOOKUP($A49,'Return Data'!$B$7:$R$1700,17,0)</f>
        <v>2.9571999999999998</v>
      </c>
      <c r="M49" s="66">
        <f t="shared" si="9"/>
        <v>5</v>
      </c>
      <c r="N49" s="65">
        <f>VLOOKUP($A49,'Return Data'!$B$7:$R$1700,14,0)</f>
        <v>4.8274999999999997</v>
      </c>
      <c r="O49" s="66">
        <f t="shared" si="10"/>
        <v>5</v>
      </c>
      <c r="P49" s="65"/>
      <c r="Q49" s="66"/>
      <c r="R49" s="65">
        <f>VLOOKUP($A49,'Return Data'!$B$7:$R$1700,16,0)</f>
        <v>9.0245999999999995</v>
      </c>
      <c r="S49" s="67">
        <f t="shared" si="12"/>
        <v>34</v>
      </c>
    </row>
    <row r="50" spans="1:19" x14ac:dyDescent="0.3">
      <c r="A50" s="63" t="s">
        <v>308</v>
      </c>
      <c r="B50" s="64">
        <f>VLOOKUP($A50,'Return Data'!$B$7:$R$1700,3,0)</f>
        <v>44025</v>
      </c>
      <c r="C50" s="65">
        <f>VLOOKUP($A50,'Return Data'!$B$7:$R$1700,4,0)</f>
        <v>10.0381</v>
      </c>
      <c r="D50" s="65">
        <f>VLOOKUP($A50,'Return Data'!$B$7:$R$1700,10,0)</f>
        <v>16.374300000000002</v>
      </c>
      <c r="E50" s="66">
        <f t="shared" si="5"/>
        <v>41</v>
      </c>
      <c r="F50" s="65">
        <f>VLOOKUP($A50,'Return Data'!$B$7:$R$1700,11,0)</f>
        <v>-11.791700000000001</v>
      </c>
      <c r="G50" s="66">
        <f t="shared" si="6"/>
        <v>35</v>
      </c>
      <c r="H50" s="65">
        <f>VLOOKUP($A50,'Return Data'!$B$7:$R$1700,12,0)</f>
        <v>-2.8172999999999999</v>
      </c>
      <c r="I50" s="66">
        <f t="shared" si="7"/>
        <v>26</v>
      </c>
      <c r="J50" s="65">
        <f>VLOOKUP($A50,'Return Data'!$B$7:$R$1700,13,0)</f>
        <v>-4.6669</v>
      </c>
      <c r="K50" s="66">
        <f t="shared" si="8"/>
        <v>23</v>
      </c>
      <c r="L50" s="65"/>
      <c r="M50" s="66"/>
      <c r="N50" s="65"/>
      <c r="O50" s="66"/>
      <c r="P50" s="65"/>
      <c r="Q50" s="66"/>
      <c r="R50" s="65">
        <f>VLOOKUP($A50,'Return Data'!$B$7:$R$1700,16,0)</f>
        <v>0.19109999999999999</v>
      </c>
      <c r="S50" s="67">
        <f t="shared" si="12"/>
        <v>51</v>
      </c>
    </row>
    <row r="51" spans="1:19" x14ac:dyDescent="0.3">
      <c r="A51" s="63" t="s">
        <v>309</v>
      </c>
      <c r="B51" s="64">
        <f>VLOOKUP($A51,'Return Data'!$B$7:$R$1700,3,0)</f>
        <v>44025</v>
      </c>
      <c r="C51" s="65">
        <f>VLOOKUP($A51,'Return Data'!$B$7:$R$1700,4,0)</f>
        <v>9.4880999999999993</v>
      </c>
      <c r="D51" s="65">
        <f>VLOOKUP($A51,'Return Data'!$B$7:$R$1700,10,0)</f>
        <v>11.615500000000001</v>
      </c>
      <c r="E51" s="66">
        <f t="shared" si="5"/>
        <v>65</v>
      </c>
      <c r="F51" s="65">
        <f>VLOOKUP($A51,'Return Data'!$B$7:$R$1700,11,0)</f>
        <v>-13.140499999999999</v>
      </c>
      <c r="G51" s="66">
        <f t="shared" si="6"/>
        <v>38</v>
      </c>
      <c r="H51" s="65">
        <f>VLOOKUP($A51,'Return Data'!$B$7:$R$1700,12,0)</f>
        <v>-6.1253000000000002</v>
      </c>
      <c r="I51" s="66">
        <f t="shared" si="7"/>
        <v>39</v>
      </c>
      <c r="J51" s="65">
        <f>VLOOKUP($A51,'Return Data'!$B$7:$R$1700,13,0)</f>
        <v>-6.3551000000000002</v>
      </c>
      <c r="K51" s="66">
        <f t="shared" si="8"/>
        <v>32</v>
      </c>
      <c r="L51" s="65">
        <f>VLOOKUP($A51,'Return Data'!$B$7:$R$1700,17,0)</f>
        <v>-1.5085999999999999</v>
      </c>
      <c r="M51" s="66">
        <f t="shared" si="9"/>
        <v>20</v>
      </c>
      <c r="N51" s="65"/>
      <c r="O51" s="66"/>
      <c r="P51" s="65"/>
      <c r="Q51" s="66"/>
      <c r="R51" s="65">
        <f>VLOOKUP($A51,'Return Data'!$B$7:$R$1700,16,0)</f>
        <v>-2.2601</v>
      </c>
      <c r="S51" s="67">
        <f t="shared" si="12"/>
        <v>52</v>
      </c>
    </row>
    <row r="52" spans="1:19" x14ac:dyDescent="0.3">
      <c r="A52" s="63" t="s">
        <v>310</v>
      </c>
      <c r="B52" s="64">
        <f>VLOOKUP($A52,'Return Data'!$B$7:$R$1700,3,0)</f>
        <v>44025</v>
      </c>
      <c r="C52" s="65">
        <f>VLOOKUP($A52,'Return Data'!$B$7:$R$1700,4,0)</f>
        <v>39.369500000000002</v>
      </c>
      <c r="D52" s="65">
        <f>VLOOKUP($A52,'Return Data'!$B$7:$R$1700,10,0)</f>
        <v>16.7195</v>
      </c>
      <c r="E52" s="66">
        <f t="shared" si="5"/>
        <v>35</v>
      </c>
      <c r="F52" s="65">
        <f>VLOOKUP($A52,'Return Data'!$B$7:$R$1700,11,0)</f>
        <v>-4.0027999999999997</v>
      </c>
      <c r="G52" s="66">
        <f t="shared" si="6"/>
        <v>7</v>
      </c>
      <c r="H52" s="65">
        <f>VLOOKUP($A52,'Return Data'!$B$7:$R$1700,12,0)</f>
        <v>5.4236000000000004</v>
      </c>
      <c r="I52" s="66">
        <f t="shared" si="7"/>
        <v>4</v>
      </c>
      <c r="J52" s="65">
        <f>VLOOKUP($A52,'Return Data'!$B$7:$R$1700,13,0)</f>
        <v>6.3697999999999997</v>
      </c>
      <c r="K52" s="66">
        <f t="shared" si="8"/>
        <v>4</v>
      </c>
      <c r="L52" s="65">
        <f>VLOOKUP($A52,'Return Data'!$B$7:$R$1700,17,0)</f>
        <v>9.0989000000000004</v>
      </c>
      <c r="M52" s="66">
        <f t="shared" si="9"/>
        <v>2</v>
      </c>
      <c r="N52" s="65">
        <f>VLOOKUP($A52,'Return Data'!$B$7:$R$1700,14,0)</f>
        <v>4.3299000000000003</v>
      </c>
      <c r="O52" s="66">
        <f t="shared" si="10"/>
        <v>6</v>
      </c>
      <c r="P52" s="65">
        <f>VLOOKUP($A52,'Return Data'!$B$7:$R$1700,15,0)</f>
        <v>11.1854</v>
      </c>
      <c r="Q52" s="66">
        <f t="shared" si="11"/>
        <v>1</v>
      </c>
      <c r="R52" s="65">
        <f>VLOOKUP($A52,'Return Data'!$B$7:$R$1700,16,0)</f>
        <v>17.9618</v>
      </c>
      <c r="S52" s="67">
        <f t="shared" si="12"/>
        <v>5</v>
      </c>
    </row>
    <row r="53" spans="1:19" x14ac:dyDescent="0.3">
      <c r="A53" s="63" t="s">
        <v>311</v>
      </c>
      <c r="B53" s="64">
        <f>VLOOKUP($A53,'Return Data'!$B$7:$R$1700,3,0)</f>
        <v>44025</v>
      </c>
      <c r="C53" s="65">
        <f>VLOOKUP($A53,'Return Data'!$B$7:$R$1700,4,0)</f>
        <v>27.796199999999999</v>
      </c>
      <c r="D53" s="65">
        <f>VLOOKUP($A53,'Return Data'!$B$7:$R$1700,10,0)</f>
        <v>12.7255</v>
      </c>
      <c r="E53" s="66">
        <f t="shared" si="5"/>
        <v>59</v>
      </c>
      <c r="F53" s="65">
        <f>VLOOKUP($A53,'Return Data'!$B$7:$R$1700,11,0)</f>
        <v>-3.0045000000000002</v>
      </c>
      <c r="G53" s="66">
        <f t="shared" si="6"/>
        <v>3</v>
      </c>
      <c r="H53" s="65">
        <f>VLOOKUP($A53,'Return Data'!$B$7:$R$1700,12,0)</f>
        <v>7.0347999999999997</v>
      </c>
      <c r="I53" s="66">
        <f t="shared" si="7"/>
        <v>2</v>
      </c>
      <c r="J53" s="65">
        <f>VLOOKUP($A53,'Return Data'!$B$7:$R$1700,13,0)</f>
        <v>9.5425000000000004</v>
      </c>
      <c r="K53" s="66">
        <f t="shared" si="8"/>
        <v>1</v>
      </c>
      <c r="L53" s="65">
        <f>VLOOKUP($A53,'Return Data'!$B$7:$R$1700,17,0)</f>
        <v>10.5418</v>
      </c>
      <c r="M53" s="66">
        <f t="shared" si="9"/>
        <v>1</v>
      </c>
      <c r="N53" s="65">
        <f>VLOOKUP($A53,'Return Data'!$B$7:$R$1700,14,0)</f>
        <v>8.3802000000000003</v>
      </c>
      <c r="O53" s="66">
        <f t="shared" si="10"/>
        <v>1</v>
      </c>
      <c r="P53" s="65">
        <f>VLOOKUP($A53,'Return Data'!$B$7:$R$1700,15,0)</f>
        <v>10.433999999999999</v>
      </c>
      <c r="Q53" s="66">
        <f t="shared" si="11"/>
        <v>2</v>
      </c>
      <c r="R53" s="65">
        <f>VLOOKUP($A53,'Return Data'!$B$7:$R$1700,16,0)</f>
        <v>17.622199999999999</v>
      </c>
      <c r="S53" s="67">
        <f t="shared" si="12"/>
        <v>7</v>
      </c>
    </row>
    <row r="54" spans="1:19" x14ac:dyDescent="0.3">
      <c r="A54" s="63" t="s">
        <v>312</v>
      </c>
      <c r="B54" s="64">
        <f>VLOOKUP($A54,'Return Data'!$B$7:$R$1700,3,0)</f>
        <v>44025</v>
      </c>
      <c r="C54" s="65">
        <f>VLOOKUP($A54,'Return Data'!$B$7:$R$1700,4,0)</f>
        <v>10.586399999999999</v>
      </c>
      <c r="D54" s="65">
        <f>VLOOKUP($A54,'Return Data'!$B$7:$R$1700,10,0)</f>
        <v>14.9696</v>
      </c>
      <c r="E54" s="66">
        <f t="shared" si="5"/>
        <v>52</v>
      </c>
      <c r="F54" s="65">
        <f>VLOOKUP($A54,'Return Data'!$B$7:$R$1700,11,0)</f>
        <v>-5.8032000000000004</v>
      </c>
      <c r="G54" s="66">
        <f t="shared" si="6"/>
        <v>10</v>
      </c>
      <c r="H54" s="65">
        <f>VLOOKUP($A54,'Return Data'!$B$7:$R$1700,12,0)</f>
        <v>1.2956000000000001</v>
      </c>
      <c r="I54" s="66">
        <f t="shared" si="7"/>
        <v>8</v>
      </c>
      <c r="J54" s="65">
        <f>VLOOKUP($A54,'Return Data'!$B$7:$R$1700,13,0)</f>
        <v>1.7718</v>
      </c>
      <c r="K54" s="66">
        <f t="shared" si="8"/>
        <v>7</v>
      </c>
      <c r="L54" s="65"/>
      <c r="M54" s="66"/>
      <c r="N54" s="65"/>
      <c r="O54" s="66"/>
      <c r="P54" s="65"/>
      <c r="Q54" s="66"/>
      <c r="R54" s="65">
        <f>VLOOKUP($A54,'Return Data'!$B$7:$R$1700,16,0)</f>
        <v>3.9643000000000002</v>
      </c>
      <c r="S54" s="67">
        <f t="shared" si="12"/>
        <v>48</v>
      </c>
    </row>
    <row r="55" spans="1:19" x14ac:dyDescent="0.3">
      <c r="A55" s="63" t="s">
        <v>313</v>
      </c>
      <c r="B55" s="64">
        <f>VLOOKUP($A55,'Return Data'!$B$7:$R$1700,3,0)</f>
        <v>44025</v>
      </c>
      <c r="C55" s="65">
        <f>VLOOKUP($A55,'Return Data'!$B$7:$R$1700,4,0)</f>
        <v>87.369399999999999</v>
      </c>
      <c r="D55" s="65">
        <f>VLOOKUP($A55,'Return Data'!$B$7:$R$1700,10,0)</f>
        <v>17.177900000000001</v>
      </c>
      <c r="E55" s="66">
        <f t="shared" si="5"/>
        <v>31</v>
      </c>
      <c r="F55" s="65">
        <f>VLOOKUP($A55,'Return Data'!$B$7:$R$1700,11,0)</f>
        <v>-16.0185</v>
      </c>
      <c r="G55" s="66">
        <f t="shared" si="6"/>
        <v>53</v>
      </c>
      <c r="H55" s="65">
        <f>VLOOKUP($A55,'Return Data'!$B$7:$R$1700,12,0)</f>
        <v>-10.1434</v>
      </c>
      <c r="I55" s="66">
        <f t="shared" si="7"/>
        <v>53</v>
      </c>
      <c r="J55" s="65">
        <f>VLOOKUP($A55,'Return Data'!$B$7:$R$1700,13,0)</f>
        <v>-12.0679</v>
      </c>
      <c r="K55" s="66">
        <f t="shared" si="8"/>
        <v>50</v>
      </c>
      <c r="L55" s="65">
        <f>VLOOKUP($A55,'Return Data'!$B$7:$R$1700,17,0)</f>
        <v>-7.0895000000000001</v>
      </c>
      <c r="M55" s="66">
        <f t="shared" si="9"/>
        <v>52</v>
      </c>
      <c r="N55" s="65">
        <f>VLOOKUP($A55,'Return Data'!$B$7:$R$1700,14,0)</f>
        <v>-4.0412999999999997</v>
      </c>
      <c r="O55" s="66">
        <f t="shared" si="10"/>
        <v>45</v>
      </c>
      <c r="P55" s="65">
        <f>VLOOKUP($A55,'Return Data'!$B$7:$R$1700,15,0)</f>
        <v>2.9575999999999998</v>
      </c>
      <c r="Q55" s="66">
        <f t="shared" si="11"/>
        <v>32</v>
      </c>
      <c r="R55" s="65">
        <f>VLOOKUP($A55,'Return Data'!$B$7:$R$1700,16,0)</f>
        <v>13.2296</v>
      </c>
      <c r="S55" s="67">
        <f t="shared" si="12"/>
        <v>18</v>
      </c>
    </row>
    <row r="56" spans="1:19" x14ac:dyDescent="0.3">
      <c r="A56" s="63" t="s">
        <v>314</v>
      </c>
      <c r="B56" s="64">
        <f>VLOOKUP($A56,'Return Data'!$B$7:$R$1700,3,0)</f>
        <v>44025</v>
      </c>
      <c r="C56" s="65">
        <f>VLOOKUP($A56,'Return Data'!$B$7:$R$1700,4,0)</f>
        <v>7.9</v>
      </c>
      <c r="D56" s="65">
        <f>VLOOKUP($A56,'Return Data'!$B$7:$R$1700,10,0)</f>
        <v>19.416499999999999</v>
      </c>
      <c r="E56" s="66">
        <f t="shared" si="5"/>
        <v>19</v>
      </c>
      <c r="F56" s="65">
        <f>VLOOKUP($A56,'Return Data'!$B$7:$R$1700,11,0)</f>
        <v>-17.6036</v>
      </c>
      <c r="G56" s="66">
        <f t="shared" si="6"/>
        <v>58</v>
      </c>
      <c r="H56" s="65">
        <f>VLOOKUP($A56,'Return Data'!$B$7:$R$1700,12,0)</f>
        <v>-11.3674</v>
      </c>
      <c r="I56" s="66">
        <f t="shared" si="7"/>
        <v>58</v>
      </c>
      <c r="J56" s="65">
        <f>VLOOKUP($A56,'Return Data'!$B$7:$R$1700,13,0)</f>
        <v>-19.022500000000001</v>
      </c>
      <c r="K56" s="66">
        <f t="shared" si="8"/>
        <v>60</v>
      </c>
      <c r="L56" s="65">
        <f>VLOOKUP($A56,'Return Data'!$B$7:$R$1700,17,0)</f>
        <v>-17.9133</v>
      </c>
      <c r="M56" s="66">
        <f t="shared" si="9"/>
        <v>58</v>
      </c>
      <c r="N56" s="65">
        <f>VLOOKUP($A56,'Return Data'!$B$7:$R$1700,14,0)</f>
        <v>-14.938599999999999</v>
      </c>
      <c r="O56" s="66">
        <f t="shared" si="10"/>
        <v>51</v>
      </c>
      <c r="P56" s="65"/>
      <c r="Q56" s="66"/>
      <c r="R56" s="65">
        <f>VLOOKUP($A56,'Return Data'!$B$7:$R$1700,16,0)</f>
        <v>-6.2506000000000004</v>
      </c>
      <c r="S56" s="67">
        <f t="shared" si="12"/>
        <v>58</v>
      </c>
    </row>
    <row r="57" spans="1:19" x14ac:dyDescent="0.3">
      <c r="A57" s="63" t="s">
        <v>315</v>
      </c>
      <c r="B57" s="64">
        <f>VLOOKUP($A57,'Return Data'!$B$7:$R$1700,3,0)</f>
        <v>44025</v>
      </c>
      <c r="C57" s="65">
        <f>VLOOKUP($A57,'Return Data'!$B$7:$R$1700,4,0)</f>
        <v>6.7672999999999996</v>
      </c>
      <c r="D57" s="65">
        <f>VLOOKUP($A57,'Return Data'!$B$7:$R$1700,10,0)</f>
        <v>20.077000000000002</v>
      </c>
      <c r="E57" s="66">
        <f t="shared" si="5"/>
        <v>14</v>
      </c>
      <c r="F57" s="65">
        <f>VLOOKUP($A57,'Return Data'!$B$7:$R$1700,11,0)</f>
        <v>-17.522200000000002</v>
      </c>
      <c r="G57" s="66">
        <f t="shared" si="6"/>
        <v>57</v>
      </c>
      <c r="H57" s="65">
        <f>VLOOKUP($A57,'Return Data'!$B$7:$R$1700,12,0)</f>
        <v>-10.8263</v>
      </c>
      <c r="I57" s="66">
        <f t="shared" si="7"/>
        <v>56</v>
      </c>
      <c r="J57" s="65">
        <f>VLOOKUP($A57,'Return Data'!$B$7:$R$1700,13,0)</f>
        <v>-18.007899999999999</v>
      </c>
      <c r="K57" s="66">
        <f t="shared" si="8"/>
        <v>58</v>
      </c>
      <c r="L57" s="65">
        <f>VLOOKUP($A57,'Return Data'!$B$7:$R$1700,17,0)</f>
        <v>-17.8934</v>
      </c>
      <c r="M57" s="66">
        <f t="shared" si="9"/>
        <v>57</v>
      </c>
      <c r="N57" s="65">
        <f>VLOOKUP($A57,'Return Data'!$B$7:$R$1700,14,0)</f>
        <v>-14.770899999999999</v>
      </c>
      <c r="O57" s="66">
        <f t="shared" si="10"/>
        <v>50</v>
      </c>
      <c r="P57" s="65"/>
      <c r="Q57" s="66"/>
      <c r="R57" s="65">
        <f>VLOOKUP($A57,'Return Data'!$B$7:$R$1700,16,0)</f>
        <v>-11.1378</v>
      </c>
      <c r="S57" s="67">
        <f t="shared" si="12"/>
        <v>62</v>
      </c>
    </row>
    <row r="58" spans="1:19" x14ac:dyDescent="0.3">
      <c r="A58" s="63" t="s">
        <v>316</v>
      </c>
      <c r="B58" s="64">
        <f>VLOOKUP($A58,'Return Data'!$B$7:$R$1700,3,0)</f>
        <v>44025</v>
      </c>
      <c r="C58" s="65">
        <f>VLOOKUP($A58,'Return Data'!$B$7:$R$1700,4,0)</f>
        <v>6.0551000000000004</v>
      </c>
      <c r="D58" s="65">
        <f>VLOOKUP($A58,'Return Data'!$B$7:$R$1700,10,0)</f>
        <v>20.882000000000001</v>
      </c>
      <c r="E58" s="66">
        <f t="shared" si="5"/>
        <v>8</v>
      </c>
      <c r="F58" s="65">
        <f>VLOOKUP($A58,'Return Data'!$B$7:$R$1700,11,0)</f>
        <v>-19.825500000000002</v>
      </c>
      <c r="G58" s="66">
        <f t="shared" si="6"/>
        <v>65</v>
      </c>
      <c r="H58" s="65">
        <f>VLOOKUP($A58,'Return Data'!$B$7:$R$1700,12,0)</f>
        <v>-12.501099999999999</v>
      </c>
      <c r="I58" s="66">
        <f t="shared" si="7"/>
        <v>61</v>
      </c>
      <c r="J58" s="65">
        <f>VLOOKUP($A58,'Return Data'!$B$7:$R$1700,13,0)</f>
        <v>-20.118500000000001</v>
      </c>
      <c r="K58" s="66">
        <f t="shared" si="8"/>
        <v>63</v>
      </c>
      <c r="L58" s="65">
        <f>VLOOKUP($A58,'Return Data'!$B$7:$R$1700,17,0)</f>
        <v>-19.129100000000001</v>
      </c>
      <c r="M58" s="66">
        <f t="shared" si="9"/>
        <v>60</v>
      </c>
      <c r="N58" s="65"/>
      <c r="O58" s="66"/>
      <c r="P58" s="65"/>
      <c r="Q58" s="66"/>
      <c r="R58" s="65">
        <f>VLOOKUP($A58,'Return Data'!$B$7:$R$1700,16,0)</f>
        <v>-16.448</v>
      </c>
      <c r="S58" s="67">
        <f t="shared" si="12"/>
        <v>65</v>
      </c>
    </row>
    <row r="59" spans="1:19" x14ac:dyDescent="0.3">
      <c r="A59" s="63" t="s">
        <v>317</v>
      </c>
      <c r="B59" s="64">
        <f>VLOOKUP($A59,'Return Data'!$B$7:$R$1700,3,0)</f>
        <v>44025</v>
      </c>
      <c r="C59" s="65">
        <f>VLOOKUP($A59,'Return Data'!$B$7:$R$1700,4,0)</f>
        <v>6.5095999999999998</v>
      </c>
      <c r="D59" s="65">
        <f>VLOOKUP($A59,'Return Data'!$B$7:$R$1700,10,0)</f>
        <v>19.365500000000001</v>
      </c>
      <c r="E59" s="66">
        <f t="shared" si="5"/>
        <v>20</v>
      </c>
      <c r="F59" s="65">
        <f>VLOOKUP($A59,'Return Data'!$B$7:$R$1700,11,0)</f>
        <v>-19.162500000000001</v>
      </c>
      <c r="G59" s="66">
        <f t="shared" si="6"/>
        <v>62</v>
      </c>
      <c r="H59" s="65">
        <f>VLOOKUP($A59,'Return Data'!$B$7:$R$1700,12,0)</f>
        <v>-11.680300000000001</v>
      </c>
      <c r="I59" s="66">
        <f t="shared" si="7"/>
        <v>60</v>
      </c>
      <c r="J59" s="65">
        <f>VLOOKUP($A59,'Return Data'!$B$7:$R$1700,13,0)</f>
        <v>-19.349799999999998</v>
      </c>
      <c r="K59" s="66">
        <f t="shared" si="8"/>
        <v>62</v>
      </c>
      <c r="L59" s="65">
        <f>VLOOKUP($A59,'Return Data'!$B$7:$R$1700,17,0)</f>
        <v>-18.3018</v>
      </c>
      <c r="M59" s="66">
        <f t="shared" si="9"/>
        <v>59</v>
      </c>
      <c r="N59" s="65"/>
      <c r="O59" s="66"/>
      <c r="P59" s="65"/>
      <c r="Q59" s="66"/>
      <c r="R59" s="65">
        <f>VLOOKUP($A59,'Return Data'!$B$7:$R$1700,16,0)</f>
        <v>-13.2323</v>
      </c>
      <c r="S59" s="67">
        <f t="shared" si="12"/>
        <v>64</v>
      </c>
    </row>
    <row r="60" spans="1:19" x14ac:dyDescent="0.3">
      <c r="A60" s="63" t="s">
        <v>318</v>
      </c>
      <c r="B60" s="64">
        <f>VLOOKUP($A60,'Return Data'!$B$7:$R$1700,3,0)</f>
        <v>44025</v>
      </c>
      <c r="C60" s="65">
        <f>VLOOKUP($A60,'Return Data'!$B$7:$R$1700,4,0)</f>
        <v>6.5167999999999999</v>
      </c>
      <c r="D60" s="65">
        <f>VLOOKUP($A60,'Return Data'!$B$7:$R$1700,10,0)</f>
        <v>16.519200000000001</v>
      </c>
      <c r="E60" s="66">
        <f t="shared" si="5"/>
        <v>38</v>
      </c>
      <c r="F60" s="65">
        <f>VLOOKUP($A60,'Return Data'!$B$7:$R$1700,11,0)</f>
        <v>-19.532800000000002</v>
      </c>
      <c r="G60" s="66">
        <f t="shared" si="6"/>
        <v>63</v>
      </c>
      <c r="H60" s="65">
        <f>VLOOKUP($A60,'Return Data'!$B$7:$R$1700,12,0)</f>
        <v>-12.7942</v>
      </c>
      <c r="I60" s="66">
        <f t="shared" si="7"/>
        <v>64</v>
      </c>
      <c r="J60" s="65">
        <f>VLOOKUP($A60,'Return Data'!$B$7:$R$1700,13,0)</f>
        <v>-19.345500000000001</v>
      </c>
      <c r="K60" s="66">
        <f t="shared" si="8"/>
        <v>61</v>
      </c>
      <c r="L60" s="65">
        <f>VLOOKUP($A60,'Return Data'!$B$7:$R$1700,17,0)</f>
        <v>-16.1785</v>
      </c>
      <c r="M60" s="66">
        <f t="shared" si="9"/>
        <v>56</v>
      </c>
      <c r="N60" s="65"/>
      <c r="O60" s="66"/>
      <c r="P60" s="65"/>
      <c r="Q60" s="66"/>
      <c r="R60" s="65">
        <f>VLOOKUP($A60,'Return Data'!$B$7:$R$1700,16,0)</f>
        <v>-17.014800000000001</v>
      </c>
      <c r="S60" s="67">
        <f t="shared" si="12"/>
        <v>66</v>
      </c>
    </row>
    <row r="61" spans="1:19" x14ac:dyDescent="0.3">
      <c r="A61" s="63" t="s">
        <v>319</v>
      </c>
      <c r="B61" s="64">
        <f>VLOOKUP($A61,'Return Data'!$B$7:$R$1700,3,0)</f>
        <v>44025</v>
      </c>
      <c r="C61" s="65">
        <f>VLOOKUP($A61,'Return Data'!$B$7:$R$1700,4,0)</f>
        <v>13.7934</v>
      </c>
      <c r="D61" s="65">
        <f>VLOOKUP($A61,'Return Data'!$B$7:$R$1700,10,0)</f>
        <v>20.548500000000001</v>
      </c>
      <c r="E61" s="66">
        <f t="shared" si="5"/>
        <v>12</v>
      </c>
      <c r="F61" s="65">
        <f>VLOOKUP($A61,'Return Data'!$B$7:$R$1700,11,0)</f>
        <v>-11.4053</v>
      </c>
      <c r="G61" s="66">
        <f t="shared" si="6"/>
        <v>29</v>
      </c>
      <c r="H61" s="65">
        <f>VLOOKUP($A61,'Return Data'!$B$7:$R$1700,12,0)</f>
        <v>-1.8948</v>
      </c>
      <c r="I61" s="66">
        <f t="shared" si="7"/>
        <v>22</v>
      </c>
      <c r="J61" s="65">
        <f>VLOOKUP($A61,'Return Data'!$B$7:$R$1700,13,0)</f>
        <v>-4.7916999999999996</v>
      </c>
      <c r="K61" s="66">
        <f t="shared" si="8"/>
        <v>26</v>
      </c>
      <c r="L61" s="65">
        <f>VLOOKUP($A61,'Return Data'!$B$7:$R$1700,17,0)</f>
        <v>-2.0853000000000002</v>
      </c>
      <c r="M61" s="66">
        <f t="shared" si="9"/>
        <v>22</v>
      </c>
      <c r="N61" s="65">
        <f>VLOOKUP($A61,'Return Data'!$B$7:$R$1700,14,0)</f>
        <v>0.33250000000000002</v>
      </c>
      <c r="O61" s="66">
        <f t="shared" si="10"/>
        <v>22</v>
      </c>
      <c r="P61" s="65"/>
      <c r="Q61" s="66"/>
      <c r="R61" s="65">
        <f>VLOOKUP($A61,'Return Data'!$B$7:$R$1700,16,0)</f>
        <v>7.7378</v>
      </c>
      <c r="S61" s="67">
        <f t="shared" si="12"/>
        <v>37</v>
      </c>
    </row>
    <row r="62" spans="1:19" x14ac:dyDescent="0.3">
      <c r="A62" s="63" t="s">
        <v>320</v>
      </c>
      <c r="B62" s="64">
        <f>VLOOKUP($A62,'Return Data'!$B$7:$R$1700,3,0)</f>
        <v>44025</v>
      </c>
      <c r="C62" s="65">
        <f>VLOOKUP($A62,'Return Data'!$B$7:$R$1700,4,0)</f>
        <v>12.5947</v>
      </c>
      <c r="D62" s="65">
        <f>VLOOKUP($A62,'Return Data'!$B$7:$R$1700,10,0)</f>
        <v>20.8658</v>
      </c>
      <c r="E62" s="66">
        <f t="shared" si="5"/>
        <v>9</v>
      </c>
      <c r="F62" s="65">
        <f>VLOOKUP($A62,'Return Data'!$B$7:$R$1700,11,0)</f>
        <v>-11.777100000000001</v>
      </c>
      <c r="G62" s="66">
        <f t="shared" si="6"/>
        <v>34</v>
      </c>
      <c r="H62" s="65">
        <f>VLOOKUP($A62,'Return Data'!$B$7:$R$1700,12,0)</f>
        <v>-2.9167999999999998</v>
      </c>
      <c r="I62" s="66">
        <f t="shared" si="7"/>
        <v>27</v>
      </c>
      <c r="J62" s="65">
        <f>VLOOKUP($A62,'Return Data'!$B$7:$R$1700,13,0)</f>
        <v>-5.6421000000000001</v>
      </c>
      <c r="K62" s="66">
        <f t="shared" si="8"/>
        <v>29</v>
      </c>
      <c r="L62" s="65">
        <f>VLOOKUP($A62,'Return Data'!$B$7:$R$1700,17,0)</f>
        <v>-2.7955999999999999</v>
      </c>
      <c r="M62" s="66">
        <f t="shared" si="9"/>
        <v>26</v>
      </c>
      <c r="N62" s="65">
        <f>VLOOKUP($A62,'Return Data'!$B$7:$R$1700,14,0)</f>
        <v>-0.73370000000000002</v>
      </c>
      <c r="O62" s="66">
        <f t="shared" si="10"/>
        <v>27</v>
      </c>
      <c r="P62" s="65">
        <f>VLOOKUP($A62,'Return Data'!$B$7:$R$1700,15,0)</f>
        <v>3.3847</v>
      </c>
      <c r="Q62" s="66">
        <f t="shared" si="11"/>
        <v>28</v>
      </c>
      <c r="R62" s="65">
        <f>VLOOKUP($A62,'Return Data'!$B$7:$R$1700,16,0)</f>
        <v>4.4452999999999996</v>
      </c>
      <c r="S62" s="67">
        <f t="shared" si="12"/>
        <v>44</v>
      </c>
    </row>
    <row r="63" spans="1:19" x14ac:dyDescent="0.3">
      <c r="A63" s="63" t="s">
        <v>321</v>
      </c>
      <c r="B63" s="64">
        <f>VLOOKUP($A63,'Return Data'!$B$7:$R$1700,3,0)</f>
        <v>44025</v>
      </c>
      <c r="C63" s="65">
        <f>VLOOKUP($A63,'Return Data'!$B$7:$R$1700,4,0)</f>
        <v>7.7163000000000004</v>
      </c>
      <c r="D63" s="65">
        <f>VLOOKUP($A63,'Return Data'!$B$7:$R$1700,10,0)</f>
        <v>16.4953</v>
      </c>
      <c r="E63" s="66">
        <f t="shared" si="5"/>
        <v>39</v>
      </c>
      <c r="F63" s="65">
        <f>VLOOKUP($A63,'Return Data'!$B$7:$R$1700,11,0)</f>
        <v>-17.889900000000001</v>
      </c>
      <c r="G63" s="66">
        <f t="shared" si="6"/>
        <v>60</v>
      </c>
      <c r="H63" s="65">
        <f>VLOOKUP($A63,'Return Data'!$B$7:$R$1700,12,0)</f>
        <v>-10.7994</v>
      </c>
      <c r="I63" s="66">
        <f t="shared" si="7"/>
        <v>55</v>
      </c>
      <c r="J63" s="65">
        <f>VLOOKUP($A63,'Return Data'!$B$7:$R$1700,13,0)</f>
        <v>-18.020700000000001</v>
      </c>
      <c r="K63" s="66">
        <f t="shared" si="8"/>
        <v>59</v>
      </c>
      <c r="L63" s="65"/>
      <c r="M63" s="66"/>
      <c r="N63" s="65"/>
      <c r="O63" s="66"/>
      <c r="P63" s="65"/>
      <c r="Q63" s="66"/>
      <c r="R63" s="65">
        <f>VLOOKUP($A63,'Return Data'!$B$7:$R$1700,16,0)</f>
        <v>-11.928000000000001</v>
      </c>
      <c r="S63" s="67">
        <f t="shared" si="12"/>
        <v>63</v>
      </c>
    </row>
    <row r="64" spans="1:19" x14ac:dyDescent="0.3">
      <c r="A64" s="63" t="s">
        <v>322</v>
      </c>
      <c r="B64" s="64">
        <f>VLOOKUP($A64,'Return Data'!$B$7:$R$1700,3,0)</f>
        <v>44025</v>
      </c>
      <c r="C64" s="65">
        <f>VLOOKUP($A64,'Return Data'!$B$7:$R$1700,4,0)</f>
        <v>16.706299999999999</v>
      </c>
      <c r="D64" s="65">
        <f>VLOOKUP($A64,'Return Data'!$B$7:$R$1700,10,0)</f>
        <v>15.9306</v>
      </c>
      <c r="E64" s="66">
        <f t="shared" si="5"/>
        <v>44</v>
      </c>
      <c r="F64" s="65">
        <f>VLOOKUP($A64,'Return Data'!$B$7:$R$1700,11,0)</f>
        <v>-14.367100000000001</v>
      </c>
      <c r="G64" s="66">
        <f t="shared" si="6"/>
        <v>49</v>
      </c>
      <c r="H64" s="65">
        <f>VLOOKUP($A64,'Return Data'!$B$7:$R$1700,12,0)</f>
        <v>-6.7077999999999998</v>
      </c>
      <c r="I64" s="66">
        <f t="shared" si="7"/>
        <v>44</v>
      </c>
      <c r="J64" s="65">
        <f>VLOOKUP($A64,'Return Data'!$B$7:$R$1700,13,0)</f>
        <v>-8.4284999999999997</v>
      </c>
      <c r="K64" s="66">
        <f t="shared" si="8"/>
        <v>45</v>
      </c>
      <c r="L64" s="65">
        <f>VLOOKUP($A64,'Return Data'!$B$7:$R$1700,17,0)</f>
        <v>-1.0745</v>
      </c>
      <c r="M64" s="66">
        <f t="shared" si="9"/>
        <v>17</v>
      </c>
      <c r="N64" s="65">
        <f>VLOOKUP($A64,'Return Data'!$B$7:$R$1700,14,0)</f>
        <v>0.46289999999999998</v>
      </c>
      <c r="O64" s="66">
        <f t="shared" si="10"/>
        <v>21</v>
      </c>
      <c r="P64" s="65">
        <f>VLOOKUP($A64,'Return Data'!$B$7:$R$1700,15,0)</f>
        <v>6.8742999999999999</v>
      </c>
      <c r="Q64" s="66">
        <f t="shared" si="11"/>
        <v>7</v>
      </c>
      <c r="R64" s="65">
        <f>VLOOKUP($A64,'Return Data'!$B$7:$R$1700,16,0)</f>
        <v>9.3298000000000005</v>
      </c>
      <c r="S64" s="67">
        <f t="shared" si="12"/>
        <v>32</v>
      </c>
    </row>
    <row r="65" spans="1:19" x14ac:dyDescent="0.3">
      <c r="A65" s="63" t="s">
        <v>323</v>
      </c>
      <c r="B65" s="64">
        <f>VLOOKUP($A65,'Return Data'!$B$7:$R$1700,3,0)</f>
        <v>44025</v>
      </c>
      <c r="C65" s="65">
        <f>VLOOKUP($A65,'Return Data'!$B$7:$R$1700,4,0)</f>
        <v>111.921088565199</v>
      </c>
      <c r="D65" s="65">
        <f>VLOOKUP($A65,'Return Data'!$B$7:$R$1700,10,0)</f>
        <v>16.392900000000001</v>
      </c>
      <c r="E65" s="66">
        <f t="shared" si="5"/>
        <v>40</v>
      </c>
      <c r="F65" s="65">
        <f>VLOOKUP($A65,'Return Data'!$B$7:$R$1700,11,0)</f>
        <v>-10.4931</v>
      </c>
      <c r="G65" s="66">
        <f t="shared" si="6"/>
        <v>24</v>
      </c>
      <c r="H65" s="65">
        <f>VLOOKUP($A65,'Return Data'!$B$7:$R$1700,12,0)</f>
        <v>-3.0646</v>
      </c>
      <c r="I65" s="66">
        <f t="shared" si="7"/>
        <v>28</v>
      </c>
      <c r="J65" s="65">
        <f>VLOOKUP($A65,'Return Data'!$B$7:$R$1700,13,0)</f>
        <v>-5.0258000000000003</v>
      </c>
      <c r="K65" s="66">
        <f t="shared" si="8"/>
        <v>27</v>
      </c>
      <c r="L65" s="65">
        <f>VLOOKUP($A65,'Return Data'!$B$7:$R$1700,17,0)</f>
        <v>-2.8601000000000001</v>
      </c>
      <c r="M65" s="66">
        <f t="shared" si="9"/>
        <v>27</v>
      </c>
      <c r="N65" s="65">
        <f>VLOOKUP($A65,'Return Data'!$B$7:$R$1700,14,0)</f>
        <v>2.1105</v>
      </c>
      <c r="O65" s="66">
        <f t="shared" si="10"/>
        <v>12</v>
      </c>
      <c r="P65" s="65">
        <f>VLOOKUP($A65,'Return Data'!$B$7:$R$1700,15,0)</f>
        <v>5.6516000000000002</v>
      </c>
      <c r="Q65" s="66">
        <f t="shared" si="11"/>
        <v>17</v>
      </c>
      <c r="R65" s="65">
        <f>VLOOKUP($A65,'Return Data'!$B$7:$R$1700,16,0)</f>
        <v>10.449199999999999</v>
      </c>
      <c r="S65" s="67">
        <f t="shared" si="12"/>
        <v>25</v>
      </c>
    </row>
    <row r="66" spans="1:19" x14ac:dyDescent="0.3">
      <c r="A66" s="63" t="s">
        <v>324</v>
      </c>
      <c r="B66" s="64">
        <f>VLOOKUP($A66,'Return Data'!$B$7:$R$1700,3,0)</f>
        <v>44025</v>
      </c>
      <c r="C66" s="65">
        <f>VLOOKUP($A66,'Return Data'!$B$7:$R$1700,4,0)</f>
        <v>24.02</v>
      </c>
      <c r="D66" s="65">
        <f>VLOOKUP($A66,'Return Data'!$B$7:$R$1700,10,0)</f>
        <v>18.034400000000002</v>
      </c>
      <c r="E66" s="66">
        <f t="shared" si="5"/>
        <v>28</v>
      </c>
      <c r="F66" s="65">
        <f>VLOOKUP($A66,'Return Data'!$B$7:$R$1700,11,0)</f>
        <v>-7.9692999999999996</v>
      </c>
      <c r="G66" s="66">
        <f t="shared" si="6"/>
        <v>12</v>
      </c>
      <c r="H66" s="65">
        <f>VLOOKUP($A66,'Return Data'!$B$7:$R$1700,12,0)</f>
        <v>-1.1929000000000001</v>
      </c>
      <c r="I66" s="66">
        <f t="shared" si="7"/>
        <v>17</v>
      </c>
      <c r="J66" s="65">
        <f>VLOOKUP($A66,'Return Data'!$B$7:$R$1700,13,0)</f>
        <v>-0.45590000000000003</v>
      </c>
      <c r="K66" s="66">
        <f t="shared" si="8"/>
        <v>12</v>
      </c>
      <c r="L66" s="65">
        <f>VLOOKUP($A66,'Return Data'!$B$7:$R$1700,17,0)</f>
        <v>0.125</v>
      </c>
      <c r="M66" s="66">
        <f t="shared" si="9"/>
        <v>12</v>
      </c>
      <c r="N66" s="65">
        <f>VLOOKUP($A66,'Return Data'!$B$7:$R$1700,14,0)</f>
        <v>2.0200999999999998</v>
      </c>
      <c r="O66" s="66">
        <f t="shared" si="10"/>
        <v>13</v>
      </c>
      <c r="P66" s="65">
        <f>VLOOKUP($A66,'Return Data'!$B$7:$R$1700,15,0)</f>
        <v>2.7206999999999999</v>
      </c>
      <c r="Q66" s="66">
        <f t="shared" si="11"/>
        <v>34</v>
      </c>
      <c r="R66" s="65">
        <f>VLOOKUP($A66,'Return Data'!$B$7:$R$1700,16,0)</f>
        <v>10.7773</v>
      </c>
      <c r="S66" s="67">
        <f t="shared" si="12"/>
        <v>24</v>
      </c>
    </row>
    <row r="67" spans="1:19" x14ac:dyDescent="0.3">
      <c r="A67" s="63" t="s">
        <v>325</v>
      </c>
      <c r="B67" s="64">
        <f>VLOOKUP($A67,'Return Data'!$B$7:$R$1700,3,0)</f>
        <v>44025</v>
      </c>
      <c r="C67" s="65">
        <f>VLOOKUP($A67,'Return Data'!$B$7:$R$1700,4,0)</f>
        <v>12.150399999999999</v>
      </c>
      <c r="D67" s="65">
        <f>VLOOKUP($A67,'Return Data'!$B$7:$R$1700,10,0)</f>
        <v>24.995100000000001</v>
      </c>
      <c r="E67" s="66">
        <f t="shared" si="5"/>
        <v>3</v>
      </c>
      <c r="F67" s="65">
        <f>VLOOKUP($A67,'Return Data'!$B$7:$R$1700,11,0)</f>
        <v>-11.5395</v>
      </c>
      <c r="G67" s="66">
        <f t="shared" si="6"/>
        <v>30</v>
      </c>
      <c r="H67" s="65">
        <f>VLOOKUP($A67,'Return Data'!$B$7:$R$1700,12,0)</f>
        <v>-3.7515999999999998</v>
      </c>
      <c r="I67" s="66">
        <f t="shared" si="7"/>
        <v>29</v>
      </c>
      <c r="J67" s="65">
        <f>VLOOKUP($A67,'Return Data'!$B$7:$R$1700,13,0)</f>
        <v>-7.5332999999999997</v>
      </c>
      <c r="K67" s="66">
        <f t="shared" si="8"/>
        <v>39</v>
      </c>
      <c r="L67" s="65">
        <f>VLOOKUP($A67,'Return Data'!$B$7:$R$1700,17,0)</f>
        <v>-4.6109999999999998</v>
      </c>
      <c r="M67" s="66">
        <f t="shared" si="9"/>
        <v>41</v>
      </c>
      <c r="N67" s="65">
        <f>VLOOKUP($A67,'Return Data'!$B$7:$R$1700,14,0)</f>
        <v>-3.0204</v>
      </c>
      <c r="O67" s="66">
        <f t="shared" si="10"/>
        <v>41</v>
      </c>
      <c r="P67" s="65"/>
      <c r="Q67" s="66"/>
      <c r="R67" s="65">
        <f>VLOOKUP($A67,'Return Data'!$B$7:$R$1700,16,0)</f>
        <v>4.6173000000000002</v>
      </c>
      <c r="S67" s="67">
        <f t="shared" si="12"/>
        <v>43</v>
      </c>
    </row>
    <row r="68" spans="1:19" x14ac:dyDescent="0.3">
      <c r="A68" s="63" t="s">
        <v>326</v>
      </c>
      <c r="B68" s="64">
        <f>VLOOKUP($A68,'Return Data'!$B$7:$R$1700,3,0)</f>
        <v>44025</v>
      </c>
      <c r="C68" s="65">
        <f>VLOOKUP($A68,'Return Data'!$B$7:$R$1700,4,0)</f>
        <v>8.7725000000000009</v>
      </c>
      <c r="D68" s="65">
        <f>VLOOKUP($A68,'Return Data'!$B$7:$R$1700,10,0)</f>
        <v>20.564299999999999</v>
      </c>
      <c r="E68" s="66">
        <f t="shared" si="5"/>
        <v>11</v>
      </c>
      <c r="F68" s="65">
        <f>VLOOKUP($A68,'Return Data'!$B$7:$R$1700,11,0)</f>
        <v>-16.3185</v>
      </c>
      <c r="G68" s="66">
        <f t="shared" si="6"/>
        <v>55</v>
      </c>
      <c r="H68" s="65">
        <f>VLOOKUP($A68,'Return Data'!$B$7:$R$1700,12,0)</f>
        <v>-8.6663999999999994</v>
      </c>
      <c r="I68" s="66">
        <f t="shared" si="7"/>
        <v>51</v>
      </c>
      <c r="J68" s="65">
        <f>VLOOKUP($A68,'Return Data'!$B$7:$R$1700,13,0)</f>
        <v>-14.935</v>
      </c>
      <c r="K68" s="66">
        <f t="shared" si="8"/>
        <v>55</v>
      </c>
      <c r="L68" s="65">
        <f>VLOOKUP($A68,'Return Data'!$B$7:$R$1700,17,0)</f>
        <v>-6.7361000000000004</v>
      </c>
      <c r="M68" s="66">
        <f t="shared" si="9"/>
        <v>50</v>
      </c>
      <c r="N68" s="65">
        <f>VLOOKUP($A68,'Return Data'!$B$7:$R$1700,14,0)</f>
        <v>-8.0056999999999992</v>
      </c>
      <c r="O68" s="66">
        <f t="shared" si="10"/>
        <v>48</v>
      </c>
      <c r="P68" s="65"/>
      <c r="Q68" s="66"/>
      <c r="R68" s="65">
        <f>VLOOKUP($A68,'Return Data'!$B$7:$R$1700,16,0)</f>
        <v>-3.7082999999999999</v>
      </c>
      <c r="S68" s="67">
        <f t="shared" si="12"/>
        <v>54</v>
      </c>
    </row>
    <row r="69" spans="1:19" x14ac:dyDescent="0.3">
      <c r="A69" s="63" t="s">
        <v>327</v>
      </c>
      <c r="B69" s="64">
        <f>VLOOKUP($A69,'Return Data'!$B$7:$R$1700,3,0)</f>
        <v>44025</v>
      </c>
      <c r="C69" s="65">
        <f>VLOOKUP($A69,'Return Data'!$B$7:$R$1700,4,0)</f>
        <v>8.3187999999999995</v>
      </c>
      <c r="D69" s="65">
        <f>VLOOKUP($A69,'Return Data'!$B$7:$R$1700,10,0)</f>
        <v>20.726800000000001</v>
      </c>
      <c r="E69" s="66">
        <f t="shared" si="5"/>
        <v>10</v>
      </c>
      <c r="F69" s="65">
        <f>VLOOKUP($A69,'Return Data'!$B$7:$R$1700,11,0)</f>
        <v>-13.562799999999999</v>
      </c>
      <c r="G69" s="66">
        <f t="shared" si="6"/>
        <v>43</v>
      </c>
      <c r="H69" s="65">
        <f>VLOOKUP($A69,'Return Data'!$B$7:$R$1700,12,0)</f>
        <v>-6.2859999999999996</v>
      </c>
      <c r="I69" s="66">
        <f t="shared" si="7"/>
        <v>41</v>
      </c>
      <c r="J69" s="65">
        <f>VLOOKUP($A69,'Return Data'!$B$7:$R$1700,13,0)</f>
        <v>-12.489000000000001</v>
      </c>
      <c r="K69" s="66">
        <f t="shared" si="8"/>
        <v>53</v>
      </c>
      <c r="L69" s="65">
        <f>VLOOKUP($A69,'Return Data'!$B$7:$R$1700,17,0)</f>
        <v>-5.0297999999999998</v>
      </c>
      <c r="M69" s="66">
        <f t="shared" si="9"/>
        <v>42</v>
      </c>
      <c r="N69" s="65">
        <f>VLOOKUP($A69,'Return Data'!$B$7:$R$1700,14,0)</f>
        <v>-6.2793000000000001</v>
      </c>
      <c r="O69" s="66">
        <f t="shared" si="10"/>
        <v>47</v>
      </c>
      <c r="P69" s="65"/>
      <c r="Q69" s="66"/>
      <c r="R69" s="65">
        <f>VLOOKUP($A69,'Return Data'!$B$7:$R$1700,16,0)</f>
        <v>-5.4360999999999997</v>
      </c>
      <c r="S69" s="67">
        <f t="shared" si="12"/>
        <v>57</v>
      </c>
    </row>
    <row r="70" spans="1:19" x14ac:dyDescent="0.3">
      <c r="A70" s="63" t="s">
        <v>328</v>
      </c>
      <c r="B70" s="64">
        <f>VLOOKUP($A70,'Return Data'!$B$7:$R$1700,3,0)</f>
        <v>44025</v>
      </c>
      <c r="C70" s="65">
        <f>VLOOKUP($A70,'Return Data'!$B$7:$R$1700,4,0)</f>
        <v>7.9977999999999998</v>
      </c>
      <c r="D70" s="65">
        <f>VLOOKUP($A70,'Return Data'!$B$7:$R$1700,10,0)</f>
        <v>26.090599999999998</v>
      </c>
      <c r="E70" s="66">
        <f t="shared" si="5"/>
        <v>1</v>
      </c>
      <c r="F70" s="65">
        <f>VLOOKUP($A70,'Return Data'!$B$7:$R$1700,11,0)</f>
        <v>-3.9937999999999998</v>
      </c>
      <c r="G70" s="66">
        <f t="shared" si="6"/>
        <v>6</v>
      </c>
      <c r="H70" s="65">
        <f>VLOOKUP($A70,'Return Data'!$B$7:$R$1700,12,0)</f>
        <v>4.8080999999999996</v>
      </c>
      <c r="I70" s="66">
        <f t="shared" si="7"/>
        <v>6</v>
      </c>
      <c r="J70" s="65">
        <f>VLOOKUP($A70,'Return Data'!$B$7:$R$1700,13,0)</f>
        <v>-3.1766999999999999</v>
      </c>
      <c r="K70" s="66">
        <f t="shared" si="8"/>
        <v>20</v>
      </c>
      <c r="L70" s="65">
        <f>VLOOKUP($A70,'Return Data'!$B$7:$R$1700,17,0)</f>
        <v>-6.8064999999999998</v>
      </c>
      <c r="M70" s="66">
        <f t="shared" si="9"/>
        <v>51</v>
      </c>
      <c r="N70" s="65"/>
      <c r="O70" s="66"/>
      <c r="P70" s="65"/>
      <c r="Q70" s="66"/>
      <c r="R70" s="65">
        <f>VLOOKUP($A70,'Return Data'!$B$7:$R$1700,16,0)</f>
        <v>-8.5985999999999994</v>
      </c>
      <c r="S70" s="67">
        <f t="shared" si="12"/>
        <v>61</v>
      </c>
    </row>
    <row r="71" spans="1:19" x14ac:dyDescent="0.3">
      <c r="A71" s="63" t="s">
        <v>329</v>
      </c>
      <c r="B71" s="64">
        <f>VLOOKUP($A71,'Return Data'!$B$7:$R$1700,3,0)</f>
        <v>44025</v>
      </c>
      <c r="C71" s="65">
        <f>VLOOKUP($A71,'Return Data'!$B$7:$R$1700,4,0)</f>
        <v>8.4044000000000008</v>
      </c>
      <c r="D71" s="65">
        <f>VLOOKUP($A71,'Return Data'!$B$7:$R$1700,10,0)</f>
        <v>26.004899999999999</v>
      </c>
      <c r="E71" s="66">
        <f t="shared" si="5"/>
        <v>2</v>
      </c>
      <c r="F71" s="65">
        <f>VLOOKUP($A71,'Return Data'!$B$7:$R$1700,11,0)</f>
        <v>-3.6248</v>
      </c>
      <c r="G71" s="66">
        <f t="shared" si="6"/>
        <v>4</v>
      </c>
      <c r="H71" s="65">
        <f>VLOOKUP($A71,'Return Data'!$B$7:$R$1700,12,0)</f>
        <v>5.9222000000000001</v>
      </c>
      <c r="I71" s="66">
        <f t="shared" si="7"/>
        <v>3</v>
      </c>
      <c r="J71" s="65">
        <f>VLOOKUP($A71,'Return Data'!$B$7:$R$1700,13,0)</f>
        <v>-1.2385999999999999</v>
      </c>
      <c r="K71" s="66">
        <f t="shared" si="8"/>
        <v>13</v>
      </c>
      <c r="L71" s="65">
        <f>VLOOKUP($A71,'Return Data'!$B$7:$R$1700,17,0)</f>
        <v>-5.2331000000000003</v>
      </c>
      <c r="M71" s="66">
        <f t="shared" si="9"/>
        <v>43</v>
      </c>
      <c r="N71" s="65"/>
      <c r="O71" s="66"/>
      <c r="P71" s="65"/>
      <c r="Q71" s="66"/>
      <c r="R71" s="65">
        <f>VLOOKUP($A71,'Return Data'!$B$7:$R$1700,16,0)</f>
        <v>-7.2834000000000003</v>
      </c>
      <c r="S71" s="67">
        <f t="shared" si="12"/>
        <v>59</v>
      </c>
    </row>
    <row r="72" spans="1:19" x14ac:dyDescent="0.3">
      <c r="A72" s="63" t="s">
        <v>330</v>
      </c>
      <c r="B72" s="64">
        <f>VLOOKUP($A72,'Return Data'!$B$7:$R$1700,3,0)</f>
        <v>44025</v>
      </c>
      <c r="C72" s="65">
        <f>VLOOKUP($A72,'Return Data'!$B$7:$R$1700,4,0)</f>
        <v>83.376800000000003</v>
      </c>
      <c r="D72" s="65">
        <f>VLOOKUP($A72,'Return Data'!$B$7:$R$1700,10,0)</f>
        <v>17.103400000000001</v>
      </c>
      <c r="E72" s="66">
        <f t="shared" si="5"/>
        <v>32</v>
      </c>
      <c r="F72" s="65">
        <f>VLOOKUP($A72,'Return Data'!$B$7:$R$1700,11,0)</f>
        <v>-11.149900000000001</v>
      </c>
      <c r="G72" s="66">
        <f t="shared" si="6"/>
        <v>27</v>
      </c>
      <c r="H72" s="65">
        <f>VLOOKUP($A72,'Return Data'!$B$7:$R$1700,12,0)</f>
        <v>-0.32929999999999998</v>
      </c>
      <c r="I72" s="66">
        <f t="shared" si="7"/>
        <v>14</v>
      </c>
      <c r="J72" s="65">
        <f>VLOOKUP($A72,'Return Data'!$B$7:$R$1700,13,0)</f>
        <v>-2.0901000000000001</v>
      </c>
      <c r="K72" s="66">
        <f t="shared" si="8"/>
        <v>18</v>
      </c>
      <c r="L72" s="65">
        <f>VLOOKUP($A72,'Return Data'!$B$7:$R$1700,17,0)</f>
        <v>-0.3861</v>
      </c>
      <c r="M72" s="66">
        <f t="shared" si="9"/>
        <v>14</v>
      </c>
      <c r="N72" s="65">
        <f>VLOOKUP($A72,'Return Data'!$B$7:$R$1700,14,0)</f>
        <v>0.79990000000000006</v>
      </c>
      <c r="O72" s="66">
        <f t="shared" si="10"/>
        <v>20</v>
      </c>
      <c r="P72" s="65">
        <f>VLOOKUP($A72,'Return Data'!$B$7:$R$1700,15,0)</f>
        <v>4.6767000000000003</v>
      </c>
      <c r="Q72" s="66">
        <f t="shared" si="11"/>
        <v>21</v>
      </c>
      <c r="R72" s="65">
        <f>VLOOKUP($A72,'Return Data'!$B$7:$R$1700,16,0)</f>
        <v>9.5449000000000002</v>
      </c>
      <c r="S72" s="67">
        <f t="shared" si="12"/>
        <v>30</v>
      </c>
    </row>
    <row r="73" spans="1:19" x14ac:dyDescent="0.3">
      <c r="A73" s="63" t="s">
        <v>331</v>
      </c>
      <c r="B73" s="64">
        <f>VLOOKUP($A73,'Return Data'!$B$7:$R$1700,3,0)</f>
        <v>44025</v>
      </c>
      <c r="C73" s="65">
        <f>VLOOKUP($A73,'Return Data'!$B$7:$R$1700,4,0)</f>
        <v>138.98444446796901</v>
      </c>
      <c r="D73" s="65">
        <f>VLOOKUP($A73,'Return Data'!$B$7:$R$1700,10,0)</f>
        <v>16.817699999999999</v>
      </c>
      <c r="E73" s="66">
        <f t="shared" ref="E73" si="13">RANK(D73,D$8:D$73,0)</f>
        <v>33</v>
      </c>
      <c r="F73" s="65">
        <f>VLOOKUP($A73,'Return Data'!$B$7:$R$1700,11,0)</f>
        <v>-14.214600000000001</v>
      </c>
      <c r="G73" s="66">
        <f t="shared" ref="G73" si="14">RANK(F73,F$8:F$73,0)</f>
        <v>48</v>
      </c>
      <c r="H73" s="65">
        <f>VLOOKUP($A73,'Return Data'!$B$7:$R$1700,12,0)</f>
        <v>-6.2420999999999998</v>
      </c>
      <c r="I73" s="66">
        <f t="shared" ref="I73" si="15">RANK(H73,H$8:H$73,0)</f>
        <v>40</v>
      </c>
      <c r="J73" s="65">
        <f>VLOOKUP($A73,'Return Data'!$B$7:$R$1700,13,0)</f>
        <v>-8.9443999999999999</v>
      </c>
      <c r="K73" s="66">
        <f t="shared" ref="K73" si="16">RANK(J73,J$8:J$73,0)</f>
        <v>48</v>
      </c>
      <c r="L73" s="65">
        <f>VLOOKUP($A73,'Return Data'!$B$7:$R$1700,17,0)</f>
        <v>-3.9140999999999999</v>
      </c>
      <c r="M73" s="66">
        <f t="shared" ref="M73" si="17">RANK(L73,L$8:L$73,0)</f>
        <v>36</v>
      </c>
      <c r="N73" s="65">
        <f>VLOOKUP($A73,'Return Data'!$B$7:$R$1700,14,0)</f>
        <v>-0.36659999999999998</v>
      </c>
      <c r="O73" s="66">
        <f t="shared" ref="O73" si="18">RANK(N73,N$8:N$73,0)</f>
        <v>25</v>
      </c>
      <c r="P73" s="65">
        <f>VLOOKUP($A73,'Return Data'!$B$7:$R$1700,15,0)</f>
        <v>4.6477000000000004</v>
      </c>
      <c r="Q73" s="66">
        <f t="shared" ref="Q73" si="19">RANK(P73,P$8:P$73,0)</f>
        <v>22</v>
      </c>
      <c r="R73" s="65">
        <f>VLOOKUP($A73,'Return Data'!$B$7:$R$1700,16,0)</f>
        <v>16.4237</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17.357924242424239</v>
      </c>
      <c r="E75" s="74"/>
      <c r="F75" s="75">
        <f>AVERAGE(F8:F73)</f>
        <v>-11.85458484848485</v>
      </c>
      <c r="G75" s="74"/>
      <c r="H75" s="75">
        <f>AVERAGE(H8:H73)</f>
        <v>-4.2272421874999999</v>
      </c>
      <c r="I75" s="74"/>
      <c r="J75" s="75">
        <f>AVERAGE(J8:J73)</f>
        <v>-6.517373437499999</v>
      </c>
      <c r="K75" s="74"/>
      <c r="L75" s="75">
        <f>AVERAGE(L8:L73)</f>
        <v>-3.6776466666666661</v>
      </c>
      <c r="M75" s="74"/>
      <c r="N75" s="75">
        <f>AVERAGE(N8:N73)</f>
        <v>-0.71778431372549023</v>
      </c>
      <c r="O75" s="74"/>
      <c r="P75" s="75">
        <f>AVERAGE(P8:P73)</f>
        <v>4.9582487179487185</v>
      </c>
      <c r="Q75" s="74"/>
      <c r="R75" s="75">
        <f>AVERAGE(R8:R73)</f>
        <v>6.4558363636363625</v>
      </c>
      <c r="S75" s="76"/>
    </row>
    <row r="76" spans="1:19" x14ac:dyDescent="0.3">
      <c r="A76" s="73" t="s">
        <v>28</v>
      </c>
      <c r="B76" s="74"/>
      <c r="C76" s="74"/>
      <c r="D76" s="75">
        <f>MIN(D8:D73)</f>
        <v>10.5618</v>
      </c>
      <c r="E76" s="74"/>
      <c r="F76" s="75">
        <f>MIN(F8:F73)</f>
        <v>-24.4861</v>
      </c>
      <c r="G76" s="74"/>
      <c r="H76" s="75">
        <f>MIN(H8:H73)</f>
        <v>-12.7942</v>
      </c>
      <c r="I76" s="74"/>
      <c r="J76" s="75">
        <f>MIN(J8:J73)</f>
        <v>-21.035900000000002</v>
      </c>
      <c r="K76" s="74"/>
      <c r="L76" s="75">
        <f>MIN(L8:L73)</f>
        <v>-19.129100000000001</v>
      </c>
      <c r="M76" s="74"/>
      <c r="N76" s="75">
        <f>MIN(N8:N73)</f>
        <v>-14.938599999999999</v>
      </c>
      <c r="O76" s="74"/>
      <c r="P76" s="75">
        <f>MIN(P8:P73)</f>
        <v>-2.0743</v>
      </c>
      <c r="Q76" s="74"/>
      <c r="R76" s="75">
        <f>MIN(R8:R73)</f>
        <v>-17.014800000000001</v>
      </c>
      <c r="S76" s="76"/>
    </row>
    <row r="77" spans="1:19" ht="15" thickBot="1" x14ac:dyDescent="0.35">
      <c r="A77" s="77" t="s">
        <v>29</v>
      </c>
      <c r="B77" s="78"/>
      <c r="C77" s="78"/>
      <c r="D77" s="79">
        <f>MAX(D8:D73)</f>
        <v>26.090599999999998</v>
      </c>
      <c r="E77" s="78"/>
      <c r="F77" s="79">
        <f>MAX(F8:F73)</f>
        <v>4.0000000000000001E-3</v>
      </c>
      <c r="G77" s="78"/>
      <c r="H77" s="79">
        <f>MAX(H8:H73)</f>
        <v>8.8902000000000001</v>
      </c>
      <c r="I77" s="78"/>
      <c r="J77" s="79">
        <f>MAX(J8:J73)</f>
        <v>9.5425000000000004</v>
      </c>
      <c r="K77" s="78"/>
      <c r="L77" s="79">
        <f>MAX(L8:L73)</f>
        <v>10.5418</v>
      </c>
      <c r="M77" s="78"/>
      <c r="N77" s="79">
        <f>MAX(N8:N73)</f>
        <v>8.3802000000000003</v>
      </c>
      <c r="O77" s="78"/>
      <c r="P77" s="79">
        <f>MAX(P8:P73)</f>
        <v>11.1854</v>
      </c>
      <c r="Q77" s="78"/>
      <c r="R77" s="79">
        <f>MAX(R8:R73)</f>
        <v>22.650600000000001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44025</v>
      </c>
      <c r="C8" s="65">
        <f>VLOOKUP($A8,'Return Data'!$B$7:$R$1700,4,0)</f>
        <v>10.52</v>
      </c>
      <c r="D8" s="65">
        <f>VLOOKUP($A8,'Return Data'!$B$7:$R$1700,8,0)</f>
        <v>4.0553999999999997</v>
      </c>
      <c r="E8" s="66">
        <f>RANK(D8,D$8:D$10,0)</f>
        <v>2</v>
      </c>
      <c r="F8" s="65">
        <f>VLOOKUP($A8,'Return Data'!$B$7:$R$1700,9,0)</f>
        <v>7.0193000000000003</v>
      </c>
      <c r="G8" s="66">
        <f t="shared" ref="G8" si="0">RANK(F8,F$8:F$10,0)</f>
        <v>2</v>
      </c>
      <c r="H8" s="65">
        <f>VLOOKUP($A8,'Return Data'!$B$7:$R$1700,10,0)</f>
        <v>13.24</v>
      </c>
      <c r="I8" s="66">
        <f t="shared" ref="I8" si="1">RANK(H8,H$8:H$10,0)</f>
        <v>3</v>
      </c>
      <c r="J8" s="65"/>
      <c r="K8" s="66"/>
      <c r="L8" s="65"/>
      <c r="M8" s="66"/>
      <c r="N8" s="65"/>
      <c r="O8" s="66"/>
      <c r="P8" s="65">
        <f>VLOOKUP($A8,'Return Data'!$B$7:$R$1700,16,0)</f>
        <v>5.2</v>
      </c>
      <c r="Q8" s="67">
        <f>RANK(P8,P$8:P$10,0)</f>
        <v>2</v>
      </c>
    </row>
    <row r="9" spans="1:18" x14ac:dyDescent="0.3">
      <c r="A9" s="63" t="s">
        <v>49</v>
      </c>
      <c r="B9" s="64">
        <f>VLOOKUP($A9,'Return Data'!$B$7:$R$1700,3,0)</f>
        <v>44025</v>
      </c>
      <c r="C9" s="65">
        <f>VLOOKUP($A9,'Return Data'!$B$7:$R$1700,4,0)</f>
        <v>10.02</v>
      </c>
      <c r="D9" s="65">
        <f>VLOOKUP($A9,'Return Data'!$B$7:$R$1700,8,0)</f>
        <v>3.6194000000000002</v>
      </c>
      <c r="E9" s="66">
        <f t="shared" ref="E9:E10" si="2">RANK(D9,D$8:D$10,0)</f>
        <v>3</v>
      </c>
      <c r="F9" s="65">
        <f>VLOOKUP($A9,'Return Data'!$B$7:$R$1700,9,0)</f>
        <v>6.3693999999999997</v>
      </c>
      <c r="G9" s="66">
        <f t="shared" ref="G9" si="3">RANK(F9,F$8:F$10,0)</f>
        <v>3</v>
      </c>
      <c r="H9" s="65">
        <f>VLOOKUP($A9,'Return Data'!$B$7:$R$1700,10,0)</f>
        <v>19.285699999999999</v>
      </c>
      <c r="I9" s="66">
        <f t="shared" ref="I9:O10" si="4">RANK(H9,H$8:H$10,0)</f>
        <v>2</v>
      </c>
      <c r="J9" s="65">
        <f>VLOOKUP($A9,'Return Data'!$B$7:$R$1700,11,0)</f>
        <v>-7.6497999999999999</v>
      </c>
      <c r="K9" s="66">
        <f t="shared" si="4"/>
        <v>1</v>
      </c>
      <c r="L9" s="65">
        <f>VLOOKUP($A9,'Return Data'!$B$7:$R$1700,12,0)</f>
        <v>-9.9699999999999997E-2</v>
      </c>
      <c r="M9" s="66">
        <f t="shared" si="4"/>
        <v>1</v>
      </c>
      <c r="N9" s="65"/>
      <c r="O9" s="66"/>
      <c r="P9" s="65">
        <f>VLOOKUP($A9,'Return Data'!$B$7:$R$1700,16,0)</f>
        <v>0.19889999999999999</v>
      </c>
      <c r="Q9" s="67">
        <f t="shared" ref="Q9:Q10" si="5">RANK(P9,P$8:P$10,0)</f>
        <v>3</v>
      </c>
    </row>
    <row r="10" spans="1:18" x14ac:dyDescent="0.3">
      <c r="A10" s="63" t="s">
        <v>50</v>
      </c>
      <c r="B10" s="64">
        <f>VLOOKUP($A10,'Return Data'!$B$7:$R$1700,3,0)</f>
        <v>44025</v>
      </c>
      <c r="C10" s="65">
        <f>VLOOKUP($A10,'Return Data'!$B$7:$R$1700,4,0)</f>
        <v>106.1579</v>
      </c>
      <c r="D10" s="65">
        <f>VLOOKUP($A10,'Return Data'!$B$7:$R$1700,8,0)</f>
        <v>4.5079000000000002</v>
      </c>
      <c r="E10" s="66">
        <f t="shared" si="2"/>
        <v>1</v>
      </c>
      <c r="F10" s="65">
        <f>VLOOKUP($A10,'Return Data'!$B$7:$R$1700,9,0)</f>
        <v>8.2766999999999999</v>
      </c>
      <c r="G10" s="66">
        <f t="shared" ref="G10" si="6">RANK(F10,F$8:F$10,0)</f>
        <v>1</v>
      </c>
      <c r="H10" s="65">
        <f>VLOOKUP($A10,'Return Data'!$B$7:$R$1700,10,0)</f>
        <v>19.828800000000001</v>
      </c>
      <c r="I10" s="66">
        <f t="shared" si="4"/>
        <v>1</v>
      </c>
      <c r="J10" s="65">
        <f>VLOOKUP($A10,'Return Data'!$B$7:$R$1700,11,0)</f>
        <v>-12.7829</v>
      </c>
      <c r="K10" s="66">
        <f t="shared" si="4"/>
        <v>2</v>
      </c>
      <c r="L10" s="65">
        <f>VLOOKUP($A10,'Return Data'!$B$7:$R$1700,12,0)</f>
        <v>-5.2187999999999999</v>
      </c>
      <c r="M10" s="66">
        <f t="shared" si="4"/>
        <v>2</v>
      </c>
      <c r="N10" s="65">
        <f>VLOOKUP($A10,'Return Data'!$B$7:$R$1700,13,0)</f>
        <v>-4.1306000000000003</v>
      </c>
      <c r="O10" s="66">
        <f t="shared" si="4"/>
        <v>1</v>
      </c>
      <c r="P10" s="65">
        <f>VLOOKUP($A10,'Return Data'!$B$7:$R$1700,16,0)</f>
        <v>11.039400000000001</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4.0609000000000002</v>
      </c>
      <c r="E12" s="74"/>
      <c r="F12" s="75">
        <f>AVERAGE(F8:F10)</f>
        <v>7.2217999999999991</v>
      </c>
      <c r="G12" s="74"/>
      <c r="H12" s="75">
        <f>AVERAGE(H8:H10)</f>
        <v>17.451499999999999</v>
      </c>
      <c r="I12" s="74"/>
      <c r="J12" s="75">
        <f>AVERAGE(J8:J10)</f>
        <v>-10.21635</v>
      </c>
      <c r="K12" s="74"/>
      <c r="L12" s="75">
        <f>AVERAGE(L8:L10)</f>
        <v>-2.6592500000000001</v>
      </c>
      <c r="M12" s="74"/>
      <c r="N12" s="75">
        <f>AVERAGE(N8:N10)</f>
        <v>-4.1306000000000003</v>
      </c>
      <c r="O12" s="74"/>
      <c r="P12" s="75">
        <f>AVERAGE(P8:P10)</f>
        <v>5.4794333333333336</v>
      </c>
      <c r="Q12" s="76"/>
    </row>
    <row r="13" spans="1:18" x14ac:dyDescent="0.3">
      <c r="A13" s="73" t="s">
        <v>28</v>
      </c>
      <c r="B13" s="74"/>
      <c r="C13" s="74"/>
      <c r="D13" s="75">
        <f>MIN(D8:D10)</f>
        <v>3.6194000000000002</v>
      </c>
      <c r="E13" s="74"/>
      <c r="F13" s="75">
        <f>MIN(F8:F10)</f>
        <v>6.3693999999999997</v>
      </c>
      <c r="G13" s="74"/>
      <c r="H13" s="75">
        <f>MIN(H8:H10)</f>
        <v>13.24</v>
      </c>
      <c r="I13" s="74"/>
      <c r="J13" s="75">
        <f>MIN(J8:J10)</f>
        <v>-12.7829</v>
      </c>
      <c r="K13" s="74"/>
      <c r="L13" s="75">
        <f>MIN(L8:L10)</f>
        <v>-5.2187999999999999</v>
      </c>
      <c r="M13" s="74"/>
      <c r="N13" s="75">
        <f>MIN(N8:N10)</f>
        <v>-4.1306000000000003</v>
      </c>
      <c r="O13" s="74"/>
      <c r="P13" s="75">
        <f>MIN(P8:P10)</f>
        <v>0.19889999999999999</v>
      </c>
      <c r="Q13" s="76"/>
    </row>
    <row r="14" spans="1:18" ht="15" thickBot="1" x14ac:dyDescent="0.35">
      <c r="A14" s="77" t="s">
        <v>29</v>
      </c>
      <c r="B14" s="78"/>
      <c r="C14" s="78"/>
      <c r="D14" s="79">
        <f>MAX(D8:D10)</f>
        <v>4.5079000000000002</v>
      </c>
      <c r="E14" s="78"/>
      <c r="F14" s="79">
        <f>MAX(F8:F10)</f>
        <v>8.2766999999999999</v>
      </c>
      <c r="G14" s="78"/>
      <c r="H14" s="79">
        <f>MAX(H8:H10)</f>
        <v>19.828800000000001</v>
      </c>
      <c r="I14" s="78"/>
      <c r="J14" s="79">
        <f>MAX(J8:J10)</f>
        <v>-7.6497999999999999</v>
      </c>
      <c r="K14" s="78"/>
      <c r="L14" s="79">
        <f>MAX(L8:L10)</f>
        <v>-9.9699999999999997E-2</v>
      </c>
      <c r="M14" s="78"/>
      <c r="N14" s="79">
        <f>MAX(N8:N10)</f>
        <v>-4.1306000000000003</v>
      </c>
      <c r="O14" s="78"/>
      <c r="P14" s="79">
        <f>MAX(P8:P10)</f>
        <v>11.039400000000001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44025</v>
      </c>
      <c r="C8" s="65">
        <f>VLOOKUP($A8,'Return Data'!$B$7:$R$1700,4,0)</f>
        <v>10.45</v>
      </c>
      <c r="D8" s="65">
        <f>VLOOKUP($A8,'Return Data'!$B$7:$R$1700,8,0)</f>
        <v>3.9801000000000002</v>
      </c>
      <c r="E8" s="66">
        <f>RANK(D8,D$8:D$10,0)</f>
        <v>2</v>
      </c>
      <c r="F8" s="65">
        <f>VLOOKUP($A8,'Return Data'!$B$7:$R$1700,9,0)</f>
        <v>6.8506999999999998</v>
      </c>
      <c r="G8" s="66">
        <f t="shared" ref="G8:G10" si="0">RANK(F8,F$8:F$10,0)</f>
        <v>2</v>
      </c>
      <c r="H8" s="65">
        <f>VLOOKUP($A8,'Return Data'!$B$7:$R$1700,10,0)</f>
        <v>12.729200000000001</v>
      </c>
      <c r="I8" s="66">
        <f t="shared" ref="I8" si="1">RANK(H8,H$8:H$10,0)</f>
        <v>3</v>
      </c>
      <c r="J8" s="65"/>
      <c r="K8" s="66"/>
      <c r="L8" s="65"/>
      <c r="M8" s="66"/>
      <c r="N8" s="65"/>
      <c r="O8" s="66"/>
      <c r="P8" s="65">
        <f>VLOOKUP($A8,'Return Data'!$B$7:$R$1700,16,0)</f>
        <v>4.5</v>
      </c>
      <c r="Q8" s="67">
        <f>RANK(P8,P$8:P$10,0)</f>
        <v>2</v>
      </c>
    </row>
    <row r="9" spans="1:17" x14ac:dyDescent="0.3">
      <c r="A9" s="63" t="s">
        <v>51</v>
      </c>
      <c r="B9" s="64">
        <f>VLOOKUP($A9,'Return Data'!$B$7:$R$1700,3,0)</f>
        <v>44025</v>
      </c>
      <c r="C9" s="65">
        <f>VLOOKUP($A9,'Return Data'!$B$7:$R$1700,4,0)</f>
        <v>9.9600000000000009</v>
      </c>
      <c r="D9" s="65">
        <f>VLOOKUP($A9,'Return Data'!$B$7:$R$1700,8,0)</f>
        <v>3.5343</v>
      </c>
      <c r="E9" s="66">
        <f t="shared" ref="E9:E10" si="2">RANK(D9,D$8:D$10,0)</f>
        <v>3</v>
      </c>
      <c r="F9" s="65">
        <f>VLOOKUP($A9,'Return Data'!$B$7:$R$1700,9,0)</f>
        <v>6.2967000000000004</v>
      </c>
      <c r="G9" s="66">
        <f t="shared" si="0"/>
        <v>3</v>
      </c>
      <c r="H9" s="65">
        <f>VLOOKUP($A9,'Return Data'!$B$7:$R$1700,10,0)</f>
        <v>18.996400000000001</v>
      </c>
      <c r="I9" s="66">
        <f t="shared" ref="I9:O10" si="3">RANK(H9,H$8:H$10,0)</f>
        <v>2</v>
      </c>
      <c r="J9" s="65">
        <f>VLOOKUP($A9,'Return Data'!$B$7:$R$1700,11,0)</f>
        <v>-7.9481999999999999</v>
      </c>
      <c r="K9" s="66">
        <f t="shared" si="3"/>
        <v>1</v>
      </c>
      <c r="L9" s="65">
        <f>VLOOKUP($A9,'Return Data'!$B$7:$R$1700,12,0)</f>
        <v>-0.5988</v>
      </c>
      <c r="M9" s="66">
        <f t="shared" si="3"/>
        <v>1</v>
      </c>
      <c r="N9" s="65"/>
      <c r="O9" s="66"/>
      <c r="P9" s="65">
        <f>VLOOKUP($A9,'Return Data'!$B$7:$R$1700,16,0)</f>
        <v>-0.39779999999999999</v>
      </c>
      <c r="Q9" s="67">
        <f t="shared" ref="Q9:Q10" si="4">RANK(P9,P$8:P$10,0)</f>
        <v>3</v>
      </c>
    </row>
    <row r="10" spans="1:17" x14ac:dyDescent="0.3">
      <c r="A10" s="63" t="s">
        <v>52</v>
      </c>
      <c r="B10" s="64">
        <f>VLOOKUP($A10,'Return Data'!$B$7:$R$1700,3,0)</f>
        <v>44025</v>
      </c>
      <c r="C10" s="65">
        <f>VLOOKUP($A10,'Return Data'!$B$7:$R$1700,4,0)</f>
        <v>442.27185576087697</v>
      </c>
      <c r="D10" s="65">
        <f>VLOOKUP($A10,'Return Data'!$B$7:$R$1700,8,0)</f>
        <v>4.4798</v>
      </c>
      <c r="E10" s="66">
        <f t="shared" si="2"/>
        <v>1</v>
      </c>
      <c r="F10" s="65">
        <f>VLOOKUP($A10,'Return Data'!$B$7:$R$1700,9,0)</f>
        <v>8.2042000000000002</v>
      </c>
      <c r="G10" s="66">
        <f t="shared" si="0"/>
        <v>1</v>
      </c>
      <c r="H10" s="65">
        <f>VLOOKUP($A10,'Return Data'!$B$7:$R$1700,10,0)</f>
        <v>19.5747</v>
      </c>
      <c r="I10" s="66">
        <f t="shared" si="3"/>
        <v>1</v>
      </c>
      <c r="J10" s="65">
        <f>VLOOKUP($A10,'Return Data'!$B$7:$R$1700,11,0)</f>
        <v>-13.138199999999999</v>
      </c>
      <c r="K10" s="66">
        <f t="shared" si="3"/>
        <v>2</v>
      </c>
      <c r="L10" s="65">
        <f>VLOOKUP($A10,'Return Data'!$B$7:$R$1700,12,0)</f>
        <v>-5.8067000000000002</v>
      </c>
      <c r="M10" s="66">
        <f t="shared" si="3"/>
        <v>2</v>
      </c>
      <c r="N10" s="65">
        <f>VLOOKUP($A10,'Return Data'!$B$7:$R$1700,13,0)</f>
        <v>-4.9127000000000001</v>
      </c>
      <c r="O10" s="66">
        <f t="shared" si="3"/>
        <v>1</v>
      </c>
      <c r="P10" s="65">
        <f>VLOOKUP($A10,'Return Data'!$B$7:$R$1700,16,0)</f>
        <v>13.681699999999999</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3.9980666666666664</v>
      </c>
      <c r="E12" s="74"/>
      <c r="F12" s="75">
        <f>AVERAGE(F8:F10)</f>
        <v>7.1172000000000004</v>
      </c>
      <c r="G12" s="74"/>
      <c r="H12" s="75">
        <f>AVERAGE(H8:H10)</f>
        <v>17.100100000000001</v>
      </c>
      <c r="I12" s="74"/>
      <c r="J12" s="75">
        <f>AVERAGE(J8:J10)</f>
        <v>-10.543199999999999</v>
      </c>
      <c r="K12" s="74"/>
      <c r="L12" s="75">
        <f>AVERAGE(L8:L10)</f>
        <v>-3.20275</v>
      </c>
      <c r="M12" s="74"/>
      <c r="N12" s="75">
        <f>AVERAGE(N8:N10)</f>
        <v>-4.9127000000000001</v>
      </c>
      <c r="O12" s="74"/>
      <c r="P12" s="75">
        <f>AVERAGE(P8:P10)</f>
        <v>5.9279666666666664</v>
      </c>
      <c r="Q12" s="76"/>
    </row>
    <row r="13" spans="1:17" x14ac:dyDescent="0.3">
      <c r="A13" s="73" t="s">
        <v>28</v>
      </c>
      <c r="B13" s="74"/>
      <c r="C13" s="74"/>
      <c r="D13" s="75">
        <f>MIN(D8:D10)</f>
        <v>3.5343</v>
      </c>
      <c r="E13" s="74"/>
      <c r="F13" s="75">
        <f>MIN(F8:F10)</f>
        <v>6.2967000000000004</v>
      </c>
      <c r="G13" s="74"/>
      <c r="H13" s="75">
        <f>MIN(H8:H10)</f>
        <v>12.729200000000001</v>
      </c>
      <c r="I13" s="74"/>
      <c r="J13" s="75">
        <f>MIN(J8:J10)</f>
        <v>-13.138199999999999</v>
      </c>
      <c r="K13" s="74"/>
      <c r="L13" s="75">
        <f>MIN(L8:L10)</f>
        <v>-5.8067000000000002</v>
      </c>
      <c r="M13" s="74"/>
      <c r="N13" s="75">
        <f>MIN(N8:N10)</f>
        <v>-4.9127000000000001</v>
      </c>
      <c r="O13" s="74"/>
      <c r="P13" s="75">
        <f>MIN(P8:P10)</f>
        <v>-0.39779999999999999</v>
      </c>
      <c r="Q13" s="76"/>
    </row>
    <row r="14" spans="1:17" ht="15" thickBot="1" x14ac:dyDescent="0.35">
      <c r="A14" s="77" t="s">
        <v>29</v>
      </c>
      <c r="B14" s="78"/>
      <c r="C14" s="78"/>
      <c r="D14" s="79">
        <f>MAX(D8:D10)</f>
        <v>4.4798</v>
      </c>
      <c r="E14" s="78"/>
      <c r="F14" s="79">
        <f>MAX(F8:F10)</f>
        <v>8.2042000000000002</v>
      </c>
      <c r="G14" s="78"/>
      <c r="H14" s="79">
        <f>MAX(H8:H10)</f>
        <v>19.5747</v>
      </c>
      <c r="I14" s="78"/>
      <c r="J14" s="79">
        <f>MAX(J8:J10)</f>
        <v>-7.9481999999999999</v>
      </c>
      <c r="K14" s="78"/>
      <c r="L14" s="79">
        <f>MAX(L8:L10)</f>
        <v>-0.5988</v>
      </c>
      <c r="M14" s="78"/>
      <c r="N14" s="79">
        <f>MAX(N8:N10)</f>
        <v>-4.9127000000000001</v>
      </c>
      <c r="O14" s="78"/>
      <c r="P14" s="79">
        <f>MAX(P8:P10)</f>
        <v>13.681699999999999</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44025</v>
      </c>
      <c r="C8" s="65">
        <f>VLOOKUP($A8,'Return Data'!$B$7:$R$1700,4,0)</f>
        <v>40.037599999999998</v>
      </c>
      <c r="D8" s="65">
        <f>VLOOKUP($A8,'Return Data'!$B$7:$R$1700,10,0)</f>
        <v>14.183400000000001</v>
      </c>
      <c r="E8" s="66">
        <f>RANK(D8,D$8:D$23,0)</f>
        <v>16</v>
      </c>
      <c r="F8" s="65">
        <f>VLOOKUP($A8,'Return Data'!$B$7:$R$1700,11,0)</f>
        <v>-16.238600000000002</v>
      </c>
      <c r="G8" s="66">
        <f>RANK(F8,F$8:F$23,0)</f>
        <v>13</v>
      </c>
      <c r="H8" s="65">
        <f>VLOOKUP($A8,'Return Data'!$B$7:$R$1700,12,0)</f>
        <v>-10.038</v>
      </c>
      <c r="I8" s="66">
        <f>RANK(H8,H$8:H$23,0)</f>
        <v>13</v>
      </c>
      <c r="J8" s="65">
        <f>VLOOKUP($A8,'Return Data'!$B$7:$R$1700,13,0)</f>
        <v>-18.071400000000001</v>
      </c>
      <c r="K8" s="66">
        <f>RANK(J8,J$8:J$23,0)</f>
        <v>15</v>
      </c>
      <c r="L8" s="65">
        <f>VLOOKUP($A8,'Return Data'!$B$7:$R$1700,17,0)</f>
        <v>-15.3079</v>
      </c>
      <c r="M8" s="66">
        <f>RANK(L8,L$8:L$23,0)</f>
        <v>12</v>
      </c>
      <c r="N8" s="65">
        <f>VLOOKUP($A8,'Return Data'!$B$7:$R$1700,14,0)</f>
        <v>-9.7934000000000001</v>
      </c>
      <c r="O8" s="66">
        <f>RANK(N8,N$8:N$23,0)</f>
        <v>12</v>
      </c>
      <c r="P8" s="65">
        <f>VLOOKUP($A8,'Return Data'!$B$7:$R$1700,15,0)</f>
        <v>0.45629999999999998</v>
      </c>
      <c r="Q8" s="66">
        <f>RANK(P8,P$8:P$23,0)</f>
        <v>11</v>
      </c>
      <c r="R8" s="65">
        <f>VLOOKUP($A8,'Return Data'!$B$7:$R$1700,16,0)</f>
        <v>11.934699999999999</v>
      </c>
      <c r="S8" s="67">
        <f>RANK(R8,R$8:R$23,0)</f>
        <v>8</v>
      </c>
    </row>
    <row r="9" spans="1:20" x14ac:dyDescent="0.3">
      <c r="A9" s="63" t="s">
        <v>31</v>
      </c>
      <c r="B9" s="64">
        <f>VLOOKUP($A9,'Return Data'!$B$7:$R$1700,3,0)</f>
        <v>44025</v>
      </c>
      <c r="C9" s="65">
        <f>VLOOKUP($A9,'Return Data'!$B$7:$R$1700,4,0)</f>
        <v>246.721</v>
      </c>
      <c r="D9" s="65">
        <f>VLOOKUP($A9,'Return Data'!$B$7:$R$1700,10,0)</f>
        <v>18.3093</v>
      </c>
      <c r="E9" s="66">
        <f t="shared" ref="E9:E23" si="0">RANK(D9,D$8:D$23,0)</f>
        <v>7</v>
      </c>
      <c r="F9" s="65">
        <f>VLOOKUP($A9,'Return Data'!$B$7:$R$1700,11,0)</f>
        <v>-14.742699999999999</v>
      </c>
      <c r="G9" s="66">
        <f t="shared" ref="G9:G23" si="1">RANK(F9,F$8:F$23,0)</f>
        <v>12</v>
      </c>
      <c r="H9" s="65">
        <f>VLOOKUP($A9,'Return Data'!$B$7:$R$1700,12,0)</f>
        <v>-7.9058999999999999</v>
      </c>
      <c r="I9" s="66">
        <f t="shared" ref="I9:I23" si="2">RANK(H9,H$8:H$23,0)</f>
        <v>11</v>
      </c>
      <c r="J9" s="65">
        <f>VLOOKUP($A9,'Return Data'!$B$7:$R$1700,13,0)</f>
        <v>-13.319000000000001</v>
      </c>
      <c r="K9" s="66">
        <f t="shared" ref="K9:K23" si="3">RANK(J9,J$8:J$23,0)</f>
        <v>12</v>
      </c>
      <c r="L9" s="65">
        <f>VLOOKUP($A9,'Return Data'!$B$7:$R$1700,17,0)</f>
        <v>-8.1651000000000007</v>
      </c>
      <c r="M9" s="66">
        <f t="shared" ref="M9:M23" si="4">RANK(L9,L$8:L$23,0)</f>
        <v>9</v>
      </c>
      <c r="N9" s="65">
        <f>VLOOKUP($A9,'Return Data'!$B$7:$R$1700,14,0)</f>
        <v>-1.948</v>
      </c>
      <c r="O9" s="66">
        <f t="shared" ref="O9:O23" si="5">RANK(N9,N$8:N$23,0)</f>
        <v>6</v>
      </c>
      <c r="P9" s="65">
        <f>VLOOKUP($A9,'Return Data'!$B$7:$R$1700,15,0)</f>
        <v>3.9453999999999998</v>
      </c>
      <c r="Q9" s="66">
        <f t="shared" ref="Q9:Q23" si="6">RANK(P9,P$8:P$23,0)</f>
        <v>4</v>
      </c>
      <c r="R9" s="65">
        <f>VLOOKUP($A9,'Return Data'!$B$7:$R$1700,16,0)</f>
        <v>12.8781</v>
      </c>
      <c r="S9" s="67">
        <f t="shared" ref="S9:S23" si="7">RANK(R9,R$8:R$23,0)</f>
        <v>6</v>
      </c>
    </row>
    <row r="10" spans="1:20" x14ac:dyDescent="0.3">
      <c r="A10" s="63" t="s">
        <v>32</v>
      </c>
      <c r="B10" s="64">
        <f>VLOOKUP($A10,'Return Data'!$B$7:$R$1700,3,0)</f>
        <v>44025</v>
      </c>
      <c r="C10" s="65">
        <f>VLOOKUP($A10,'Return Data'!$B$7:$R$1700,4,0)</f>
        <v>139.16999999999999</v>
      </c>
      <c r="D10" s="65">
        <f>VLOOKUP($A10,'Return Data'!$B$7:$R$1700,10,0)</f>
        <v>19.5824</v>
      </c>
      <c r="E10" s="66">
        <f t="shared" si="0"/>
        <v>4</v>
      </c>
      <c r="F10" s="65">
        <f>VLOOKUP($A10,'Return Data'!$B$7:$R$1700,11,0)</f>
        <v>-3.9411999999999998</v>
      </c>
      <c r="G10" s="66">
        <f t="shared" si="1"/>
        <v>1</v>
      </c>
      <c r="H10" s="65">
        <f>VLOOKUP($A10,'Return Data'!$B$7:$R$1700,12,0)</f>
        <v>1.7697000000000001</v>
      </c>
      <c r="I10" s="66">
        <f t="shared" si="2"/>
        <v>1</v>
      </c>
      <c r="J10" s="65">
        <f>VLOOKUP($A10,'Return Data'!$B$7:$R$1700,13,0)</f>
        <v>-2.9836</v>
      </c>
      <c r="K10" s="66">
        <f t="shared" si="3"/>
        <v>2</v>
      </c>
      <c r="L10" s="65">
        <f>VLOOKUP($A10,'Return Data'!$B$7:$R$1700,17,0)</f>
        <v>-1.6822999999999999</v>
      </c>
      <c r="M10" s="66">
        <f t="shared" si="4"/>
        <v>2</v>
      </c>
      <c r="N10" s="65">
        <f>VLOOKUP($A10,'Return Data'!$B$7:$R$1700,14,0)</f>
        <v>0.85929999999999995</v>
      </c>
      <c r="O10" s="66">
        <f t="shared" si="5"/>
        <v>2</v>
      </c>
      <c r="P10" s="65">
        <f>VLOOKUP($A10,'Return Data'!$B$7:$R$1700,15,0)</f>
        <v>3.8847</v>
      </c>
      <c r="Q10" s="66">
        <f t="shared" si="6"/>
        <v>6</v>
      </c>
      <c r="R10" s="65">
        <f>VLOOKUP($A10,'Return Data'!$B$7:$R$1700,16,0)</f>
        <v>17.988800000000001</v>
      </c>
      <c r="S10" s="67">
        <f t="shared" si="7"/>
        <v>1</v>
      </c>
    </row>
    <row r="11" spans="1:20" x14ac:dyDescent="0.3">
      <c r="A11" s="63" t="s">
        <v>33</v>
      </c>
      <c r="B11" s="64">
        <f>VLOOKUP($A11,'Return Data'!$B$7:$R$1700,3,0)</f>
        <v>44025</v>
      </c>
      <c r="C11" s="65">
        <f>VLOOKUP($A11,'Return Data'!$B$7:$R$1700,4,0)</f>
        <v>9.35</v>
      </c>
      <c r="D11" s="65">
        <f>VLOOKUP($A11,'Return Data'!$B$7:$R$1700,10,0)</f>
        <v>15.8612</v>
      </c>
      <c r="E11" s="66">
        <f t="shared" si="0"/>
        <v>11</v>
      </c>
      <c r="F11" s="65">
        <f>VLOOKUP($A11,'Return Data'!$B$7:$R$1700,11,0)</f>
        <v>-11.958600000000001</v>
      </c>
      <c r="G11" s="66">
        <f t="shared" si="1"/>
        <v>8</v>
      </c>
      <c r="H11" s="65">
        <f>VLOOKUP($A11,'Return Data'!$B$7:$R$1700,12,0)</f>
        <v>-5.1723999999999997</v>
      </c>
      <c r="I11" s="66">
        <f t="shared" si="2"/>
        <v>7</v>
      </c>
      <c r="J11" s="65">
        <f>VLOOKUP($A11,'Return Data'!$B$7:$R$1700,13,0)</f>
        <v>-9.2233000000000001</v>
      </c>
      <c r="K11" s="66">
        <f t="shared" si="3"/>
        <v>9</v>
      </c>
      <c r="L11" s="65"/>
      <c r="M11" s="66"/>
      <c r="N11" s="65"/>
      <c r="O11" s="66"/>
      <c r="P11" s="65"/>
      <c r="Q11" s="66"/>
      <c r="R11" s="65">
        <f>VLOOKUP($A11,'Return Data'!$B$7:$R$1700,16,0)</f>
        <v>-3.4779</v>
      </c>
      <c r="S11" s="67">
        <f t="shared" si="7"/>
        <v>15</v>
      </c>
    </row>
    <row r="12" spans="1:20" x14ac:dyDescent="0.3">
      <c r="A12" s="63" t="s">
        <v>34</v>
      </c>
      <c r="B12" s="64">
        <f>VLOOKUP($A12,'Return Data'!$B$7:$R$1700,3,0)</f>
        <v>44025</v>
      </c>
      <c r="C12" s="65">
        <f>VLOOKUP($A12,'Return Data'!$B$7:$R$1700,4,0)</f>
        <v>39.15</v>
      </c>
      <c r="D12" s="65">
        <f>VLOOKUP($A12,'Return Data'!$B$7:$R$1700,10,0)</f>
        <v>23.3459</v>
      </c>
      <c r="E12" s="66">
        <f t="shared" si="0"/>
        <v>1</v>
      </c>
      <c r="F12" s="65">
        <f>VLOOKUP($A12,'Return Data'!$B$7:$R$1700,11,0)</f>
        <v>-19.971399999999999</v>
      </c>
      <c r="G12" s="66">
        <f t="shared" si="1"/>
        <v>16</v>
      </c>
      <c r="H12" s="65">
        <f>VLOOKUP($A12,'Return Data'!$B$7:$R$1700,12,0)</f>
        <v>-11.705</v>
      </c>
      <c r="I12" s="66">
        <f t="shared" si="2"/>
        <v>16</v>
      </c>
      <c r="J12" s="65">
        <f>VLOOKUP($A12,'Return Data'!$B$7:$R$1700,13,0)</f>
        <v>-20.443000000000001</v>
      </c>
      <c r="K12" s="66">
        <f t="shared" si="3"/>
        <v>16</v>
      </c>
      <c r="L12" s="65">
        <f>VLOOKUP($A12,'Return Data'!$B$7:$R$1700,17,0)</f>
        <v>-14.185600000000001</v>
      </c>
      <c r="M12" s="66">
        <f t="shared" si="4"/>
        <v>11</v>
      </c>
      <c r="N12" s="65">
        <f>VLOOKUP($A12,'Return Data'!$B$7:$R$1700,14,0)</f>
        <v>-7.8661000000000003</v>
      </c>
      <c r="O12" s="66">
        <f t="shared" si="5"/>
        <v>11</v>
      </c>
      <c r="P12" s="65">
        <f>VLOOKUP($A12,'Return Data'!$B$7:$R$1700,15,0)</f>
        <v>1.3592</v>
      </c>
      <c r="Q12" s="66">
        <f t="shared" si="6"/>
        <v>9</v>
      </c>
      <c r="R12" s="65">
        <f>VLOOKUP($A12,'Return Data'!$B$7:$R$1700,16,0)</f>
        <v>11.676</v>
      </c>
      <c r="S12" s="67">
        <f t="shared" si="7"/>
        <v>9</v>
      </c>
    </row>
    <row r="13" spans="1:20" x14ac:dyDescent="0.3">
      <c r="A13" s="63" t="s">
        <v>35</v>
      </c>
      <c r="B13" s="64">
        <f>VLOOKUP($A13,'Return Data'!$B$7:$R$1700,3,0)</f>
        <v>44025</v>
      </c>
      <c r="C13" s="65">
        <f>VLOOKUP($A13,'Return Data'!$B$7:$R$1700,4,0)</f>
        <v>10.5259</v>
      </c>
      <c r="D13" s="65">
        <f>VLOOKUP($A13,'Return Data'!$B$7:$R$1700,10,0)</f>
        <v>14.973100000000001</v>
      </c>
      <c r="E13" s="66">
        <f t="shared" si="0"/>
        <v>14</v>
      </c>
      <c r="F13" s="65">
        <f>VLOOKUP($A13,'Return Data'!$B$7:$R$1700,11,0)</f>
        <v>-11.7036</v>
      </c>
      <c r="G13" s="66">
        <f t="shared" si="1"/>
        <v>6</v>
      </c>
      <c r="H13" s="65">
        <f>VLOOKUP($A13,'Return Data'!$B$7:$R$1700,12,0)</f>
        <v>-4.6878000000000002</v>
      </c>
      <c r="I13" s="66">
        <f t="shared" si="2"/>
        <v>6</v>
      </c>
      <c r="J13" s="65">
        <f>VLOOKUP($A13,'Return Data'!$B$7:$R$1700,13,0)</f>
        <v>-7.8752000000000004</v>
      </c>
      <c r="K13" s="66">
        <f t="shared" si="3"/>
        <v>8</v>
      </c>
      <c r="L13" s="65">
        <f>VLOOKUP($A13,'Return Data'!$B$7:$R$1700,17,0)</f>
        <v>-7.8017000000000003</v>
      </c>
      <c r="M13" s="66">
        <f t="shared" si="4"/>
        <v>7</v>
      </c>
      <c r="N13" s="65">
        <f>VLOOKUP($A13,'Return Data'!$B$7:$R$1700,14,0)</f>
        <v>-7.7858000000000001</v>
      </c>
      <c r="O13" s="66">
        <f t="shared" si="5"/>
        <v>10</v>
      </c>
      <c r="P13" s="65"/>
      <c r="Q13" s="66"/>
      <c r="R13" s="65">
        <f>VLOOKUP($A13,'Return Data'!$B$7:$R$1700,16,0)</f>
        <v>1.0619000000000001</v>
      </c>
      <c r="S13" s="67">
        <f t="shared" si="7"/>
        <v>12</v>
      </c>
    </row>
    <row r="14" spans="1:20" x14ac:dyDescent="0.3">
      <c r="A14" s="63" t="s">
        <v>36</v>
      </c>
      <c r="B14" s="64">
        <f>VLOOKUP($A14,'Return Data'!$B$7:$R$1700,3,0)</f>
        <v>44025</v>
      </c>
      <c r="C14" s="65">
        <f>VLOOKUP($A14,'Return Data'!$B$7:$R$1700,4,0)</f>
        <v>236.70289963404801</v>
      </c>
      <c r="D14" s="65">
        <f>VLOOKUP($A14,'Return Data'!$B$7:$R$1700,10,0)</f>
        <v>15.917899999999999</v>
      </c>
      <c r="E14" s="66">
        <f t="shared" si="0"/>
        <v>10</v>
      </c>
      <c r="F14" s="65">
        <f>VLOOKUP($A14,'Return Data'!$B$7:$R$1700,11,0)</f>
        <v>-14.6211</v>
      </c>
      <c r="G14" s="66">
        <f t="shared" si="1"/>
        <v>11</v>
      </c>
      <c r="H14" s="65">
        <f>VLOOKUP($A14,'Return Data'!$B$7:$R$1700,12,0)</f>
        <v>-8.5881000000000007</v>
      </c>
      <c r="I14" s="66">
        <f t="shared" si="2"/>
        <v>12</v>
      </c>
      <c r="J14" s="65">
        <f>VLOOKUP($A14,'Return Data'!$B$7:$R$1700,13,0)</f>
        <v>-4.9932999999999996</v>
      </c>
      <c r="K14" s="66">
        <f t="shared" si="3"/>
        <v>6</v>
      </c>
      <c r="L14" s="65">
        <f>VLOOKUP($A14,'Return Data'!$B$7:$R$1700,17,0)</f>
        <v>-4.0004</v>
      </c>
      <c r="M14" s="66">
        <f t="shared" si="4"/>
        <v>4</v>
      </c>
      <c r="N14" s="65">
        <f>VLOOKUP($A14,'Return Data'!$B$7:$R$1700,14,0)</f>
        <v>-0.85570000000000002</v>
      </c>
      <c r="O14" s="66">
        <f t="shared" si="5"/>
        <v>5</v>
      </c>
      <c r="P14" s="65">
        <f>VLOOKUP($A14,'Return Data'!$B$7:$R$1700,15,0)</f>
        <v>5.8189000000000002</v>
      </c>
      <c r="Q14" s="66">
        <f t="shared" si="6"/>
        <v>2</v>
      </c>
      <c r="R14" s="65">
        <f>VLOOKUP($A14,'Return Data'!$B$7:$R$1700,16,0)</f>
        <v>14.6609</v>
      </c>
      <c r="S14" s="67">
        <f t="shared" si="7"/>
        <v>3</v>
      </c>
    </row>
    <row r="15" spans="1:20" x14ac:dyDescent="0.3">
      <c r="A15" s="63" t="s">
        <v>37</v>
      </c>
      <c r="B15" s="64">
        <f>VLOOKUP($A15,'Return Data'!$B$7:$R$1700,3,0)</f>
        <v>44025</v>
      </c>
      <c r="C15" s="65">
        <f>VLOOKUP($A15,'Return Data'!$B$7:$R$1700,4,0)</f>
        <v>31.850999999999999</v>
      </c>
      <c r="D15" s="65">
        <f>VLOOKUP($A15,'Return Data'!$B$7:$R$1700,10,0)</f>
        <v>21.801100000000002</v>
      </c>
      <c r="E15" s="66">
        <f t="shared" si="0"/>
        <v>2</v>
      </c>
      <c r="F15" s="65">
        <f>VLOOKUP($A15,'Return Data'!$B$7:$R$1700,11,0)</f>
        <v>-13.9162</v>
      </c>
      <c r="G15" s="66">
        <f t="shared" si="1"/>
        <v>10</v>
      </c>
      <c r="H15" s="65">
        <f>VLOOKUP($A15,'Return Data'!$B$7:$R$1700,12,0)</f>
        <v>-5.4165000000000001</v>
      </c>
      <c r="I15" s="66">
        <f t="shared" si="2"/>
        <v>9</v>
      </c>
      <c r="J15" s="65">
        <f>VLOOKUP($A15,'Return Data'!$B$7:$R$1700,13,0)</f>
        <v>-10.4429</v>
      </c>
      <c r="K15" s="66">
        <f t="shared" si="3"/>
        <v>11</v>
      </c>
      <c r="L15" s="65">
        <f>VLOOKUP($A15,'Return Data'!$B$7:$R$1700,17,0)</f>
        <v>-5.0632000000000001</v>
      </c>
      <c r="M15" s="66">
        <f t="shared" si="4"/>
        <v>5</v>
      </c>
      <c r="N15" s="65">
        <f>VLOOKUP($A15,'Return Data'!$B$7:$R$1700,14,0)</f>
        <v>-3.4878999999999998</v>
      </c>
      <c r="O15" s="66">
        <f t="shared" si="5"/>
        <v>7</v>
      </c>
      <c r="P15" s="65">
        <f>VLOOKUP($A15,'Return Data'!$B$7:$R$1700,15,0)</f>
        <v>5.1702000000000004</v>
      </c>
      <c r="Q15" s="66">
        <f t="shared" si="6"/>
        <v>3</v>
      </c>
      <c r="R15" s="65">
        <f>VLOOKUP($A15,'Return Data'!$B$7:$R$1700,16,0)</f>
        <v>11.644</v>
      </c>
      <c r="S15" s="67">
        <f t="shared" si="7"/>
        <v>10</v>
      </c>
    </row>
    <row r="16" spans="1:20" x14ac:dyDescent="0.3">
      <c r="A16" s="63" t="s">
        <v>38</v>
      </c>
      <c r="B16" s="64">
        <f>VLOOKUP($A16,'Return Data'!$B$7:$R$1700,3,0)</f>
        <v>44025</v>
      </c>
      <c r="C16" s="65">
        <f>VLOOKUP($A16,'Return Data'!$B$7:$R$1700,4,0)</f>
        <v>66.143799999999999</v>
      </c>
      <c r="D16" s="65">
        <f>VLOOKUP($A16,'Return Data'!$B$7:$R$1700,10,0)</f>
        <v>18.717700000000001</v>
      </c>
      <c r="E16" s="66">
        <f t="shared" si="0"/>
        <v>6</v>
      </c>
      <c r="F16" s="65">
        <f>VLOOKUP($A16,'Return Data'!$B$7:$R$1700,11,0)</f>
        <v>-13.201599999999999</v>
      </c>
      <c r="G16" s="66">
        <f t="shared" si="1"/>
        <v>9</v>
      </c>
      <c r="H16" s="65">
        <f>VLOOKUP($A16,'Return Data'!$B$7:$R$1700,12,0)</f>
        <v>-6.7</v>
      </c>
      <c r="I16" s="66">
        <f t="shared" si="2"/>
        <v>10</v>
      </c>
      <c r="J16" s="65">
        <f>VLOOKUP($A16,'Return Data'!$B$7:$R$1700,13,0)</f>
        <v>-10.2157</v>
      </c>
      <c r="K16" s="66">
        <f t="shared" si="3"/>
        <v>10</v>
      </c>
      <c r="L16" s="65">
        <f>VLOOKUP($A16,'Return Data'!$B$7:$R$1700,17,0)</f>
        <v>-3.6476000000000002</v>
      </c>
      <c r="M16" s="66">
        <f t="shared" si="4"/>
        <v>3</v>
      </c>
      <c r="N16" s="65">
        <f>VLOOKUP($A16,'Return Data'!$B$7:$R$1700,14,0)</f>
        <v>-0.29339999999999999</v>
      </c>
      <c r="O16" s="66">
        <f t="shared" si="5"/>
        <v>3</v>
      </c>
      <c r="P16" s="65">
        <f>VLOOKUP($A16,'Return Data'!$B$7:$R$1700,15,0)</f>
        <v>3.8990999999999998</v>
      </c>
      <c r="Q16" s="66">
        <f t="shared" si="6"/>
        <v>5</v>
      </c>
      <c r="R16" s="65">
        <f>VLOOKUP($A16,'Return Data'!$B$7:$R$1700,16,0)</f>
        <v>13.3215</v>
      </c>
      <c r="S16" s="67">
        <f t="shared" si="7"/>
        <v>5</v>
      </c>
    </row>
    <row r="17" spans="1:19" x14ac:dyDescent="0.3">
      <c r="A17" s="63" t="s">
        <v>39</v>
      </c>
      <c r="B17" s="64">
        <f>VLOOKUP($A17,'Return Data'!$B$7:$R$1700,3,0)</f>
        <v>44025</v>
      </c>
      <c r="C17" s="65">
        <f>VLOOKUP($A17,'Return Data'!$B$7:$R$1700,4,0)</f>
        <v>45.07</v>
      </c>
      <c r="D17" s="65">
        <f>VLOOKUP($A17,'Return Data'!$B$7:$R$1700,10,0)</f>
        <v>15.239100000000001</v>
      </c>
      <c r="E17" s="66">
        <f t="shared" si="0"/>
        <v>12</v>
      </c>
      <c r="F17" s="65">
        <f>VLOOKUP($A17,'Return Data'!$B$7:$R$1700,11,0)</f>
        <v>-16.722100000000001</v>
      </c>
      <c r="G17" s="66">
        <f t="shared" si="1"/>
        <v>14</v>
      </c>
      <c r="H17" s="65">
        <f>VLOOKUP($A17,'Return Data'!$B$7:$R$1700,12,0)</f>
        <v>-10.254899999999999</v>
      </c>
      <c r="I17" s="66">
        <f t="shared" si="2"/>
        <v>14</v>
      </c>
      <c r="J17" s="65">
        <f>VLOOKUP($A17,'Return Data'!$B$7:$R$1700,13,0)</f>
        <v>-16.906300000000002</v>
      </c>
      <c r="K17" s="66">
        <f t="shared" si="3"/>
        <v>13</v>
      </c>
      <c r="L17" s="65">
        <f>VLOOKUP($A17,'Return Data'!$B$7:$R$1700,17,0)</f>
        <v>-7.8433000000000002</v>
      </c>
      <c r="M17" s="66">
        <f t="shared" si="4"/>
        <v>8</v>
      </c>
      <c r="N17" s="65">
        <f>VLOOKUP($A17,'Return Data'!$B$7:$R$1700,14,0)</f>
        <v>-3.6920999999999999</v>
      </c>
      <c r="O17" s="66">
        <f t="shared" si="5"/>
        <v>8</v>
      </c>
      <c r="P17" s="65">
        <f>VLOOKUP($A17,'Return Data'!$B$7:$R$1700,15,0)</f>
        <v>2.9849000000000001</v>
      </c>
      <c r="Q17" s="66">
        <f t="shared" si="6"/>
        <v>8</v>
      </c>
      <c r="R17" s="65">
        <f>VLOOKUP($A17,'Return Data'!$B$7:$R$1700,16,0)</f>
        <v>10.8527</v>
      </c>
      <c r="S17" s="67">
        <f t="shared" si="7"/>
        <v>11</v>
      </c>
    </row>
    <row r="18" spans="1:19" x14ac:dyDescent="0.3">
      <c r="A18" s="63" t="s">
        <v>40</v>
      </c>
      <c r="B18" s="64">
        <f>VLOOKUP($A18,'Return Data'!$B$7:$R$1700,3,0)</f>
        <v>44025</v>
      </c>
      <c r="C18" s="65">
        <f>VLOOKUP($A18,'Return Data'!$B$7:$R$1700,4,0)</f>
        <v>124.6707</v>
      </c>
      <c r="D18" s="65">
        <f>VLOOKUP($A18,'Return Data'!$B$7:$R$1700,10,0)</f>
        <v>19.799399999999999</v>
      </c>
      <c r="E18" s="66">
        <f t="shared" si="0"/>
        <v>3</v>
      </c>
      <c r="F18" s="65">
        <f>VLOOKUP($A18,'Return Data'!$B$7:$R$1700,11,0)</f>
        <v>-10.969099999999999</v>
      </c>
      <c r="G18" s="66">
        <f t="shared" si="1"/>
        <v>4</v>
      </c>
      <c r="H18" s="65">
        <f>VLOOKUP($A18,'Return Data'!$B$7:$R$1700,12,0)</f>
        <v>-4.4252000000000002</v>
      </c>
      <c r="I18" s="66">
        <f t="shared" si="2"/>
        <v>5</v>
      </c>
      <c r="J18" s="65">
        <f>VLOOKUP($A18,'Return Data'!$B$7:$R$1700,13,0)</f>
        <v>-6.0049000000000001</v>
      </c>
      <c r="K18" s="66">
        <f t="shared" si="3"/>
        <v>7</v>
      </c>
      <c r="L18" s="65">
        <f>VLOOKUP($A18,'Return Data'!$B$7:$R$1700,17,0)</f>
        <v>-5.3948999999999998</v>
      </c>
      <c r="M18" s="66">
        <f t="shared" si="4"/>
        <v>6</v>
      </c>
      <c r="N18" s="65">
        <f>VLOOKUP($A18,'Return Data'!$B$7:$R$1700,14,0)</f>
        <v>-0.75670000000000004</v>
      </c>
      <c r="O18" s="66">
        <f t="shared" si="5"/>
        <v>4</v>
      </c>
      <c r="P18" s="65">
        <f>VLOOKUP($A18,'Return Data'!$B$7:$R$1700,15,0)</f>
        <v>6.9034000000000004</v>
      </c>
      <c r="Q18" s="66">
        <f t="shared" si="6"/>
        <v>1</v>
      </c>
      <c r="R18" s="65">
        <f>VLOOKUP($A18,'Return Data'!$B$7:$R$1700,16,0)</f>
        <v>17.024000000000001</v>
      </c>
      <c r="S18" s="67">
        <f t="shared" si="7"/>
        <v>2</v>
      </c>
    </row>
    <row r="19" spans="1:19" x14ac:dyDescent="0.3">
      <c r="A19" s="63" t="s">
        <v>41</v>
      </c>
      <c r="B19" s="64">
        <f>VLOOKUP($A19,'Return Data'!$B$7:$R$1700,3,0)</f>
        <v>44025</v>
      </c>
      <c r="C19" s="65">
        <f>VLOOKUP($A19,'Return Data'!$B$7:$R$1700,4,0)</f>
        <v>9.3240999999999996</v>
      </c>
      <c r="D19" s="65">
        <f>VLOOKUP($A19,'Return Data'!$B$7:$R$1700,10,0)</f>
        <v>15.02</v>
      </c>
      <c r="E19" s="66">
        <f t="shared" si="0"/>
        <v>13</v>
      </c>
      <c r="F19" s="65">
        <f>VLOOKUP($A19,'Return Data'!$B$7:$R$1700,11,0)</f>
        <v>-11.714499999999999</v>
      </c>
      <c r="G19" s="66">
        <f t="shared" si="1"/>
        <v>7</v>
      </c>
      <c r="H19" s="65">
        <f>VLOOKUP($A19,'Return Data'!$B$7:$R$1700,12,0)</f>
        <v>-5.2774999999999999</v>
      </c>
      <c r="I19" s="66">
        <f t="shared" si="2"/>
        <v>8</v>
      </c>
      <c r="J19" s="65">
        <f>VLOOKUP($A19,'Return Data'!$B$7:$R$1700,13,0)</f>
        <v>-3.8277000000000001</v>
      </c>
      <c r="K19" s="66">
        <f t="shared" si="3"/>
        <v>4</v>
      </c>
      <c r="L19" s="65"/>
      <c r="M19" s="66"/>
      <c r="N19" s="65"/>
      <c r="O19" s="66"/>
      <c r="P19" s="65"/>
      <c r="Q19" s="66"/>
      <c r="R19" s="65">
        <f>VLOOKUP($A19,'Return Data'!$B$7:$R$1700,16,0)</f>
        <v>-3.4340000000000002</v>
      </c>
      <c r="S19" s="67">
        <f t="shared" si="7"/>
        <v>14</v>
      </c>
    </row>
    <row r="20" spans="1:19" x14ac:dyDescent="0.3">
      <c r="A20" s="63" t="s">
        <v>42</v>
      </c>
      <c r="B20" s="64">
        <f>VLOOKUP($A20,'Return Data'!$B$7:$R$1700,3,0)</f>
        <v>44025</v>
      </c>
      <c r="C20" s="65">
        <f>VLOOKUP($A20,'Return Data'!$B$7:$R$1700,4,0)</f>
        <v>9.1285000000000007</v>
      </c>
      <c r="D20" s="65">
        <f>VLOOKUP($A20,'Return Data'!$B$7:$R$1700,10,0)</f>
        <v>14.7662</v>
      </c>
      <c r="E20" s="66">
        <f t="shared" si="0"/>
        <v>15</v>
      </c>
      <c r="F20" s="65">
        <f>VLOOKUP($A20,'Return Data'!$B$7:$R$1700,11,0)</f>
        <v>-10.931900000000001</v>
      </c>
      <c r="G20" s="66">
        <f t="shared" si="1"/>
        <v>3</v>
      </c>
      <c r="H20" s="65">
        <f>VLOOKUP($A20,'Return Data'!$B$7:$R$1700,12,0)</f>
        <v>-4.3956</v>
      </c>
      <c r="I20" s="66">
        <f t="shared" si="2"/>
        <v>4</v>
      </c>
      <c r="J20" s="65">
        <f>VLOOKUP($A20,'Return Data'!$B$7:$R$1700,13,0)</f>
        <v>-3.3725000000000001</v>
      </c>
      <c r="K20" s="66">
        <f t="shared" si="3"/>
        <v>3</v>
      </c>
      <c r="L20" s="65"/>
      <c r="M20" s="66"/>
      <c r="N20" s="65"/>
      <c r="O20" s="66"/>
      <c r="P20" s="65"/>
      <c r="Q20" s="66"/>
      <c r="R20" s="65">
        <f>VLOOKUP($A20,'Return Data'!$B$7:$R$1700,16,0)</f>
        <v>-4.5793999999999997</v>
      </c>
      <c r="S20" s="67">
        <f t="shared" si="7"/>
        <v>16</v>
      </c>
    </row>
    <row r="21" spans="1:19" x14ac:dyDescent="0.3">
      <c r="A21" s="63" t="s">
        <v>43</v>
      </c>
      <c r="B21" s="64">
        <f>VLOOKUP($A21,'Return Data'!$B$7:$R$1700,3,0)</f>
        <v>44025</v>
      </c>
      <c r="C21" s="65">
        <f>VLOOKUP($A21,'Return Data'!$B$7:$R$1700,4,0)</f>
        <v>200.72790000000001</v>
      </c>
      <c r="D21" s="65">
        <f>VLOOKUP($A21,'Return Data'!$B$7:$R$1700,10,0)</f>
        <v>17.065899999999999</v>
      </c>
      <c r="E21" s="66">
        <f t="shared" si="0"/>
        <v>9</v>
      </c>
      <c r="F21" s="65">
        <f>VLOOKUP($A21,'Return Data'!$B$7:$R$1700,11,0)</f>
        <v>-19.2743</v>
      </c>
      <c r="G21" s="66">
        <f t="shared" si="1"/>
        <v>15</v>
      </c>
      <c r="H21" s="65">
        <f>VLOOKUP($A21,'Return Data'!$B$7:$R$1700,12,0)</f>
        <v>-10.7386</v>
      </c>
      <c r="I21" s="66">
        <f t="shared" si="2"/>
        <v>15</v>
      </c>
      <c r="J21" s="65">
        <f>VLOOKUP($A21,'Return Data'!$B$7:$R$1700,13,0)</f>
        <v>-17.6692</v>
      </c>
      <c r="K21" s="66">
        <f t="shared" si="3"/>
        <v>14</v>
      </c>
      <c r="L21" s="65">
        <f>VLOOKUP($A21,'Return Data'!$B$7:$R$1700,17,0)</f>
        <v>-11.6904</v>
      </c>
      <c r="M21" s="66">
        <f t="shared" si="4"/>
        <v>10</v>
      </c>
      <c r="N21" s="65">
        <f>VLOOKUP($A21,'Return Data'!$B$7:$R$1700,14,0)</f>
        <v>-7.2046000000000001</v>
      </c>
      <c r="O21" s="66">
        <f t="shared" si="5"/>
        <v>9</v>
      </c>
      <c r="P21" s="65">
        <f>VLOOKUP($A21,'Return Data'!$B$7:$R$1700,15,0)</f>
        <v>1.2148000000000001</v>
      </c>
      <c r="Q21" s="66">
        <f t="shared" si="6"/>
        <v>10</v>
      </c>
      <c r="R21" s="65">
        <f>VLOOKUP($A21,'Return Data'!$B$7:$R$1700,16,0)</f>
        <v>14.455500000000001</v>
      </c>
      <c r="S21" s="67">
        <f t="shared" si="7"/>
        <v>4</v>
      </c>
    </row>
    <row r="22" spans="1:19" x14ac:dyDescent="0.3">
      <c r="A22" s="63" t="s">
        <v>44</v>
      </c>
      <c r="B22" s="64">
        <f>VLOOKUP($A22,'Return Data'!$B$7:$R$1700,3,0)</f>
        <v>44025</v>
      </c>
      <c r="C22" s="65">
        <f>VLOOKUP($A22,'Return Data'!$B$7:$R$1700,4,0)</f>
        <v>9.9600000000000009</v>
      </c>
      <c r="D22" s="65">
        <f>VLOOKUP($A22,'Return Data'!$B$7:$R$1700,10,0)</f>
        <v>18.996400000000001</v>
      </c>
      <c r="E22" s="66">
        <f t="shared" si="0"/>
        <v>5</v>
      </c>
      <c r="F22" s="65">
        <f>VLOOKUP($A22,'Return Data'!$B$7:$R$1700,11,0)</f>
        <v>-9.1241000000000003</v>
      </c>
      <c r="G22" s="66">
        <f t="shared" si="1"/>
        <v>2</v>
      </c>
      <c r="H22" s="65">
        <f>VLOOKUP($A22,'Return Data'!$B$7:$R$1700,12,0)</f>
        <v>-1.0924</v>
      </c>
      <c r="I22" s="66">
        <f t="shared" si="2"/>
        <v>3</v>
      </c>
      <c r="J22" s="65">
        <f>VLOOKUP($A22,'Return Data'!$B$7:$R$1700,13,0)</f>
        <v>-4.2308000000000003</v>
      </c>
      <c r="K22" s="66">
        <f t="shared" si="3"/>
        <v>5</v>
      </c>
      <c r="L22" s="65"/>
      <c r="M22" s="66"/>
      <c r="N22" s="65"/>
      <c r="O22" s="66"/>
      <c r="P22" s="65"/>
      <c r="Q22" s="66"/>
      <c r="R22" s="65">
        <f>VLOOKUP($A22,'Return Data'!$B$7:$R$1700,16,0)</f>
        <v>-0.24929999999999999</v>
      </c>
      <c r="S22" s="67">
        <f t="shared" si="7"/>
        <v>13</v>
      </c>
    </row>
    <row r="23" spans="1:19" x14ac:dyDescent="0.3">
      <c r="A23" s="63" t="s">
        <v>45</v>
      </c>
      <c r="B23" s="64">
        <f>VLOOKUP($A23,'Return Data'!$B$7:$R$1700,3,0)</f>
        <v>44025</v>
      </c>
      <c r="C23" s="65">
        <f>VLOOKUP($A23,'Return Data'!$B$7:$R$1700,4,0)</f>
        <v>58.456299999999999</v>
      </c>
      <c r="D23" s="65">
        <f>VLOOKUP($A23,'Return Data'!$B$7:$R$1700,10,0)</f>
        <v>17.508600000000001</v>
      </c>
      <c r="E23" s="66">
        <f t="shared" si="0"/>
        <v>8</v>
      </c>
      <c r="F23" s="65">
        <f>VLOOKUP($A23,'Return Data'!$B$7:$R$1700,11,0)</f>
        <v>-10.9955</v>
      </c>
      <c r="G23" s="66">
        <f t="shared" si="1"/>
        <v>5</v>
      </c>
      <c r="H23" s="65">
        <f>VLOOKUP($A23,'Return Data'!$B$7:$R$1700,12,0)</f>
        <v>-0.83479999999999999</v>
      </c>
      <c r="I23" s="66">
        <f t="shared" si="2"/>
        <v>2</v>
      </c>
      <c r="J23" s="65">
        <f>VLOOKUP($A23,'Return Data'!$B$7:$R$1700,13,0)</f>
        <v>-2.6627000000000001</v>
      </c>
      <c r="K23" s="66">
        <f t="shared" si="3"/>
        <v>1</v>
      </c>
      <c r="L23" s="65">
        <f>VLOOKUP($A23,'Return Data'!$B$7:$R$1700,17,0)</f>
        <v>-1.3070999999999999</v>
      </c>
      <c r="M23" s="66">
        <f t="shared" si="4"/>
        <v>1</v>
      </c>
      <c r="N23" s="65">
        <f>VLOOKUP($A23,'Return Data'!$B$7:$R$1700,14,0)</f>
        <v>2.4015</v>
      </c>
      <c r="O23" s="66">
        <f t="shared" si="5"/>
        <v>1</v>
      </c>
      <c r="P23" s="65">
        <f>VLOOKUP($A23,'Return Data'!$B$7:$R$1700,15,0)</f>
        <v>3.835</v>
      </c>
      <c r="Q23" s="66">
        <f t="shared" si="6"/>
        <v>7</v>
      </c>
      <c r="R23" s="65">
        <f>VLOOKUP($A23,'Return Data'!$B$7:$R$1700,16,0)</f>
        <v>12.4994</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17.567975000000001</v>
      </c>
      <c r="E25" s="74"/>
      <c r="F25" s="75">
        <f>AVERAGE(F8:F23)</f>
        <v>-13.12665625</v>
      </c>
      <c r="G25" s="74"/>
      <c r="H25" s="75">
        <f>AVERAGE(H8:H23)</f>
        <v>-5.9664375000000014</v>
      </c>
      <c r="I25" s="74"/>
      <c r="J25" s="75">
        <f>AVERAGE(J8:J23)</f>
        <v>-9.5150937500000001</v>
      </c>
      <c r="K25" s="74"/>
      <c r="L25" s="75">
        <f>AVERAGE(L8:L23)</f>
        <v>-7.174125000000001</v>
      </c>
      <c r="M25" s="74"/>
      <c r="N25" s="75">
        <f>AVERAGE(N8:N23)</f>
        <v>-3.3685749999999999</v>
      </c>
      <c r="O25" s="74"/>
      <c r="P25" s="75">
        <f>AVERAGE(P8:P23)</f>
        <v>3.5883545454545454</v>
      </c>
      <c r="Q25" s="74"/>
      <c r="R25" s="75">
        <f>AVERAGE(R8:R23)</f>
        <v>8.6410562500000019</v>
      </c>
      <c r="S25" s="76"/>
    </row>
    <row r="26" spans="1:19" x14ac:dyDescent="0.3">
      <c r="A26" s="73" t="s">
        <v>28</v>
      </c>
      <c r="B26" s="74"/>
      <c r="C26" s="74"/>
      <c r="D26" s="75">
        <f>MIN(D8:D23)</f>
        <v>14.183400000000001</v>
      </c>
      <c r="E26" s="74"/>
      <c r="F26" s="75">
        <f>MIN(F8:F23)</f>
        <v>-19.971399999999999</v>
      </c>
      <c r="G26" s="74"/>
      <c r="H26" s="75">
        <f>MIN(H8:H23)</f>
        <v>-11.705</v>
      </c>
      <c r="I26" s="74"/>
      <c r="J26" s="75">
        <f>MIN(J8:J23)</f>
        <v>-20.443000000000001</v>
      </c>
      <c r="K26" s="74"/>
      <c r="L26" s="75">
        <f>MIN(L8:L23)</f>
        <v>-15.3079</v>
      </c>
      <c r="M26" s="74"/>
      <c r="N26" s="75">
        <f>MIN(N8:N23)</f>
        <v>-9.7934000000000001</v>
      </c>
      <c r="O26" s="74"/>
      <c r="P26" s="75">
        <f>MIN(P8:P23)</f>
        <v>0.45629999999999998</v>
      </c>
      <c r="Q26" s="74"/>
      <c r="R26" s="75">
        <f>MIN(R8:R23)</f>
        <v>-4.5793999999999997</v>
      </c>
      <c r="S26" s="76"/>
    </row>
    <row r="27" spans="1:19" ht="15" thickBot="1" x14ac:dyDescent="0.35">
      <c r="A27" s="77" t="s">
        <v>29</v>
      </c>
      <c r="B27" s="78"/>
      <c r="C27" s="78"/>
      <c r="D27" s="79">
        <f>MAX(D8:D23)</f>
        <v>23.3459</v>
      </c>
      <c r="E27" s="78"/>
      <c r="F27" s="79">
        <f>MAX(F8:F23)</f>
        <v>-3.9411999999999998</v>
      </c>
      <c r="G27" s="78"/>
      <c r="H27" s="79">
        <f>MAX(H8:H23)</f>
        <v>1.7697000000000001</v>
      </c>
      <c r="I27" s="78"/>
      <c r="J27" s="79">
        <f>MAX(J8:J23)</f>
        <v>-2.6627000000000001</v>
      </c>
      <c r="K27" s="78"/>
      <c r="L27" s="79">
        <f>MAX(L8:L23)</f>
        <v>-1.3070999999999999</v>
      </c>
      <c r="M27" s="78"/>
      <c r="N27" s="79">
        <f>MAX(N8:N23)</f>
        <v>2.4015</v>
      </c>
      <c r="O27" s="78"/>
      <c r="P27" s="79">
        <f>MAX(P8:P23)</f>
        <v>6.9034000000000004</v>
      </c>
      <c r="Q27" s="78"/>
      <c r="R27" s="79">
        <f>MAX(R8:R23)</f>
        <v>17.988800000000001</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44025</v>
      </c>
      <c r="C8" s="65">
        <f>VLOOKUP($A8,'Return Data'!$B$7:$R$1700,4,0)</f>
        <v>36.594499999999996</v>
      </c>
      <c r="D8" s="65">
        <f>VLOOKUP($A8,'Return Data'!$B$7:$R$1700,9,0)</f>
        <v>34.253100000000003</v>
      </c>
      <c r="E8" s="66">
        <f t="shared" ref="E8:E35" si="0">RANK(D8,D$8:D$35,0)</f>
        <v>4</v>
      </c>
      <c r="F8" s="65">
        <f>VLOOKUP($A8,'Return Data'!$B$7:$R$1700,10,0)</f>
        <v>24.805099999999999</v>
      </c>
      <c r="G8" s="66">
        <f t="shared" ref="G8:G35" si="1">RANK(F8,F$8:F$35,0)</f>
        <v>3</v>
      </c>
      <c r="H8" s="65">
        <f>VLOOKUP($A8,'Return Data'!$B$7:$R$1700,11,0)</f>
        <v>12.8645</v>
      </c>
      <c r="I8" s="66">
        <f t="shared" ref="I8:I35" si="2">RANK(H8,H$8:H$35,0)</f>
        <v>18</v>
      </c>
      <c r="J8" s="65">
        <f>VLOOKUP($A8,'Return Data'!$B$7:$R$1700,12,0)</f>
        <v>10.901999999999999</v>
      </c>
      <c r="K8" s="66">
        <f t="shared" ref="K8:K35" si="3">RANK(J8,J$8:J$35,0)</f>
        <v>19</v>
      </c>
      <c r="L8" s="65">
        <f>VLOOKUP($A8,'Return Data'!$B$7:$R$1700,13,0)</f>
        <v>10.584300000000001</v>
      </c>
      <c r="M8" s="66">
        <f t="shared" ref="M8:M35" si="4">RANK(L8,L$8:L$35,0)</f>
        <v>19</v>
      </c>
      <c r="N8" s="65">
        <f>VLOOKUP($A8,'Return Data'!$B$7:$R$1700,17,0)</f>
        <v>10.4046</v>
      </c>
      <c r="O8" s="66">
        <f t="shared" ref="O8:O26" si="5">RANK(N8,N$8:N$35,0)</f>
        <v>10</v>
      </c>
      <c r="P8" s="65">
        <f>VLOOKUP($A8,'Return Data'!$B$7:$R$1700,14,0)</f>
        <v>8.5932999999999993</v>
      </c>
      <c r="Q8" s="66">
        <f t="shared" ref="Q8:Q26" si="6">RANK(P8,P$8:P$35,0)</f>
        <v>9</v>
      </c>
      <c r="R8" s="65">
        <f>VLOOKUP($A8,'Return Data'!$B$7:$R$1700,16,0)</f>
        <v>9.7108000000000008</v>
      </c>
      <c r="S8" s="67">
        <f t="shared" ref="S8:S35" si="7">RANK(R8,R$8:R$35,0)</f>
        <v>2</v>
      </c>
    </row>
    <row r="9" spans="1:19" x14ac:dyDescent="0.3">
      <c r="A9" s="82" t="s">
        <v>1479</v>
      </c>
      <c r="B9" s="64">
        <f>VLOOKUP($A9,'Return Data'!$B$7:$R$1700,3,0)</f>
        <v>44025</v>
      </c>
      <c r="C9" s="65">
        <f>VLOOKUP($A9,'Return Data'!$B$7:$R$1700,4,0)</f>
        <v>24.5306</v>
      </c>
      <c r="D9" s="65">
        <f>VLOOKUP($A9,'Return Data'!$B$7:$R$1700,9,0)</f>
        <v>25.815200000000001</v>
      </c>
      <c r="E9" s="66">
        <f t="shared" si="0"/>
        <v>13</v>
      </c>
      <c r="F9" s="65">
        <f>VLOOKUP($A9,'Return Data'!$B$7:$R$1700,10,0)</f>
        <v>22.454899999999999</v>
      </c>
      <c r="G9" s="66">
        <f t="shared" si="1"/>
        <v>14</v>
      </c>
      <c r="H9" s="65">
        <f>VLOOKUP($A9,'Return Data'!$B$7:$R$1700,11,0)</f>
        <v>14.291399999999999</v>
      </c>
      <c r="I9" s="66">
        <f t="shared" si="2"/>
        <v>9</v>
      </c>
      <c r="J9" s="65">
        <f>VLOOKUP($A9,'Return Data'!$B$7:$R$1700,12,0)</f>
        <v>12.762600000000001</v>
      </c>
      <c r="K9" s="66">
        <f t="shared" si="3"/>
        <v>5</v>
      </c>
      <c r="L9" s="65">
        <f>VLOOKUP($A9,'Return Data'!$B$7:$R$1700,13,0)</f>
        <v>12.1656</v>
      </c>
      <c r="M9" s="66">
        <f t="shared" si="4"/>
        <v>5</v>
      </c>
      <c r="N9" s="65">
        <f>VLOOKUP($A9,'Return Data'!$B$7:$R$1700,17,0)</f>
        <v>11.0153</v>
      </c>
      <c r="O9" s="66">
        <f t="shared" si="5"/>
        <v>3</v>
      </c>
      <c r="P9" s="65">
        <f>VLOOKUP($A9,'Return Data'!$B$7:$R$1700,14,0)</f>
        <v>9.1725999999999992</v>
      </c>
      <c r="Q9" s="66">
        <f t="shared" si="6"/>
        <v>1</v>
      </c>
      <c r="R9" s="65">
        <f>VLOOKUP($A9,'Return Data'!$B$7:$R$1700,16,0)</f>
        <v>9.3335000000000008</v>
      </c>
      <c r="S9" s="67">
        <f t="shared" si="7"/>
        <v>5</v>
      </c>
    </row>
    <row r="10" spans="1:19" x14ac:dyDescent="0.3">
      <c r="A10" s="82" t="s">
        <v>1482</v>
      </c>
      <c r="B10" s="64">
        <f>VLOOKUP($A10,'Return Data'!$B$7:$R$1700,3,0)</f>
        <v>44025</v>
      </c>
      <c r="C10" s="65">
        <f>VLOOKUP($A10,'Return Data'!$B$7:$R$1700,4,0)</f>
        <v>23.200900000000001</v>
      </c>
      <c r="D10" s="65">
        <f>VLOOKUP($A10,'Return Data'!$B$7:$R$1700,9,0)</f>
        <v>18.358599999999999</v>
      </c>
      <c r="E10" s="66">
        <f t="shared" si="0"/>
        <v>24</v>
      </c>
      <c r="F10" s="65">
        <f>VLOOKUP($A10,'Return Data'!$B$7:$R$1700,10,0)</f>
        <v>12.5425</v>
      </c>
      <c r="G10" s="66">
        <f t="shared" si="1"/>
        <v>24</v>
      </c>
      <c r="H10" s="65">
        <f>VLOOKUP($A10,'Return Data'!$B$7:$R$1700,11,0)</f>
        <v>9.5112000000000005</v>
      </c>
      <c r="I10" s="66">
        <f t="shared" si="2"/>
        <v>23</v>
      </c>
      <c r="J10" s="65">
        <f>VLOOKUP($A10,'Return Data'!$B$7:$R$1700,12,0)</f>
        <v>9.3295999999999992</v>
      </c>
      <c r="K10" s="66">
        <f t="shared" si="3"/>
        <v>20</v>
      </c>
      <c r="L10" s="65">
        <f>VLOOKUP($A10,'Return Data'!$B$7:$R$1700,13,0)</f>
        <v>8.9969999999999999</v>
      </c>
      <c r="M10" s="66">
        <f t="shared" si="4"/>
        <v>20</v>
      </c>
      <c r="N10" s="65">
        <f>VLOOKUP($A10,'Return Data'!$B$7:$R$1700,17,0)</f>
        <v>9.3581000000000003</v>
      </c>
      <c r="O10" s="66">
        <f t="shared" si="5"/>
        <v>15</v>
      </c>
      <c r="P10" s="65">
        <f>VLOOKUP($A10,'Return Data'!$B$7:$R$1700,14,0)</f>
        <v>8.5454000000000008</v>
      </c>
      <c r="Q10" s="66">
        <f t="shared" si="6"/>
        <v>11</v>
      </c>
      <c r="R10" s="65">
        <f>VLOOKUP($A10,'Return Data'!$B$7:$R$1700,16,0)</f>
        <v>9.1590000000000007</v>
      </c>
      <c r="S10" s="67">
        <f t="shared" si="7"/>
        <v>7</v>
      </c>
    </row>
    <row r="11" spans="1:19" x14ac:dyDescent="0.3">
      <c r="A11" s="82" t="s">
        <v>1484</v>
      </c>
      <c r="B11" s="64">
        <f>VLOOKUP($A11,'Return Data'!$B$7:$R$1700,3,0)</f>
        <v>44025</v>
      </c>
      <c r="C11" s="65">
        <f>VLOOKUP($A11,'Return Data'!$B$7:$R$1700,4,0)</f>
        <v>24.884899999999998</v>
      </c>
      <c r="D11" s="65">
        <f>VLOOKUP($A11,'Return Data'!$B$7:$R$1700,9,0)</f>
        <v>25.874400000000001</v>
      </c>
      <c r="E11" s="66">
        <f t="shared" si="0"/>
        <v>12</v>
      </c>
      <c r="F11" s="65">
        <f>VLOOKUP($A11,'Return Data'!$B$7:$R$1700,10,0)</f>
        <v>22.890599999999999</v>
      </c>
      <c r="G11" s="66">
        <f t="shared" si="1"/>
        <v>13</v>
      </c>
      <c r="H11" s="65">
        <f>VLOOKUP($A11,'Return Data'!$B$7:$R$1700,11,0)</f>
        <v>14.0405</v>
      </c>
      <c r="I11" s="66">
        <f t="shared" si="2"/>
        <v>12</v>
      </c>
      <c r="J11" s="65">
        <f>VLOOKUP($A11,'Return Data'!$B$7:$R$1700,12,0)</f>
        <v>12.6676</v>
      </c>
      <c r="K11" s="66">
        <f t="shared" si="3"/>
        <v>8</v>
      </c>
      <c r="L11" s="65">
        <f>VLOOKUP($A11,'Return Data'!$B$7:$R$1700,13,0)</f>
        <v>12.142300000000001</v>
      </c>
      <c r="M11" s="66">
        <f t="shared" si="4"/>
        <v>6</v>
      </c>
      <c r="N11" s="65">
        <f>VLOOKUP($A11,'Return Data'!$B$7:$R$1700,17,0)</f>
        <v>9.6343999999999994</v>
      </c>
      <c r="O11" s="66">
        <f t="shared" si="5"/>
        <v>14</v>
      </c>
      <c r="P11" s="65">
        <f>VLOOKUP($A11,'Return Data'!$B$7:$R$1700,14,0)</f>
        <v>8.3465000000000007</v>
      </c>
      <c r="Q11" s="66">
        <f t="shared" si="6"/>
        <v>13</v>
      </c>
      <c r="R11" s="65">
        <f>VLOOKUP($A11,'Return Data'!$B$7:$R$1700,16,0)</f>
        <v>8.8370999999999995</v>
      </c>
      <c r="S11" s="67">
        <f t="shared" si="7"/>
        <v>15</v>
      </c>
    </row>
    <row r="12" spans="1:19" x14ac:dyDescent="0.3">
      <c r="A12" s="82" t="s">
        <v>1485</v>
      </c>
      <c r="B12" s="64">
        <f>VLOOKUP($A12,'Return Data'!$B$7:$R$1700,3,0)</f>
        <v>44025</v>
      </c>
      <c r="C12" s="65">
        <f>VLOOKUP($A12,'Return Data'!$B$7:$R$1700,4,0)</f>
        <v>17.6858</v>
      </c>
      <c r="D12" s="65">
        <f>VLOOKUP($A12,'Return Data'!$B$7:$R$1700,9,0)</f>
        <v>15.1654</v>
      </c>
      <c r="E12" s="66">
        <f t="shared" si="0"/>
        <v>26</v>
      </c>
      <c r="F12" s="65">
        <f>VLOOKUP($A12,'Return Data'!$B$7:$R$1700,10,0)</f>
        <v>-24.486699999999999</v>
      </c>
      <c r="G12" s="66">
        <f t="shared" si="1"/>
        <v>28</v>
      </c>
      <c r="H12" s="65">
        <f>VLOOKUP($A12,'Return Data'!$B$7:$R$1700,11,0)</f>
        <v>-6.1189999999999998</v>
      </c>
      <c r="I12" s="66">
        <f t="shared" si="2"/>
        <v>27</v>
      </c>
      <c r="J12" s="65">
        <f>VLOOKUP($A12,'Return Data'!$B$7:$R$1700,12,0)</f>
        <v>-0.69399999999999995</v>
      </c>
      <c r="K12" s="66">
        <f t="shared" si="3"/>
        <v>27</v>
      </c>
      <c r="L12" s="65">
        <f>VLOOKUP($A12,'Return Data'!$B$7:$R$1700,13,0)</f>
        <v>-7.3985000000000003</v>
      </c>
      <c r="M12" s="66">
        <f t="shared" si="4"/>
        <v>28</v>
      </c>
      <c r="N12" s="65">
        <f>VLOOKUP($A12,'Return Data'!$B$7:$R$1700,17,0)</f>
        <v>-6.4364999999999997</v>
      </c>
      <c r="O12" s="66">
        <f t="shared" si="5"/>
        <v>27</v>
      </c>
      <c r="P12" s="65">
        <f>VLOOKUP($A12,'Return Data'!$B$7:$R$1700,14,0)</f>
        <v>-2.5674999999999999</v>
      </c>
      <c r="Q12" s="66">
        <f t="shared" si="6"/>
        <v>26</v>
      </c>
      <c r="R12" s="65">
        <f>VLOOKUP($A12,'Return Data'!$B$7:$R$1700,16,0)</f>
        <v>4.6703999999999999</v>
      </c>
      <c r="S12" s="67">
        <f t="shared" si="7"/>
        <v>27</v>
      </c>
    </row>
    <row r="13" spans="1:19" x14ac:dyDescent="0.3">
      <c r="A13" s="82" t="s">
        <v>1487</v>
      </c>
      <c r="B13" s="64">
        <f>VLOOKUP($A13,'Return Data'!$B$7:$R$1700,3,0)</f>
        <v>44025</v>
      </c>
      <c r="C13" s="65">
        <f>VLOOKUP($A13,'Return Data'!$B$7:$R$1700,4,0)</f>
        <v>20.936199999999999</v>
      </c>
      <c r="D13" s="65">
        <f>VLOOKUP($A13,'Return Data'!$B$7:$R$1700,9,0)</f>
        <v>24.648599999999998</v>
      </c>
      <c r="E13" s="66">
        <f t="shared" si="0"/>
        <v>14</v>
      </c>
      <c r="F13" s="65">
        <f>VLOOKUP($A13,'Return Data'!$B$7:$R$1700,10,0)</f>
        <v>20.614100000000001</v>
      </c>
      <c r="G13" s="66">
        <f t="shared" si="1"/>
        <v>20</v>
      </c>
      <c r="H13" s="65">
        <f>VLOOKUP($A13,'Return Data'!$B$7:$R$1700,11,0)</f>
        <v>13.1107</v>
      </c>
      <c r="I13" s="66">
        <f t="shared" si="2"/>
        <v>16</v>
      </c>
      <c r="J13" s="65">
        <f>VLOOKUP($A13,'Return Data'!$B$7:$R$1700,12,0)</f>
        <v>11.3804</v>
      </c>
      <c r="K13" s="66">
        <f t="shared" si="3"/>
        <v>16</v>
      </c>
      <c r="L13" s="65">
        <f>VLOOKUP($A13,'Return Data'!$B$7:$R$1700,13,0)</f>
        <v>10.8748</v>
      </c>
      <c r="M13" s="66">
        <f t="shared" si="4"/>
        <v>16</v>
      </c>
      <c r="N13" s="65">
        <f>VLOOKUP($A13,'Return Data'!$B$7:$R$1700,17,0)</f>
        <v>9.9693000000000005</v>
      </c>
      <c r="O13" s="66">
        <f t="shared" si="5"/>
        <v>13</v>
      </c>
      <c r="P13" s="65">
        <f>VLOOKUP($A13,'Return Data'!$B$7:$R$1700,14,0)</f>
        <v>8.3414000000000001</v>
      </c>
      <c r="Q13" s="66">
        <f t="shared" si="6"/>
        <v>14</v>
      </c>
      <c r="R13" s="65">
        <f>VLOOKUP($A13,'Return Data'!$B$7:$R$1700,16,0)</f>
        <v>8.2870000000000008</v>
      </c>
      <c r="S13" s="67">
        <f t="shared" si="7"/>
        <v>18</v>
      </c>
    </row>
    <row r="14" spans="1:19" x14ac:dyDescent="0.3">
      <c r="A14" s="82" t="s">
        <v>1489</v>
      </c>
      <c r="B14" s="64">
        <f>VLOOKUP($A14,'Return Data'!$B$7:$R$1700,3,0)</f>
        <v>44025</v>
      </c>
      <c r="C14" s="65">
        <f>VLOOKUP($A14,'Return Data'!$B$7:$R$1700,4,0)</f>
        <v>37.670200000000001</v>
      </c>
      <c r="D14" s="65">
        <f>VLOOKUP($A14,'Return Data'!$B$7:$R$1700,9,0)</f>
        <v>19.896899999999999</v>
      </c>
      <c r="E14" s="66">
        <f t="shared" si="0"/>
        <v>22</v>
      </c>
      <c r="F14" s="65">
        <f>VLOOKUP($A14,'Return Data'!$B$7:$R$1700,10,0)</f>
        <v>21.957999999999998</v>
      </c>
      <c r="G14" s="66">
        <f t="shared" si="1"/>
        <v>15</v>
      </c>
      <c r="H14" s="65">
        <f>VLOOKUP($A14,'Return Data'!$B$7:$R$1700,11,0)</f>
        <v>13.385199999999999</v>
      </c>
      <c r="I14" s="66">
        <f t="shared" si="2"/>
        <v>15</v>
      </c>
      <c r="J14" s="65">
        <f>VLOOKUP($A14,'Return Data'!$B$7:$R$1700,12,0)</f>
        <v>11.7493</v>
      </c>
      <c r="K14" s="66">
        <f t="shared" si="3"/>
        <v>14</v>
      </c>
      <c r="L14" s="65">
        <f>VLOOKUP($A14,'Return Data'!$B$7:$R$1700,13,0)</f>
        <v>11.4588</v>
      </c>
      <c r="M14" s="66">
        <f t="shared" si="4"/>
        <v>14</v>
      </c>
      <c r="N14" s="65">
        <f>VLOOKUP($A14,'Return Data'!$B$7:$R$1700,17,0)</f>
        <v>10.521000000000001</v>
      </c>
      <c r="O14" s="66">
        <f t="shared" si="5"/>
        <v>9</v>
      </c>
      <c r="P14" s="65">
        <f>VLOOKUP($A14,'Return Data'!$B$7:$R$1700,14,0)</f>
        <v>8.5698000000000008</v>
      </c>
      <c r="Q14" s="66">
        <f t="shared" si="6"/>
        <v>10</v>
      </c>
      <c r="R14" s="65">
        <f>VLOOKUP($A14,'Return Data'!$B$7:$R$1700,16,0)</f>
        <v>9.0853000000000002</v>
      </c>
      <c r="S14" s="67">
        <f t="shared" si="7"/>
        <v>11</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26</v>
      </c>
      <c r="H15" s="65">
        <f>VLOOKUP($A15,'Return Data'!$B$7:$R$1700,11,0)</f>
        <v>6.6092000000000004</v>
      </c>
      <c r="I15" s="66">
        <f t="shared" si="2"/>
        <v>26</v>
      </c>
      <c r="J15" s="65">
        <f>VLOOKUP($A15,'Return Data'!$B$7:$R$1700,12,0)</f>
        <v>7.9378000000000002</v>
      </c>
      <c r="K15" s="66">
        <f t="shared" si="3"/>
        <v>22</v>
      </c>
      <c r="L15" s="65">
        <f>VLOOKUP($A15,'Return Data'!$B$7:$R$1700,13,0)</f>
        <v>8.6312999999999995</v>
      </c>
      <c r="M15" s="66">
        <f t="shared" si="4"/>
        <v>21</v>
      </c>
      <c r="N15" s="65">
        <f>VLOOKUP($A15,'Return Data'!$B$7:$R$1700,17,0)</f>
        <v>3.2141999999999999</v>
      </c>
      <c r="O15" s="66">
        <f t="shared" si="5"/>
        <v>24</v>
      </c>
      <c r="P15" s="65">
        <f>VLOOKUP($A15,'Return Data'!$B$7:$R$1700,14,0)</f>
        <v>4.0823</v>
      </c>
      <c r="Q15" s="66">
        <f t="shared" si="6"/>
        <v>22</v>
      </c>
      <c r="R15" s="65">
        <f>VLOOKUP($A15,'Return Data'!$B$7:$R$1700,16,0)</f>
        <v>4.2779999999999996</v>
      </c>
      <c r="S15" s="67">
        <f t="shared" si="7"/>
        <v>28</v>
      </c>
    </row>
    <row r="16" spans="1:19" x14ac:dyDescent="0.3">
      <c r="A16" s="82" t="s">
        <v>1499</v>
      </c>
      <c r="B16" s="64">
        <f>VLOOKUP($A16,'Return Data'!$B$7:$R$1700,3,0)</f>
        <v>44025</v>
      </c>
      <c r="C16" s="65">
        <f>VLOOKUP($A16,'Return Data'!$B$7:$R$1700,4,0)</f>
        <v>4006.6610999999998</v>
      </c>
      <c r="D16" s="65">
        <f>VLOOKUP($A16,'Return Data'!$B$7:$R$1700,9,0)</f>
        <v>5.3457999999999997</v>
      </c>
      <c r="E16" s="66">
        <f t="shared" si="0"/>
        <v>27</v>
      </c>
      <c r="F16" s="65">
        <f>VLOOKUP($A16,'Return Data'!$B$7:$R$1700,10,0)</f>
        <v>-2.7866</v>
      </c>
      <c r="G16" s="66">
        <f t="shared" si="1"/>
        <v>27</v>
      </c>
      <c r="H16" s="65">
        <f>VLOOKUP($A16,'Return Data'!$B$7:$R$1700,11,0)</f>
        <v>-14.7281</v>
      </c>
      <c r="I16" s="66">
        <f t="shared" si="2"/>
        <v>28</v>
      </c>
      <c r="J16" s="65">
        <f>VLOOKUP($A16,'Return Data'!$B$7:$R$1700,12,0)</f>
        <v>-8.7429000000000006</v>
      </c>
      <c r="K16" s="66">
        <f t="shared" si="3"/>
        <v>28</v>
      </c>
      <c r="L16" s="65">
        <f>VLOOKUP($A16,'Return Data'!$B$7:$R$1700,13,0)</f>
        <v>-5.8146000000000004</v>
      </c>
      <c r="M16" s="66">
        <f t="shared" si="4"/>
        <v>27</v>
      </c>
      <c r="N16" s="65">
        <f>VLOOKUP($A16,'Return Data'!$B$7:$R$1700,17,0)</f>
        <v>1.5311999999999999</v>
      </c>
      <c r="O16" s="66">
        <f t="shared" si="5"/>
        <v>26</v>
      </c>
      <c r="P16" s="65">
        <f>VLOOKUP($A16,'Return Data'!$B$7:$R$1700,14,0)</f>
        <v>3.4668999999999999</v>
      </c>
      <c r="Q16" s="66">
        <f t="shared" si="6"/>
        <v>25</v>
      </c>
      <c r="R16" s="65">
        <f>VLOOKUP($A16,'Return Data'!$B$7:$R$1700,16,0)</f>
        <v>7.6230000000000002</v>
      </c>
      <c r="S16" s="67">
        <f t="shared" si="7"/>
        <v>22</v>
      </c>
    </row>
    <row r="17" spans="1:19" x14ac:dyDescent="0.3">
      <c r="A17" s="82" t="s">
        <v>1501</v>
      </c>
      <c r="B17" s="64">
        <f>VLOOKUP($A17,'Return Data'!$B$7:$R$1700,3,0)</f>
        <v>44025</v>
      </c>
      <c r="C17" s="65">
        <f>VLOOKUP($A17,'Return Data'!$B$7:$R$1700,4,0)</f>
        <v>24.044599999999999</v>
      </c>
      <c r="D17" s="65">
        <f>VLOOKUP($A17,'Return Data'!$B$7:$R$1700,9,0)</f>
        <v>31.695499999999999</v>
      </c>
      <c r="E17" s="66">
        <f t="shared" si="0"/>
        <v>5</v>
      </c>
      <c r="F17" s="65">
        <f>VLOOKUP($A17,'Return Data'!$B$7:$R$1700,10,0)</f>
        <v>24.2363</v>
      </c>
      <c r="G17" s="66">
        <f t="shared" si="1"/>
        <v>5</v>
      </c>
      <c r="H17" s="65">
        <f>VLOOKUP($A17,'Return Data'!$B$7:$R$1700,11,0)</f>
        <v>14.5322</v>
      </c>
      <c r="I17" s="66">
        <f t="shared" si="2"/>
        <v>7</v>
      </c>
      <c r="J17" s="65">
        <f>VLOOKUP($A17,'Return Data'!$B$7:$R$1700,12,0)</f>
        <v>12.9651</v>
      </c>
      <c r="K17" s="66">
        <f t="shared" si="3"/>
        <v>2</v>
      </c>
      <c r="L17" s="65">
        <f>VLOOKUP($A17,'Return Data'!$B$7:$R$1700,13,0)</f>
        <v>12.2102</v>
      </c>
      <c r="M17" s="66">
        <f t="shared" si="4"/>
        <v>4</v>
      </c>
      <c r="N17" s="65">
        <f>VLOOKUP($A17,'Return Data'!$B$7:$R$1700,17,0)</f>
        <v>10.7273</v>
      </c>
      <c r="O17" s="66">
        <f t="shared" si="5"/>
        <v>6</v>
      </c>
      <c r="P17" s="65">
        <f>VLOOKUP($A17,'Return Data'!$B$7:$R$1700,14,0)</f>
        <v>9.0869</v>
      </c>
      <c r="Q17" s="66">
        <f t="shared" si="6"/>
        <v>3</v>
      </c>
      <c r="R17" s="65">
        <f>VLOOKUP($A17,'Return Data'!$B$7:$R$1700,16,0)</f>
        <v>9.1316000000000006</v>
      </c>
      <c r="S17" s="67">
        <f t="shared" si="7"/>
        <v>8</v>
      </c>
    </row>
    <row r="18" spans="1:19" x14ac:dyDescent="0.3">
      <c r="A18" s="82" t="s">
        <v>1503</v>
      </c>
      <c r="B18" s="64">
        <f>VLOOKUP($A18,'Return Data'!$B$7:$R$1700,3,0)</f>
        <v>44025</v>
      </c>
      <c r="C18" s="65">
        <f>VLOOKUP($A18,'Return Data'!$B$7:$R$1700,4,0)</f>
        <v>32.567799999999998</v>
      </c>
      <c r="D18" s="65">
        <f>VLOOKUP($A18,'Return Data'!$B$7:$R$1700,9,0)</f>
        <v>122.86239999999999</v>
      </c>
      <c r="E18" s="66">
        <f t="shared" si="0"/>
        <v>1</v>
      </c>
      <c r="F18" s="65">
        <f>VLOOKUP($A18,'Return Data'!$B$7:$R$1700,10,0)</f>
        <v>9.2444000000000006</v>
      </c>
      <c r="G18" s="66">
        <f t="shared" si="1"/>
        <v>25</v>
      </c>
      <c r="H18" s="65">
        <f>VLOOKUP($A18,'Return Data'!$B$7:$R$1700,11,0)</f>
        <v>7.7671000000000001</v>
      </c>
      <c r="I18" s="66">
        <f t="shared" si="2"/>
        <v>25</v>
      </c>
      <c r="J18" s="65">
        <f>VLOOKUP($A18,'Return Data'!$B$7:$R$1700,12,0)</f>
        <v>7.7723000000000004</v>
      </c>
      <c r="K18" s="66">
        <f t="shared" si="3"/>
        <v>23</v>
      </c>
      <c r="L18" s="65">
        <f>VLOOKUP($A18,'Return Data'!$B$7:$R$1700,13,0)</f>
        <v>8.0864999999999991</v>
      </c>
      <c r="M18" s="66">
        <f t="shared" si="4"/>
        <v>22</v>
      </c>
      <c r="N18" s="65">
        <f>VLOOKUP($A18,'Return Data'!$B$7:$R$1700,17,0)</f>
        <v>4.0004</v>
      </c>
      <c r="O18" s="66">
        <f t="shared" si="5"/>
        <v>21</v>
      </c>
      <c r="P18" s="65">
        <f>VLOOKUP($A18,'Return Data'!$B$7:$R$1700,14,0)</f>
        <v>4.4192</v>
      </c>
      <c r="Q18" s="66">
        <f t="shared" si="6"/>
        <v>20</v>
      </c>
      <c r="R18" s="65">
        <f>VLOOKUP($A18,'Return Data'!$B$7:$R$1700,16,0)</f>
        <v>7.2289000000000003</v>
      </c>
      <c r="S18" s="67">
        <f t="shared" si="7"/>
        <v>25</v>
      </c>
    </row>
    <row r="19" spans="1:19" x14ac:dyDescent="0.3">
      <c r="A19" s="82" t="s">
        <v>1505</v>
      </c>
      <c r="B19" s="64">
        <f>VLOOKUP($A19,'Return Data'!$B$7:$R$1700,3,0)</f>
        <v>44025</v>
      </c>
      <c r="C19" s="65">
        <f>VLOOKUP($A19,'Return Data'!$B$7:$R$1700,4,0)</f>
        <v>46.696599999999997</v>
      </c>
      <c r="D19" s="65">
        <f>VLOOKUP($A19,'Return Data'!$B$7:$R$1700,9,0)</f>
        <v>28.8995</v>
      </c>
      <c r="E19" s="66">
        <f t="shared" si="0"/>
        <v>7</v>
      </c>
      <c r="F19" s="65">
        <f>VLOOKUP($A19,'Return Data'!$B$7:$R$1700,10,0)</f>
        <v>24.368200000000002</v>
      </c>
      <c r="G19" s="66">
        <f t="shared" si="1"/>
        <v>4</v>
      </c>
      <c r="H19" s="65">
        <f>VLOOKUP($A19,'Return Data'!$B$7:$R$1700,11,0)</f>
        <v>14.662699999999999</v>
      </c>
      <c r="I19" s="66">
        <f t="shared" si="2"/>
        <v>6</v>
      </c>
      <c r="J19" s="65">
        <f>VLOOKUP($A19,'Return Data'!$B$7:$R$1700,12,0)</f>
        <v>13.1875</v>
      </c>
      <c r="K19" s="66">
        <f t="shared" si="3"/>
        <v>1</v>
      </c>
      <c r="L19" s="65">
        <f>VLOOKUP($A19,'Return Data'!$B$7:$R$1700,13,0)</f>
        <v>12.3209</v>
      </c>
      <c r="M19" s="66">
        <f t="shared" si="4"/>
        <v>3</v>
      </c>
      <c r="N19" s="65">
        <f>VLOOKUP($A19,'Return Data'!$B$7:$R$1700,17,0)</f>
        <v>11.0307</v>
      </c>
      <c r="O19" s="66">
        <f t="shared" si="5"/>
        <v>2</v>
      </c>
      <c r="P19" s="65">
        <f>VLOOKUP($A19,'Return Data'!$B$7:$R$1700,14,0)</f>
        <v>9.0297000000000001</v>
      </c>
      <c r="Q19" s="66">
        <f t="shared" si="6"/>
        <v>4</v>
      </c>
      <c r="R19" s="65">
        <f>VLOOKUP($A19,'Return Data'!$B$7:$R$1700,16,0)</f>
        <v>9.5808</v>
      </c>
      <c r="S19" s="67">
        <f t="shared" si="7"/>
        <v>3</v>
      </c>
    </row>
    <row r="20" spans="1:19" x14ac:dyDescent="0.3">
      <c r="A20" s="82" t="s">
        <v>1507</v>
      </c>
      <c r="B20" s="64">
        <f>VLOOKUP($A20,'Return Data'!$B$7:$R$1700,3,0)</f>
        <v>44025</v>
      </c>
      <c r="C20" s="65">
        <f>VLOOKUP($A20,'Return Data'!$B$7:$R$1700,4,0)</f>
        <v>20.508400000000002</v>
      </c>
      <c r="D20" s="65">
        <f>VLOOKUP($A20,'Return Data'!$B$7:$R$1700,9,0)</f>
        <v>24.5153</v>
      </c>
      <c r="E20" s="66">
        <f t="shared" si="0"/>
        <v>15</v>
      </c>
      <c r="F20" s="65">
        <f>VLOOKUP($A20,'Return Data'!$B$7:$R$1700,10,0)</f>
        <v>23.305800000000001</v>
      </c>
      <c r="G20" s="66">
        <f t="shared" si="1"/>
        <v>9</v>
      </c>
      <c r="H20" s="65">
        <f>VLOOKUP($A20,'Return Data'!$B$7:$R$1700,11,0)</f>
        <v>12.3306</v>
      </c>
      <c r="I20" s="66">
        <f t="shared" si="2"/>
        <v>22</v>
      </c>
      <c r="J20" s="65">
        <f>VLOOKUP($A20,'Return Data'!$B$7:$R$1700,12,0)</f>
        <v>7.3083</v>
      </c>
      <c r="K20" s="66">
        <f t="shared" si="3"/>
        <v>25</v>
      </c>
      <c r="L20" s="65">
        <f>VLOOKUP($A20,'Return Data'!$B$7:$R$1700,13,0)</f>
        <v>6.9226000000000001</v>
      </c>
      <c r="M20" s="66">
        <f t="shared" si="4"/>
        <v>23</v>
      </c>
      <c r="N20" s="65">
        <f>VLOOKUP($A20,'Return Data'!$B$7:$R$1700,17,0)</f>
        <v>5.5991</v>
      </c>
      <c r="O20" s="66">
        <f t="shared" si="5"/>
        <v>18</v>
      </c>
      <c r="P20" s="65">
        <f>VLOOKUP($A20,'Return Data'!$B$7:$R$1700,14,0)</f>
        <v>5.9038000000000004</v>
      </c>
      <c r="Q20" s="66">
        <f t="shared" si="6"/>
        <v>17</v>
      </c>
      <c r="R20" s="65">
        <f>VLOOKUP($A20,'Return Data'!$B$7:$R$1700,16,0)</f>
        <v>7.6750999999999996</v>
      </c>
      <c r="S20" s="67">
        <f t="shared" si="7"/>
        <v>21</v>
      </c>
    </row>
    <row r="21" spans="1:19" x14ac:dyDescent="0.3">
      <c r="A21" s="82" t="s">
        <v>1508</v>
      </c>
      <c r="B21" s="64">
        <f>VLOOKUP($A21,'Return Data'!$B$7:$R$1700,3,0)</f>
        <v>44025</v>
      </c>
      <c r="C21" s="65">
        <f>VLOOKUP($A21,'Return Data'!$B$7:$R$1700,4,0)</f>
        <v>45.4375</v>
      </c>
      <c r="D21" s="65">
        <f>VLOOKUP($A21,'Return Data'!$B$7:$R$1700,9,0)</f>
        <v>23.296900000000001</v>
      </c>
      <c r="E21" s="66">
        <f t="shared" si="0"/>
        <v>17</v>
      </c>
      <c r="F21" s="65">
        <f>VLOOKUP($A21,'Return Data'!$B$7:$R$1700,10,0)</f>
        <v>21.4161</v>
      </c>
      <c r="G21" s="66">
        <f t="shared" si="1"/>
        <v>16</v>
      </c>
      <c r="H21" s="65">
        <f>VLOOKUP($A21,'Return Data'!$B$7:$R$1700,11,0)</f>
        <v>13.7193</v>
      </c>
      <c r="I21" s="66">
        <f t="shared" si="2"/>
        <v>14</v>
      </c>
      <c r="J21" s="65">
        <f>VLOOKUP($A21,'Return Data'!$B$7:$R$1700,12,0)</f>
        <v>12.127599999999999</v>
      </c>
      <c r="K21" s="66">
        <f t="shared" si="3"/>
        <v>13</v>
      </c>
      <c r="L21" s="65">
        <f>VLOOKUP($A21,'Return Data'!$B$7:$R$1700,13,0)</f>
        <v>11.829800000000001</v>
      </c>
      <c r="M21" s="66">
        <f t="shared" si="4"/>
        <v>11</v>
      </c>
      <c r="N21" s="65">
        <f>VLOOKUP($A21,'Return Data'!$B$7:$R$1700,17,0)</f>
        <v>10.8965</v>
      </c>
      <c r="O21" s="66">
        <f t="shared" si="5"/>
        <v>4</v>
      </c>
      <c r="P21" s="65">
        <f>VLOOKUP($A21,'Return Data'!$B$7:$R$1700,14,0)</f>
        <v>8.9443999999999999</v>
      </c>
      <c r="Q21" s="66">
        <f t="shared" si="6"/>
        <v>5</v>
      </c>
      <c r="R21" s="65">
        <f>VLOOKUP($A21,'Return Data'!$B$7:$R$1700,16,0)</f>
        <v>9.1016999999999992</v>
      </c>
      <c r="S21" s="67">
        <f t="shared" si="7"/>
        <v>10</v>
      </c>
    </row>
    <row r="22" spans="1:19" x14ac:dyDescent="0.3">
      <c r="A22" s="82" t="s">
        <v>1511</v>
      </c>
      <c r="B22" s="64">
        <f>VLOOKUP($A22,'Return Data'!$B$7:$R$1700,3,0)</f>
        <v>44025</v>
      </c>
      <c r="C22" s="65">
        <f>VLOOKUP($A22,'Return Data'!$B$7:$R$1700,4,0)</f>
        <v>1794.9525000000001</v>
      </c>
      <c r="D22" s="65">
        <f>VLOOKUP($A22,'Return Data'!$B$7:$R$1700,9,0)</f>
        <v>16.135400000000001</v>
      </c>
      <c r="E22" s="66">
        <f t="shared" si="0"/>
        <v>25</v>
      </c>
      <c r="F22" s="65">
        <f>VLOOKUP($A22,'Return Data'!$B$7:$R$1700,10,0)</f>
        <v>12.946999999999999</v>
      </c>
      <c r="G22" s="66">
        <f t="shared" si="1"/>
        <v>23</v>
      </c>
      <c r="H22" s="65">
        <f>VLOOKUP($A22,'Return Data'!$B$7:$R$1700,11,0)</f>
        <v>9.3890999999999991</v>
      </c>
      <c r="I22" s="66">
        <f t="shared" si="2"/>
        <v>24</v>
      </c>
      <c r="J22" s="65">
        <f>VLOOKUP($A22,'Return Data'!$B$7:$R$1700,12,0)</f>
        <v>6.9859999999999998</v>
      </c>
      <c r="K22" s="66">
        <f t="shared" si="3"/>
        <v>26</v>
      </c>
      <c r="L22" s="65">
        <f>VLOOKUP($A22,'Return Data'!$B$7:$R$1700,13,0)</f>
        <v>5.6614000000000004</v>
      </c>
      <c r="M22" s="66">
        <f t="shared" si="4"/>
        <v>25</v>
      </c>
      <c r="N22" s="65">
        <f>VLOOKUP($A22,'Return Data'!$B$7:$R$1700,17,0)</f>
        <v>7.7693000000000003</v>
      </c>
      <c r="O22" s="66">
        <f t="shared" si="5"/>
        <v>16</v>
      </c>
      <c r="P22" s="65">
        <f>VLOOKUP($A22,'Return Data'!$B$7:$R$1700,14,0)</f>
        <v>7.4364999999999997</v>
      </c>
      <c r="Q22" s="66">
        <f t="shared" si="6"/>
        <v>15</v>
      </c>
      <c r="R22" s="65">
        <f>VLOOKUP($A22,'Return Data'!$B$7:$R$1700,16,0)</f>
        <v>8.9061000000000003</v>
      </c>
      <c r="S22" s="67">
        <f t="shared" si="7"/>
        <v>14</v>
      </c>
    </row>
    <row r="23" spans="1:19" x14ac:dyDescent="0.3">
      <c r="A23" s="82" t="s">
        <v>1513</v>
      </c>
      <c r="B23" s="64">
        <f>VLOOKUP($A23,'Return Data'!$B$7:$R$1700,3,0)</f>
        <v>44025</v>
      </c>
      <c r="C23" s="65">
        <f>VLOOKUP($A23,'Return Data'!$B$7:$R$1700,4,0)</f>
        <v>2953.6289000000002</v>
      </c>
      <c r="D23" s="65">
        <f>VLOOKUP($A23,'Return Data'!$B$7:$R$1700,9,0)</f>
        <v>28.263200000000001</v>
      </c>
      <c r="E23" s="66">
        <f t="shared" si="0"/>
        <v>8</v>
      </c>
      <c r="F23" s="65">
        <f>VLOOKUP($A23,'Return Data'!$B$7:$R$1700,10,0)</f>
        <v>23.881</v>
      </c>
      <c r="G23" s="66">
        <f t="shared" si="1"/>
        <v>8</v>
      </c>
      <c r="H23" s="65">
        <f>VLOOKUP($A23,'Return Data'!$B$7:$R$1700,11,0)</f>
        <v>14.685499999999999</v>
      </c>
      <c r="I23" s="66">
        <f t="shared" si="2"/>
        <v>5</v>
      </c>
      <c r="J23" s="65">
        <f>VLOOKUP($A23,'Return Data'!$B$7:$R$1700,12,0)</f>
        <v>12.593299999999999</v>
      </c>
      <c r="K23" s="66">
        <f t="shared" si="3"/>
        <v>9</v>
      </c>
      <c r="L23" s="65">
        <f>VLOOKUP($A23,'Return Data'!$B$7:$R$1700,13,0)</f>
        <v>12.078099999999999</v>
      </c>
      <c r="M23" s="66">
        <f t="shared" si="4"/>
        <v>7</v>
      </c>
      <c r="N23" s="65">
        <f>VLOOKUP($A23,'Return Data'!$B$7:$R$1700,17,0)</f>
        <v>10.846399999999999</v>
      </c>
      <c r="O23" s="66">
        <f t="shared" si="5"/>
        <v>5</v>
      </c>
      <c r="P23" s="65">
        <f>VLOOKUP($A23,'Return Data'!$B$7:$R$1700,14,0)</f>
        <v>8.7690000000000001</v>
      </c>
      <c r="Q23" s="66">
        <f t="shared" si="6"/>
        <v>7</v>
      </c>
      <c r="R23" s="65">
        <f>VLOOKUP($A23,'Return Data'!$B$7:$R$1700,16,0)</f>
        <v>8.8213000000000008</v>
      </c>
      <c r="S23" s="67">
        <f t="shared" si="7"/>
        <v>16</v>
      </c>
    </row>
    <row r="24" spans="1:19" x14ac:dyDescent="0.3">
      <c r="A24" s="82" t="s">
        <v>1515</v>
      </c>
      <c r="B24" s="64">
        <f>VLOOKUP($A24,'Return Data'!$B$7:$R$1700,3,0)</f>
        <v>44025</v>
      </c>
      <c r="C24" s="65">
        <f>VLOOKUP($A24,'Return Data'!$B$7:$R$1700,4,0)</f>
        <v>26.937000000000001</v>
      </c>
      <c r="D24" s="65">
        <f>VLOOKUP($A24,'Return Data'!$B$7:$R$1700,9,0)</f>
        <v>44.180199999999999</v>
      </c>
      <c r="E24" s="66">
        <f t="shared" si="0"/>
        <v>3</v>
      </c>
      <c r="F24" s="65">
        <f>VLOOKUP($A24,'Return Data'!$B$7:$R$1700,10,0)</f>
        <v>27.198499999999999</v>
      </c>
      <c r="G24" s="66">
        <f t="shared" si="1"/>
        <v>1</v>
      </c>
      <c r="H24" s="65">
        <f>VLOOKUP($A24,'Return Data'!$B$7:$R$1700,11,0)</f>
        <v>16.3385</v>
      </c>
      <c r="I24" s="66">
        <f t="shared" si="2"/>
        <v>1</v>
      </c>
      <c r="J24" s="65">
        <f>VLOOKUP($A24,'Return Data'!$B$7:$R$1700,12,0)</f>
        <v>7.7169999999999996</v>
      </c>
      <c r="K24" s="66">
        <f t="shared" si="3"/>
        <v>24</v>
      </c>
      <c r="L24" s="65">
        <f>VLOOKUP($A24,'Return Data'!$B$7:$R$1700,13,0)</f>
        <v>5.0525000000000002</v>
      </c>
      <c r="M24" s="66">
        <f t="shared" si="4"/>
        <v>26</v>
      </c>
      <c r="N24" s="65">
        <f>VLOOKUP($A24,'Return Data'!$B$7:$R$1700,17,0)</f>
        <v>3.5804999999999998</v>
      </c>
      <c r="O24" s="66">
        <f t="shared" si="5"/>
        <v>23</v>
      </c>
      <c r="P24" s="65">
        <f>VLOOKUP($A24,'Return Data'!$B$7:$R$1700,14,0)</f>
        <v>4.0094000000000003</v>
      </c>
      <c r="Q24" s="66">
        <f t="shared" si="6"/>
        <v>24</v>
      </c>
      <c r="R24" s="65">
        <f>VLOOKUP($A24,'Return Data'!$B$7:$R$1700,16,0)</f>
        <v>6.7537000000000003</v>
      </c>
      <c r="S24" s="67">
        <f t="shared" si="7"/>
        <v>26</v>
      </c>
    </row>
    <row r="25" spans="1:19" x14ac:dyDescent="0.3">
      <c r="A25" s="82" t="s">
        <v>1517</v>
      </c>
      <c r="B25" s="64">
        <f>VLOOKUP($A25,'Return Data'!$B$7:$R$1700,3,0)</f>
        <v>44025</v>
      </c>
      <c r="C25" s="65">
        <f>VLOOKUP($A25,'Return Data'!$B$7:$R$1700,4,0)</f>
        <v>42.141100000000002</v>
      </c>
      <c r="D25" s="65">
        <f>VLOOKUP($A25,'Return Data'!$B$7:$R$1700,9,0)</f>
        <v>27.260400000000001</v>
      </c>
      <c r="E25" s="66">
        <f t="shared" si="0"/>
        <v>9</v>
      </c>
      <c r="F25" s="65">
        <f>VLOOKUP($A25,'Return Data'!$B$7:$R$1700,10,0)</f>
        <v>22.964600000000001</v>
      </c>
      <c r="G25" s="66">
        <f t="shared" si="1"/>
        <v>12</v>
      </c>
      <c r="H25" s="65">
        <f>VLOOKUP($A25,'Return Data'!$B$7:$R$1700,11,0)</f>
        <v>14.3725</v>
      </c>
      <c r="I25" s="66">
        <f t="shared" si="2"/>
        <v>8</v>
      </c>
      <c r="J25" s="65">
        <f>VLOOKUP($A25,'Return Data'!$B$7:$R$1700,12,0)</f>
        <v>12.671900000000001</v>
      </c>
      <c r="K25" s="66">
        <f t="shared" si="3"/>
        <v>7</v>
      </c>
      <c r="L25" s="65">
        <f>VLOOKUP($A25,'Return Data'!$B$7:$R$1700,13,0)</f>
        <v>11.9793</v>
      </c>
      <c r="M25" s="66">
        <f t="shared" si="4"/>
        <v>8</v>
      </c>
      <c r="N25" s="65">
        <f>VLOOKUP($A25,'Return Data'!$B$7:$R$1700,17,0)</f>
        <v>11.135199999999999</v>
      </c>
      <c r="O25" s="66">
        <f t="shared" si="5"/>
        <v>1</v>
      </c>
      <c r="P25" s="65">
        <f>VLOOKUP($A25,'Return Data'!$B$7:$R$1700,14,0)</f>
        <v>9.1478999999999999</v>
      </c>
      <c r="Q25" s="66">
        <f t="shared" si="6"/>
        <v>2</v>
      </c>
      <c r="R25" s="65">
        <f>VLOOKUP($A25,'Return Data'!$B$7:$R$1700,16,0)</f>
        <v>9.2452000000000005</v>
      </c>
      <c r="S25" s="67">
        <f t="shared" si="7"/>
        <v>6</v>
      </c>
    </row>
    <row r="26" spans="1:19" x14ac:dyDescent="0.3">
      <c r="A26" s="82" t="s">
        <v>1518</v>
      </c>
      <c r="B26" s="64">
        <f>VLOOKUP($A26,'Return Data'!$B$7:$R$1700,3,0)</f>
        <v>44025</v>
      </c>
      <c r="C26" s="65">
        <f>VLOOKUP($A26,'Return Data'!$B$7:$R$1700,4,0)</f>
        <v>21.091699999999999</v>
      </c>
      <c r="D26" s="65">
        <f>VLOOKUP($A26,'Return Data'!$B$7:$R$1700,9,0)</f>
        <v>19.718</v>
      </c>
      <c r="E26" s="66">
        <f t="shared" si="0"/>
        <v>23</v>
      </c>
      <c r="F26" s="65">
        <f>VLOOKUP($A26,'Return Data'!$B$7:$R$1700,10,0)</f>
        <v>20.8812</v>
      </c>
      <c r="G26" s="66">
        <f t="shared" si="1"/>
        <v>18</v>
      </c>
      <c r="H26" s="65">
        <f>VLOOKUP($A26,'Return Data'!$B$7:$R$1700,11,0)</f>
        <v>14.1776</v>
      </c>
      <c r="I26" s="66">
        <f t="shared" si="2"/>
        <v>11</v>
      </c>
      <c r="J26" s="65">
        <f>VLOOKUP($A26,'Return Data'!$B$7:$R$1700,12,0)</f>
        <v>12.263500000000001</v>
      </c>
      <c r="K26" s="66">
        <f t="shared" si="3"/>
        <v>12</v>
      </c>
      <c r="L26" s="65">
        <f>VLOOKUP($A26,'Return Data'!$B$7:$R$1700,13,0)</f>
        <v>11.847</v>
      </c>
      <c r="M26" s="66">
        <f t="shared" si="4"/>
        <v>10</v>
      </c>
      <c r="N26" s="65">
        <f>VLOOKUP($A26,'Return Data'!$B$7:$R$1700,17,0)</f>
        <v>10.673999999999999</v>
      </c>
      <c r="O26" s="66">
        <f t="shared" si="5"/>
        <v>7</v>
      </c>
      <c r="P26" s="65">
        <f>VLOOKUP($A26,'Return Data'!$B$7:$R$1700,14,0)</f>
        <v>8.9225999999999992</v>
      </c>
      <c r="Q26" s="66">
        <f t="shared" si="6"/>
        <v>6</v>
      </c>
      <c r="R26" s="65">
        <f>VLOOKUP($A26,'Return Data'!$B$7:$R$1700,16,0)</f>
        <v>9.0115999999999996</v>
      </c>
      <c r="S26" s="67">
        <f t="shared" si="7"/>
        <v>13</v>
      </c>
    </row>
    <row r="27" spans="1:19" x14ac:dyDescent="0.3">
      <c r="A27" s="82" t="s">
        <v>1520</v>
      </c>
      <c r="B27" s="64">
        <f>VLOOKUP($A27,'Return Data'!$B$7:$R$1700,3,0)</f>
        <v>44025</v>
      </c>
      <c r="C27" s="65">
        <f>VLOOKUP($A27,'Return Data'!$B$7:$R$1700,4,0)</f>
        <v>11.681800000000001</v>
      </c>
      <c r="D27" s="65">
        <f>VLOOKUP($A27,'Return Data'!$B$7:$R$1700,9,0)</f>
        <v>20.676300000000001</v>
      </c>
      <c r="E27" s="66">
        <f t="shared" si="0"/>
        <v>21</v>
      </c>
      <c r="F27" s="65">
        <f>VLOOKUP($A27,'Return Data'!$B$7:$R$1700,10,0)</f>
        <v>21.404</v>
      </c>
      <c r="G27" s="66">
        <f t="shared" si="1"/>
        <v>17</v>
      </c>
      <c r="H27" s="65">
        <f>VLOOKUP($A27,'Return Data'!$B$7:$R$1700,11,0)</f>
        <v>12.9953</v>
      </c>
      <c r="I27" s="66">
        <f t="shared" si="2"/>
        <v>17</v>
      </c>
      <c r="J27" s="65">
        <f>VLOOKUP($A27,'Return Data'!$B$7:$R$1700,12,0)</f>
        <v>11.173500000000001</v>
      </c>
      <c r="K27" s="66">
        <f t="shared" si="3"/>
        <v>17</v>
      </c>
      <c r="L27" s="65">
        <f>VLOOKUP($A27,'Return Data'!$B$7:$R$1700,13,0)</f>
        <v>10.8033</v>
      </c>
      <c r="M27" s="66">
        <f t="shared" si="4"/>
        <v>17</v>
      </c>
      <c r="N27" s="65"/>
      <c r="O27" s="66"/>
      <c r="P27" s="65"/>
      <c r="Q27" s="66"/>
      <c r="R27" s="65">
        <f>VLOOKUP($A27,'Return Data'!$B$7:$R$1700,16,0)</f>
        <v>11.3445</v>
      </c>
      <c r="S27" s="67">
        <f t="shared" si="7"/>
        <v>1</v>
      </c>
    </row>
    <row r="28" spans="1:19" x14ac:dyDescent="0.3">
      <c r="A28" s="82" t="s">
        <v>1523</v>
      </c>
      <c r="B28" s="64">
        <f>VLOOKUP($A28,'Return Data'!$B$7:$R$1700,3,0)</f>
        <v>44025</v>
      </c>
      <c r="C28" s="65">
        <f>VLOOKUP($A28,'Return Data'!$B$7:$R$1700,4,0)</f>
        <v>12.3386</v>
      </c>
      <c r="D28" s="65">
        <f>VLOOKUP($A28,'Return Data'!$B$7:$R$1700,9,0)</f>
        <v>21.186800000000002</v>
      </c>
      <c r="E28" s="66">
        <f t="shared" si="0"/>
        <v>20</v>
      </c>
      <c r="F28" s="65">
        <f>VLOOKUP($A28,'Return Data'!$B$7:$R$1700,10,0)</f>
        <v>19.480399999999999</v>
      </c>
      <c r="G28" s="66">
        <f t="shared" si="1"/>
        <v>22</v>
      </c>
      <c r="H28" s="65">
        <f>VLOOKUP($A28,'Return Data'!$B$7:$R$1700,11,0)</f>
        <v>12.826499999999999</v>
      </c>
      <c r="I28" s="66">
        <f t="shared" si="2"/>
        <v>19</v>
      </c>
      <c r="J28" s="65">
        <f>VLOOKUP($A28,'Return Data'!$B$7:$R$1700,12,0)</f>
        <v>11.114599999999999</v>
      </c>
      <c r="K28" s="66">
        <f t="shared" si="3"/>
        <v>18</v>
      </c>
      <c r="L28" s="65">
        <f>VLOOKUP($A28,'Return Data'!$B$7:$R$1700,13,0)</f>
        <v>10.776999999999999</v>
      </c>
      <c r="M28" s="66">
        <f t="shared" si="4"/>
        <v>18</v>
      </c>
      <c r="N28" s="65">
        <f>VLOOKUP($A28,'Return Data'!$B$7:$R$1700,17,0)</f>
        <v>10.2288</v>
      </c>
      <c r="O28" s="66">
        <f t="shared" ref="O28:O35" si="8">RANK(N28,N$8:N$35,0)</f>
        <v>12</v>
      </c>
      <c r="P28" s="65"/>
      <c r="Q28" s="66"/>
      <c r="R28" s="65">
        <f>VLOOKUP($A28,'Return Data'!$B$7:$R$1700,16,0)</f>
        <v>9.4436999999999998</v>
      </c>
      <c r="S28" s="67">
        <f t="shared" si="7"/>
        <v>4</v>
      </c>
    </row>
    <row r="29" spans="1:19" x14ac:dyDescent="0.3">
      <c r="A29" s="82" t="s">
        <v>1525</v>
      </c>
      <c r="B29" s="64">
        <f>VLOOKUP($A29,'Return Data'!$B$7:$R$1700,3,0)</f>
        <v>44025</v>
      </c>
      <c r="C29" s="65">
        <f>VLOOKUP($A29,'Return Data'!$B$7:$R$1700,4,0)</f>
        <v>41.305799999999998</v>
      </c>
      <c r="D29" s="65">
        <f>VLOOKUP($A29,'Return Data'!$B$7:$R$1700,9,0)</f>
        <v>23.7347</v>
      </c>
      <c r="E29" s="66">
        <f t="shared" si="0"/>
        <v>16</v>
      </c>
      <c r="F29" s="65">
        <f>VLOOKUP($A29,'Return Data'!$B$7:$R$1700,10,0)</f>
        <v>19.699400000000001</v>
      </c>
      <c r="G29" s="66">
        <f t="shared" si="1"/>
        <v>21</v>
      </c>
      <c r="H29" s="65">
        <f>VLOOKUP($A29,'Return Data'!$B$7:$R$1700,11,0)</f>
        <v>12.736499999999999</v>
      </c>
      <c r="I29" s="66">
        <f t="shared" si="2"/>
        <v>20</v>
      </c>
      <c r="J29" s="65">
        <f>VLOOKUP($A29,'Return Data'!$B$7:$R$1700,12,0)</f>
        <v>11.5418</v>
      </c>
      <c r="K29" s="66">
        <f t="shared" si="3"/>
        <v>15</v>
      </c>
      <c r="L29" s="65">
        <f>VLOOKUP($A29,'Return Data'!$B$7:$R$1700,13,0)</f>
        <v>11.3917</v>
      </c>
      <c r="M29" s="66">
        <f t="shared" si="4"/>
        <v>15</v>
      </c>
      <c r="N29" s="65">
        <f>VLOOKUP($A29,'Return Data'!$B$7:$R$1700,17,0)</f>
        <v>10.300599999999999</v>
      </c>
      <c r="O29" s="66">
        <f t="shared" si="8"/>
        <v>11</v>
      </c>
      <c r="P29" s="65">
        <f>VLOOKUP($A29,'Return Data'!$B$7:$R$1700,14,0)</f>
        <v>8.3927999999999994</v>
      </c>
      <c r="Q29" s="66">
        <f t="shared" ref="Q29:Q35" si="9">RANK(P29,P$8:P$35,0)</f>
        <v>12</v>
      </c>
      <c r="R29" s="65">
        <f>VLOOKUP($A29,'Return Data'!$B$7:$R$1700,16,0)</f>
        <v>9.1095000000000006</v>
      </c>
      <c r="S29" s="67">
        <f t="shared" si="7"/>
        <v>9</v>
      </c>
    </row>
    <row r="30" spans="1:19" x14ac:dyDescent="0.3">
      <c r="A30" s="82" t="s">
        <v>1527</v>
      </c>
      <c r="B30" s="64">
        <f>VLOOKUP($A30,'Return Data'!$B$7:$R$1700,3,0)</f>
        <v>44025</v>
      </c>
      <c r="C30" s="65">
        <f>VLOOKUP($A30,'Return Data'!$B$7:$R$1700,4,0)</f>
        <v>36.872999999999998</v>
      </c>
      <c r="D30" s="65">
        <f>VLOOKUP($A30,'Return Data'!$B$7:$R$1700,9,0)</f>
        <v>21.4557</v>
      </c>
      <c r="E30" s="66">
        <f t="shared" si="0"/>
        <v>19</v>
      </c>
      <c r="F30" s="65">
        <f>VLOOKUP($A30,'Return Data'!$B$7:$R$1700,10,0)</f>
        <v>20.813600000000001</v>
      </c>
      <c r="G30" s="66">
        <f t="shared" si="1"/>
        <v>19</v>
      </c>
      <c r="H30" s="65">
        <f>VLOOKUP($A30,'Return Data'!$B$7:$R$1700,11,0)</f>
        <v>12.6105</v>
      </c>
      <c r="I30" s="66">
        <f t="shared" si="2"/>
        <v>21</v>
      </c>
      <c r="J30" s="65">
        <f>VLOOKUP($A30,'Return Data'!$B$7:$R$1700,12,0)</f>
        <v>9.0356000000000005</v>
      </c>
      <c r="K30" s="66">
        <f t="shared" si="3"/>
        <v>21</v>
      </c>
      <c r="L30" s="65">
        <f>VLOOKUP($A30,'Return Data'!$B$7:$R$1700,13,0)</f>
        <v>15.1541</v>
      </c>
      <c r="M30" s="66">
        <f t="shared" si="4"/>
        <v>1</v>
      </c>
      <c r="N30" s="65">
        <f>VLOOKUP($A30,'Return Data'!$B$7:$R$1700,17,0)</f>
        <v>4.7705000000000002</v>
      </c>
      <c r="O30" s="66">
        <f t="shared" si="8"/>
        <v>20</v>
      </c>
      <c r="P30" s="65">
        <f>VLOOKUP($A30,'Return Data'!$B$7:$R$1700,14,0)</f>
        <v>5.0640000000000001</v>
      </c>
      <c r="Q30" s="66">
        <f t="shared" si="9"/>
        <v>19</v>
      </c>
      <c r="R30" s="65">
        <f>VLOOKUP($A30,'Return Data'!$B$7:$R$1700,16,0)</f>
        <v>8.0565999999999995</v>
      </c>
      <c r="S30" s="67">
        <f t="shared" si="7"/>
        <v>19</v>
      </c>
    </row>
    <row r="31" spans="1:19" x14ac:dyDescent="0.3">
      <c r="A31" s="82" t="s">
        <v>1529</v>
      </c>
      <c r="B31" s="64">
        <f>VLOOKUP($A31,'Return Data'!$B$7:$R$1700,3,0)</f>
        <v>44025</v>
      </c>
      <c r="C31" s="65">
        <f>VLOOKUP($A31,'Return Data'!$B$7:$R$1700,4,0)</f>
        <v>35.499200000000002</v>
      </c>
      <c r="D31" s="65">
        <f>VLOOKUP($A31,'Return Data'!$B$7:$R$1700,9,0)</f>
        <v>103.43389999999999</v>
      </c>
      <c r="E31" s="66">
        <f t="shared" si="0"/>
        <v>2</v>
      </c>
      <c r="F31" s="65">
        <f>VLOOKUP($A31,'Return Data'!$B$7:$R$1700,10,0)</f>
        <v>25.405799999999999</v>
      </c>
      <c r="G31" s="66">
        <f t="shared" si="1"/>
        <v>2</v>
      </c>
      <c r="H31" s="65">
        <f>VLOOKUP($A31,'Return Data'!$B$7:$R$1700,11,0)</f>
        <v>15.463900000000001</v>
      </c>
      <c r="I31" s="66">
        <f t="shared" si="2"/>
        <v>2</v>
      </c>
      <c r="J31" s="65">
        <f>VLOOKUP($A31,'Return Data'!$B$7:$R$1700,12,0)</f>
        <v>12.696</v>
      </c>
      <c r="K31" s="66">
        <f t="shared" si="3"/>
        <v>6</v>
      </c>
      <c r="L31" s="65">
        <f>VLOOKUP($A31,'Return Data'!$B$7:$R$1700,13,0)</f>
        <v>11.514200000000001</v>
      </c>
      <c r="M31" s="66">
        <f t="shared" si="4"/>
        <v>13</v>
      </c>
      <c r="N31" s="65">
        <f>VLOOKUP($A31,'Return Data'!$B$7:$R$1700,17,0)</f>
        <v>5.2138</v>
      </c>
      <c r="O31" s="66">
        <f t="shared" si="8"/>
        <v>19</v>
      </c>
      <c r="P31" s="65">
        <f>VLOOKUP($A31,'Return Data'!$B$7:$R$1700,14,0)</f>
        <v>5.2472000000000003</v>
      </c>
      <c r="Q31" s="66">
        <f t="shared" si="9"/>
        <v>18</v>
      </c>
      <c r="R31" s="65">
        <f>VLOOKUP($A31,'Return Data'!$B$7:$R$1700,16,0)</f>
        <v>7.7609000000000004</v>
      </c>
      <c r="S31" s="67">
        <f t="shared" si="7"/>
        <v>20</v>
      </c>
    </row>
    <row r="32" spans="1:19" x14ac:dyDescent="0.3">
      <c r="A32" s="82" t="s">
        <v>1530</v>
      </c>
      <c r="B32" s="64">
        <f>VLOOKUP($A32,'Return Data'!$B$7:$R$1700,3,0)</f>
        <v>44025</v>
      </c>
      <c r="C32" s="65">
        <f>VLOOKUP($A32,'Return Data'!$B$7:$R$1700,4,0)</f>
        <v>25.355799999999999</v>
      </c>
      <c r="D32" s="65">
        <f>VLOOKUP($A32,'Return Data'!$B$7:$R$1700,9,0)</f>
        <v>22.415500000000002</v>
      </c>
      <c r="E32" s="66">
        <f t="shared" si="0"/>
        <v>18</v>
      </c>
      <c r="F32" s="65">
        <f>VLOOKUP($A32,'Return Data'!$B$7:$R$1700,10,0)</f>
        <v>22.968</v>
      </c>
      <c r="G32" s="66">
        <f t="shared" si="1"/>
        <v>11</v>
      </c>
      <c r="H32" s="65">
        <f>VLOOKUP($A32,'Return Data'!$B$7:$R$1700,11,0)</f>
        <v>13.9109</v>
      </c>
      <c r="I32" s="66">
        <f t="shared" si="2"/>
        <v>13</v>
      </c>
      <c r="J32" s="65">
        <f>VLOOKUP($A32,'Return Data'!$B$7:$R$1700,12,0)</f>
        <v>12.282400000000001</v>
      </c>
      <c r="K32" s="66">
        <f t="shared" si="3"/>
        <v>11</v>
      </c>
      <c r="L32" s="65">
        <f>VLOOKUP($A32,'Return Data'!$B$7:$R$1700,13,0)</f>
        <v>11.720499999999999</v>
      </c>
      <c r="M32" s="66">
        <f t="shared" si="4"/>
        <v>12</v>
      </c>
      <c r="N32" s="65">
        <f>VLOOKUP($A32,'Return Data'!$B$7:$R$1700,17,0)</f>
        <v>10.620900000000001</v>
      </c>
      <c r="O32" s="66">
        <f t="shared" si="8"/>
        <v>8</v>
      </c>
      <c r="P32" s="65">
        <f>VLOOKUP($A32,'Return Data'!$B$7:$R$1700,14,0)</f>
        <v>8.7560000000000002</v>
      </c>
      <c r="Q32" s="66">
        <f t="shared" si="9"/>
        <v>8</v>
      </c>
      <c r="R32" s="65">
        <f>VLOOKUP($A32,'Return Data'!$B$7:$R$1700,16,0)</f>
        <v>9.0373999999999999</v>
      </c>
      <c r="S32" s="67">
        <f t="shared" si="7"/>
        <v>12</v>
      </c>
    </row>
    <row r="33" spans="1:19" x14ac:dyDescent="0.3">
      <c r="A33" s="82" t="s">
        <v>1533</v>
      </c>
      <c r="B33" s="64">
        <f>VLOOKUP($A33,'Return Data'!$B$7:$R$1700,3,0)</f>
        <v>44025</v>
      </c>
      <c r="C33" s="65">
        <f>VLOOKUP($A33,'Return Data'!$B$7:$R$1700,4,0)</f>
        <v>33.616799999999998</v>
      </c>
      <c r="D33" s="65">
        <f>VLOOKUP($A33,'Return Data'!$B$7:$R$1700,9,0)</f>
        <v>26.486999999999998</v>
      </c>
      <c r="E33" s="66">
        <f t="shared" si="0"/>
        <v>10</v>
      </c>
      <c r="F33" s="65">
        <f>VLOOKUP($A33,'Return Data'!$B$7:$R$1700,10,0)</f>
        <v>23.078299999999999</v>
      </c>
      <c r="G33" s="66">
        <f t="shared" si="1"/>
        <v>10</v>
      </c>
      <c r="H33" s="65">
        <f>VLOOKUP($A33,'Return Data'!$B$7:$R$1700,11,0)</f>
        <v>14.189299999999999</v>
      </c>
      <c r="I33" s="66">
        <f t="shared" si="2"/>
        <v>10</v>
      </c>
      <c r="J33" s="65">
        <f>VLOOKUP($A33,'Return Data'!$B$7:$R$1700,12,0)</f>
        <v>12.3001</v>
      </c>
      <c r="K33" s="66">
        <f t="shared" si="3"/>
        <v>10</v>
      </c>
      <c r="L33" s="65">
        <f>VLOOKUP($A33,'Return Data'!$B$7:$R$1700,13,0)</f>
        <v>5.7350000000000003</v>
      </c>
      <c r="M33" s="66">
        <f t="shared" si="4"/>
        <v>24</v>
      </c>
      <c r="N33" s="65">
        <f>VLOOKUP($A33,'Return Data'!$B$7:$R$1700,17,0)</f>
        <v>3.2033</v>
      </c>
      <c r="O33" s="66">
        <f t="shared" si="8"/>
        <v>25</v>
      </c>
      <c r="P33" s="65">
        <f>VLOOKUP($A33,'Return Data'!$B$7:$R$1700,14,0)</f>
        <v>4.0766999999999998</v>
      </c>
      <c r="Q33" s="66">
        <f t="shared" si="9"/>
        <v>23</v>
      </c>
      <c r="R33" s="65">
        <f>VLOOKUP($A33,'Return Data'!$B$7:$R$1700,16,0)</f>
        <v>7.4199000000000002</v>
      </c>
      <c r="S33" s="67">
        <f t="shared" si="7"/>
        <v>24</v>
      </c>
    </row>
    <row r="34" spans="1:19" x14ac:dyDescent="0.3">
      <c r="A34" s="82" t="s">
        <v>1535</v>
      </c>
      <c r="B34" s="64">
        <f>VLOOKUP($A34,'Return Data'!$B$7:$R$1700,3,0)</f>
        <v>44025</v>
      </c>
      <c r="C34" s="65">
        <f>VLOOKUP($A34,'Return Data'!$B$7:$R$1700,4,0)</f>
        <v>39.358199999999997</v>
      </c>
      <c r="D34" s="65">
        <f>VLOOKUP($A34,'Return Data'!$B$7:$R$1700,9,0)</f>
        <v>29.417999999999999</v>
      </c>
      <c r="E34" s="66">
        <f t="shared" si="0"/>
        <v>6</v>
      </c>
      <c r="F34" s="65">
        <f>VLOOKUP($A34,'Return Data'!$B$7:$R$1700,10,0)</f>
        <v>24.211099999999998</v>
      </c>
      <c r="G34" s="66">
        <f t="shared" si="1"/>
        <v>6</v>
      </c>
      <c r="H34" s="65">
        <f>VLOOKUP($A34,'Return Data'!$B$7:$R$1700,11,0)</f>
        <v>15.08</v>
      </c>
      <c r="I34" s="66">
        <f t="shared" si="2"/>
        <v>3</v>
      </c>
      <c r="J34" s="65">
        <f>VLOOKUP($A34,'Return Data'!$B$7:$R$1700,12,0)</f>
        <v>12.939299999999999</v>
      </c>
      <c r="K34" s="66">
        <f t="shared" si="3"/>
        <v>3</v>
      </c>
      <c r="L34" s="65">
        <f>VLOOKUP($A34,'Return Data'!$B$7:$R$1700,13,0)</f>
        <v>11.9544</v>
      </c>
      <c r="M34" s="66">
        <f t="shared" si="4"/>
        <v>9</v>
      </c>
      <c r="N34" s="65">
        <f>VLOOKUP($A34,'Return Data'!$B$7:$R$1700,17,0)</f>
        <v>7.7062999999999997</v>
      </c>
      <c r="O34" s="66">
        <f t="shared" si="8"/>
        <v>17</v>
      </c>
      <c r="P34" s="65">
        <f>VLOOKUP($A34,'Return Data'!$B$7:$R$1700,14,0)</f>
        <v>6.8311000000000002</v>
      </c>
      <c r="Q34" s="66">
        <f t="shared" si="9"/>
        <v>16</v>
      </c>
      <c r="R34" s="65">
        <f>VLOOKUP($A34,'Return Data'!$B$7:$R$1700,16,0)</f>
        <v>8.5864999999999991</v>
      </c>
      <c r="S34" s="67">
        <f t="shared" si="7"/>
        <v>17</v>
      </c>
    </row>
    <row r="35" spans="1:19" x14ac:dyDescent="0.3">
      <c r="A35" s="82" t="s">
        <v>1536</v>
      </c>
      <c r="B35" s="64">
        <f>VLOOKUP($A35,'Return Data'!$B$7:$R$1700,3,0)</f>
        <v>44025</v>
      </c>
      <c r="C35" s="65">
        <f>VLOOKUP($A35,'Return Data'!$B$7:$R$1700,4,0)</f>
        <v>23.597899999999999</v>
      </c>
      <c r="D35" s="65">
        <f>VLOOKUP($A35,'Return Data'!$B$7:$R$1700,9,0)</f>
        <v>26.269300000000001</v>
      </c>
      <c r="E35" s="66">
        <f t="shared" si="0"/>
        <v>11</v>
      </c>
      <c r="F35" s="65">
        <f>VLOOKUP($A35,'Return Data'!$B$7:$R$1700,10,0)</f>
        <v>24.122699999999998</v>
      </c>
      <c r="G35" s="66">
        <f t="shared" si="1"/>
        <v>7</v>
      </c>
      <c r="H35" s="65">
        <f>VLOOKUP($A35,'Return Data'!$B$7:$R$1700,11,0)</f>
        <v>14.877700000000001</v>
      </c>
      <c r="I35" s="66">
        <f t="shared" si="2"/>
        <v>4</v>
      </c>
      <c r="J35" s="65">
        <f>VLOOKUP($A35,'Return Data'!$B$7:$R$1700,12,0)</f>
        <v>12.9373</v>
      </c>
      <c r="K35" s="66">
        <f t="shared" si="3"/>
        <v>4</v>
      </c>
      <c r="L35" s="65">
        <f>VLOOKUP($A35,'Return Data'!$B$7:$R$1700,13,0)</f>
        <v>12.382899999999999</v>
      </c>
      <c r="M35" s="66">
        <f t="shared" si="4"/>
        <v>2</v>
      </c>
      <c r="N35" s="65">
        <f>VLOOKUP($A35,'Return Data'!$B$7:$R$1700,17,0)</f>
        <v>3.7185000000000001</v>
      </c>
      <c r="O35" s="66">
        <f t="shared" si="8"/>
        <v>22</v>
      </c>
      <c r="P35" s="65">
        <f>VLOOKUP($A35,'Return Data'!$B$7:$R$1700,14,0)</f>
        <v>4.2355</v>
      </c>
      <c r="Q35" s="66">
        <f t="shared" si="9"/>
        <v>21</v>
      </c>
      <c r="R35" s="65">
        <f>VLOOKUP($A35,'Return Data'!$B$7:$R$1700,16,0)</f>
        <v>7.5490000000000004</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28.894957142857134</v>
      </c>
      <c r="E37" s="88"/>
      <c r="F37" s="89">
        <f>AVERAGE(F8:F35)</f>
        <v>18.276592857142859</v>
      </c>
      <c r="G37" s="88"/>
      <c r="H37" s="89">
        <f>AVERAGE(H8:H35)</f>
        <v>11.415403571428573</v>
      </c>
      <c r="I37" s="88"/>
      <c r="J37" s="89">
        <f>AVERAGE(J8:J35)</f>
        <v>9.9609107142857134</v>
      </c>
      <c r="K37" s="88"/>
      <c r="L37" s="89">
        <f>AVERAGE(L8:L35)</f>
        <v>9.3236571428571438</v>
      </c>
      <c r="M37" s="88"/>
      <c r="N37" s="89">
        <f>AVERAGE(N8:N35)</f>
        <v>7.4531000000000009</v>
      </c>
      <c r="O37" s="88"/>
      <c r="P37" s="89">
        <f>AVERAGE(P8:P35)</f>
        <v>6.723976923076922</v>
      </c>
      <c r="Q37" s="88"/>
      <c r="R37" s="89">
        <f>AVERAGE(R8:R35)</f>
        <v>8.3838607142857153</v>
      </c>
      <c r="S37" s="90"/>
    </row>
    <row r="38" spans="1:19" x14ac:dyDescent="0.3">
      <c r="A38" s="87" t="s">
        <v>28</v>
      </c>
      <c r="B38" s="88"/>
      <c r="C38" s="88"/>
      <c r="D38" s="89">
        <f>MIN(D8:D35)</f>
        <v>-22.203199999999999</v>
      </c>
      <c r="E38" s="88"/>
      <c r="F38" s="89">
        <f>MIN(F8:F35)</f>
        <v>-24.486699999999999</v>
      </c>
      <c r="G38" s="88"/>
      <c r="H38" s="89">
        <f>MIN(H8:H35)</f>
        <v>-14.7281</v>
      </c>
      <c r="I38" s="88"/>
      <c r="J38" s="89">
        <f>MIN(J8:J35)</f>
        <v>-8.7429000000000006</v>
      </c>
      <c r="K38" s="88"/>
      <c r="L38" s="89">
        <f>MIN(L8:L35)</f>
        <v>-7.3985000000000003</v>
      </c>
      <c r="M38" s="88"/>
      <c r="N38" s="89">
        <f>MIN(N8:N35)</f>
        <v>-6.4364999999999997</v>
      </c>
      <c r="O38" s="88"/>
      <c r="P38" s="89">
        <f>MIN(P8:P35)</f>
        <v>-2.5674999999999999</v>
      </c>
      <c r="Q38" s="88"/>
      <c r="R38" s="89">
        <f>MIN(R8:R35)</f>
        <v>4.2779999999999996</v>
      </c>
      <c r="S38" s="90"/>
    </row>
    <row r="39" spans="1:19" ht="15" thickBot="1" x14ac:dyDescent="0.35">
      <c r="A39" s="91" t="s">
        <v>29</v>
      </c>
      <c r="B39" s="92"/>
      <c r="C39" s="92"/>
      <c r="D39" s="93">
        <f>MAX(D8:D35)</f>
        <v>122.86239999999999</v>
      </c>
      <c r="E39" s="92"/>
      <c r="F39" s="93">
        <f>MAX(F8:F35)</f>
        <v>27.198499999999999</v>
      </c>
      <c r="G39" s="92"/>
      <c r="H39" s="93">
        <f>MAX(H8:H35)</f>
        <v>16.3385</v>
      </c>
      <c r="I39" s="92"/>
      <c r="J39" s="93">
        <f>MAX(J8:J35)</f>
        <v>13.1875</v>
      </c>
      <c r="K39" s="92"/>
      <c r="L39" s="93">
        <f>MAX(L8:L35)</f>
        <v>15.1541</v>
      </c>
      <c r="M39" s="92"/>
      <c r="N39" s="93">
        <f>MAX(N8:N35)</f>
        <v>11.135199999999999</v>
      </c>
      <c r="O39" s="92"/>
      <c r="P39" s="93">
        <f>MAX(P8:P35)</f>
        <v>9.1725999999999992</v>
      </c>
      <c r="Q39" s="92"/>
      <c r="R39" s="93">
        <f>MAX(R8:R35)</f>
        <v>11.3445</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44025</v>
      </c>
      <c r="C8" s="65">
        <f>VLOOKUP($A8,'Return Data'!$B$7:$R$1700,4,0)</f>
        <v>34.9711</v>
      </c>
      <c r="D8" s="65">
        <f>VLOOKUP($A8,'Return Data'!$B$7:$R$1700,9,0)</f>
        <v>33.543700000000001</v>
      </c>
      <c r="E8" s="66">
        <f t="shared" ref="E8:E35" si="0">RANK(D8,D$8:D$35,0)</f>
        <v>4</v>
      </c>
      <c r="F8" s="65">
        <f>VLOOKUP($A8,'Return Data'!$B$7:$R$1700,10,0)</f>
        <v>24.063400000000001</v>
      </c>
      <c r="G8" s="66">
        <f t="shared" ref="G8:G35" si="1">RANK(F8,F$8:F$35,0)</f>
        <v>3</v>
      </c>
      <c r="H8" s="65">
        <f>VLOOKUP($A8,'Return Data'!$B$7:$R$1700,11,0)</f>
        <v>12.1355</v>
      </c>
      <c r="I8" s="66">
        <f t="shared" ref="I8:I35" si="2">RANK(H8,H$8:H$35,0)</f>
        <v>17</v>
      </c>
      <c r="J8" s="65">
        <f>VLOOKUP($A8,'Return Data'!$B$7:$R$1700,12,0)</f>
        <v>10.151199999999999</v>
      </c>
      <c r="K8" s="66">
        <f t="shared" ref="K8:K35" si="3">RANK(J8,J$8:J$35,0)</f>
        <v>18</v>
      </c>
      <c r="L8" s="65">
        <f>VLOOKUP($A8,'Return Data'!$B$7:$R$1700,13,0)</f>
        <v>9.8139000000000003</v>
      </c>
      <c r="M8" s="66">
        <f t="shared" ref="M8:M35" si="4">RANK(L8,L$8:L$35,0)</f>
        <v>18</v>
      </c>
      <c r="N8" s="65">
        <f>VLOOKUP($A8,'Return Data'!$B$7:$R$1700,17,0)</f>
        <v>9.6433999999999997</v>
      </c>
      <c r="O8" s="66">
        <f t="shared" ref="O8:O26" si="5">RANK(N8,N$8:N$35,0)</f>
        <v>10</v>
      </c>
      <c r="P8" s="65">
        <f>VLOOKUP($A8,'Return Data'!$B$7:$R$1700,14,0)</f>
        <v>7.8716999999999997</v>
      </c>
      <c r="Q8" s="66">
        <f t="shared" ref="Q8:Q26" si="6">RANK(P8,P$8:P$35,0)</f>
        <v>8</v>
      </c>
      <c r="R8" s="65">
        <f>VLOOKUP($A8,'Return Data'!$B$7:$R$1700,16,0)</f>
        <v>7.5538999999999996</v>
      </c>
      <c r="S8" s="67">
        <f t="shared" ref="S8:S35" si="7">RANK(R8,R$8:R$35,0)</f>
        <v>15</v>
      </c>
    </row>
    <row r="9" spans="1:19" x14ac:dyDescent="0.3">
      <c r="A9" s="82" t="s">
        <v>1480</v>
      </c>
      <c r="B9" s="64">
        <f>VLOOKUP($A9,'Return Data'!$B$7:$R$1700,3,0)</f>
        <v>44025</v>
      </c>
      <c r="C9" s="65">
        <f>VLOOKUP($A9,'Return Data'!$B$7:$R$1700,4,0)</f>
        <v>23.188700000000001</v>
      </c>
      <c r="D9" s="65">
        <f>VLOOKUP($A9,'Return Data'!$B$7:$R$1700,9,0)</f>
        <v>25.1098</v>
      </c>
      <c r="E9" s="66">
        <f t="shared" si="0"/>
        <v>13</v>
      </c>
      <c r="F9" s="65">
        <f>VLOOKUP($A9,'Return Data'!$B$7:$R$1700,10,0)</f>
        <v>21.741299999999999</v>
      </c>
      <c r="G9" s="66">
        <f t="shared" si="1"/>
        <v>14</v>
      </c>
      <c r="H9" s="65">
        <f>VLOOKUP($A9,'Return Data'!$B$7:$R$1700,11,0)</f>
        <v>13.572900000000001</v>
      </c>
      <c r="I9" s="66">
        <f t="shared" si="2"/>
        <v>9</v>
      </c>
      <c r="J9" s="65">
        <f>VLOOKUP($A9,'Return Data'!$B$7:$R$1700,12,0)</f>
        <v>12.0367</v>
      </c>
      <c r="K9" s="66">
        <f t="shared" si="3"/>
        <v>5</v>
      </c>
      <c r="L9" s="65">
        <f>VLOOKUP($A9,'Return Data'!$B$7:$R$1700,13,0)</f>
        <v>11.4359</v>
      </c>
      <c r="M9" s="66">
        <f t="shared" si="4"/>
        <v>5</v>
      </c>
      <c r="N9" s="65">
        <f>VLOOKUP($A9,'Return Data'!$B$7:$R$1700,17,0)</f>
        <v>10.301399999999999</v>
      </c>
      <c r="O9" s="66">
        <f t="shared" si="5"/>
        <v>3</v>
      </c>
      <c r="P9" s="65">
        <f>VLOOKUP($A9,'Return Data'!$B$7:$R$1700,14,0)</f>
        <v>8.4494000000000007</v>
      </c>
      <c r="Q9" s="66">
        <f t="shared" si="6"/>
        <v>2</v>
      </c>
      <c r="R9" s="65">
        <f>VLOOKUP($A9,'Return Data'!$B$7:$R$1700,16,0)</f>
        <v>8.3568999999999996</v>
      </c>
      <c r="S9" s="67">
        <f t="shared" si="7"/>
        <v>5</v>
      </c>
    </row>
    <row r="10" spans="1:19" x14ac:dyDescent="0.3">
      <c r="A10" s="82" t="s">
        <v>1481</v>
      </c>
      <c r="B10" s="64">
        <f>VLOOKUP($A10,'Return Data'!$B$7:$R$1700,3,0)</f>
        <v>44025</v>
      </c>
      <c r="C10" s="65">
        <f>VLOOKUP($A10,'Return Data'!$B$7:$R$1700,4,0)</f>
        <v>22.1249</v>
      </c>
      <c r="D10" s="65">
        <f>VLOOKUP($A10,'Return Data'!$B$7:$R$1700,9,0)</f>
        <v>17.6191</v>
      </c>
      <c r="E10" s="66">
        <f t="shared" si="0"/>
        <v>24</v>
      </c>
      <c r="F10" s="65">
        <f>VLOOKUP($A10,'Return Data'!$B$7:$R$1700,10,0)</f>
        <v>11.8078</v>
      </c>
      <c r="G10" s="66">
        <f t="shared" si="1"/>
        <v>23</v>
      </c>
      <c r="H10" s="65">
        <f>VLOOKUP($A10,'Return Data'!$B$7:$R$1700,11,0)</f>
        <v>8.7751000000000001</v>
      </c>
      <c r="I10" s="66">
        <f t="shared" si="2"/>
        <v>23</v>
      </c>
      <c r="J10" s="65">
        <f>VLOOKUP($A10,'Return Data'!$B$7:$R$1700,12,0)</f>
        <v>8.5876000000000001</v>
      </c>
      <c r="K10" s="66">
        <f t="shared" si="3"/>
        <v>20</v>
      </c>
      <c r="L10" s="65">
        <f>VLOOKUP($A10,'Return Data'!$B$7:$R$1700,13,0)</f>
        <v>8.2462</v>
      </c>
      <c r="M10" s="66">
        <f t="shared" si="4"/>
        <v>20</v>
      </c>
      <c r="N10" s="65">
        <f>VLOOKUP($A10,'Return Data'!$B$7:$R$1700,17,0)</f>
        <v>8.6239000000000008</v>
      </c>
      <c r="O10" s="66">
        <f t="shared" si="5"/>
        <v>15</v>
      </c>
      <c r="P10" s="65">
        <f>VLOOKUP($A10,'Return Data'!$B$7:$R$1700,14,0)</f>
        <v>7.8049999999999997</v>
      </c>
      <c r="Q10" s="66">
        <f t="shared" si="6"/>
        <v>10</v>
      </c>
      <c r="R10" s="65">
        <f>VLOOKUP($A10,'Return Data'!$B$7:$R$1700,16,0)</f>
        <v>8.2274999999999991</v>
      </c>
      <c r="S10" s="67">
        <f t="shared" si="7"/>
        <v>7</v>
      </c>
    </row>
    <row r="11" spans="1:19" x14ac:dyDescent="0.3">
      <c r="A11" s="82" t="s">
        <v>1483</v>
      </c>
      <c r="B11" s="64">
        <f>VLOOKUP($A11,'Return Data'!$B$7:$R$1700,3,0)</f>
        <v>44025</v>
      </c>
      <c r="C11" s="65">
        <f>VLOOKUP($A11,'Return Data'!$B$7:$R$1700,4,0)</f>
        <v>23.775099999999998</v>
      </c>
      <c r="D11" s="65">
        <f>VLOOKUP($A11,'Return Data'!$B$7:$R$1700,9,0)</f>
        <v>25.257400000000001</v>
      </c>
      <c r="E11" s="66">
        <f t="shared" si="0"/>
        <v>12</v>
      </c>
      <c r="F11" s="65">
        <f>VLOOKUP($A11,'Return Data'!$B$7:$R$1700,10,0)</f>
        <v>22.209599999999998</v>
      </c>
      <c r="G11" s="66">
        <f t="shared" si="1"/>
        <v>12</v>
      </c>
      <c r="H11" s="65">
        <f>VLOOKUP($A11,'Return Data'!$B$7:$R$1700,11,0)</f>
        <v>13.249599999999999</v>
      </c>
      <c r="I11" s="66">
        <f t="shared" si="2"/>
        <v>13</v>
      </c>
      <c r="J11" s="65">
        <f>VLOOKUP($A11,'Return Data'!$B$7:$R$1700,12,0)</f>
        <v>11.8217</v>
      </c>
      <c r="K11" s="66">
        <f t="shared" si="3"/>
        <v>7</v>
      </c>
      <c r="L11" s="65">
        <f>VLOOKUP($A11,'Return Data'!$B$7:$R$1700,13,0)</f>
        <v>11.259</v>
      </c>
      <c r="M11" s="66">
        <f t="shared" si="4"/>
        <v>8</v>
      </c>
      <c r="N11" s="65">
        <f>VLOOKUP($A11,'Return Data'!$B$7:$R$1700,17,0)</f>
        <v>8.7151999999999994</v>
      </c>
      <c r="O11" s="66">
        <f t="shared" si="5"/>
        <v>14</v>
      </c>
      <c r="P11" s="65">
        <f>VLOOKUP($A11,'Return Data'!$B$7:$R$1700,14,0)</f>
        <v>7.5465</v>
      </c>
      <c r="Q11" s="66">
        <f t="shared" si="6"/>
        <v>14</v>
      </c>
      <c r="R11" s="65">
        <f>VLOOKUP($A11,'Return Data'!$B$7:$R$1700,16,0)</f>
        <v>5.6193</v>
      </c>
      <c r="S11" s="67">
        <f t="shared" si="7"/>
        <v>26</v>
      </c>
    </row>
    <row r="12" spans="1:19" x14ac:dyDescent="0.3">
      <c r="A12" s="82" t="s">
        <v>1486</v>
      </c>
      <c r="B12" s="64">
        <f>VLOOKUP($A12,'Return Data'!$B$7:$R$1700,3,0)</f>
        <v>44025</v>
      </c>
      <c r="C12" s="65">
        <f>VLOOKUP($A12,'Return Data'!$B$7:$R$1700,4,0)</f>
        <v>16.6434</v>
      </c>
      <c r="D12" s="65">
        <f>VLOOKUP($A12,'Return Data'!$B$7:$R$1700,9,0)</f>
        <v>14.610799999999999</v>
      </c>
      <c r="E12" s="66">
        <f t="shared" si="0"/>
        <v>26</v>
      </c>
      <c r="F12" s="65">
        <f>VLOOKUP($A12,'Return Data'!$B$7:$R$1700,10,0)</f>
        <v>-24.999600000000001</v>
      </c>
      <c r="G12" s="66">
        <f t="shared" si="1"/>
        <v>28</v>
      </c>
      <c r="H12" s="65">
        <f>VLOOKUP($A12,'Return Data'!$B$7:$R$1700,11,0)</f>
        <v>-6.6725000000000003</v>
      </c>
      <c r="I12" s="66">
        <f t="shared" si="2"/>
        <v>27</v>
      </c>
      <c r="J12" s="65">
        <f>VLOOKUP($A12,'Return Data'!$B$7:$R$1700,12,0)</f>
        <v>-1.2529999999999999</v>
      </c>
      <c r="K12" s="66">
        <f t="shared" si="3"/>
        <v>27</v>
      </c>
      <c r="L12" s="65">
        <f>VLOOKUP($A12,'Return Data'!$B$7:$R$1700,13,0)</f>
        <v>-7.9135999999999997</v>
      </c>
      <c r="M12" s="66">
        <f t="shared" si="4"/>
        <v>28</v>
      </c>
      <c r="N12" s="65">
        <f>VLOOKUP($A12,'Return Data'!$B$7:$R$1700,17,0)</f>
        <v>-6.9505999999999997</v>
      </c>
      <c r="O12" s="66">
        <f t="shared" si="5"/>
        <v>27</v>
      </c>
      <c r="P12" s="65">
        <f>VLOOKUP($A12,'Return Data'!$B$7:$R$1700,14,0)</f>
        <v>-3.1556999999999999</v>
      </c>
      <c r="Q12" s="66">
        <f t="shared" si="6"/>
        <v>26</v>
      </c>
      <c r="R12" s="65">
        <f>VLOOKUP($A12,'Return Data'!$B$7:$R$1700,16,0)</f>
        <v>4.4992999999999999</v>
      </c>
      <c r="S12" s="67">
        <f t="shared" si="7"/>
        <v>28</v>
      </c>
    </row>
    <row r="13" spans="1:19" x14ac:dyDescent="0.3">
      <c r="A13" s="82" t="s">
        <v>1488</v>
      </c>
      <c r="B13" s="64">
        <f>VLOOKUP($A13,'Return Data'!$B$7:$R$1700,3,0)</f>
        <v>44025</v>
      </c>
      <c r="C13" s="65">
        <f>VLOOKUP($A13,'Return Data'!$B$7:$R$1700,4,0)</f>
        <v>19.780799999999999</v>
      </c>
      <c r="D13" s="65">
        <f>VLOOKUP($A13,'Return Data'!$B$7:$R$1700,9,0)</f>
        <v>24.0032</v>
      </c>
      <c r="E13" s="66">
        <f t="shared" si="0"/>
        <v>14</v>
      </c>
      <c r="F13" s="65">
        <f>VLOOKUP($A13,'Return Data'!$B$7:$R$1700,10,0)</f>
        <v>19.915400000000002</v>
      </c>
      <c r="G13" s="66">
        <f t="shared" si="1"/>
        <v>19</v>
      </c>
      <c r="H13" s="65">
        <f>VLOOKUP($A13,'Return Data'!$B$7:$R$1700,11,0)</f>
        <v>12.4419</v>
      </c>
      <c r="I13" s="66">
        <f t="shared" si="2"/>
        <v>16</v>
      </c>
      <c r="J13" s="65">
        <f>VLOOKUP($A13,'Return Data'!$B$7:$R$1700,12,0)</f>
        <v>10.6699</v>
      </c>
      <c r="K13" s="66">
        <f t="shared" si="3"/>
        <v>16</v>
      </c>
      <c r="L13" s="65">
        <f>VLOOKUP($A13,'Return Data'!$B$7:$R$1700,13,0)</f>
        <v>10.119400000000001</v>
      </c>
      <c r="M13" s="66">
        <f t="shared" si="4"/>
        <v>16</v>
      </c>
      <c r="N13" s="65">
        <f>VLOOKUP($A13,'Return Data'!$B$7:$R$1700,17,0)</f>
        <v>9.1936999999999998</v>
      </c>
      <c r="O13" s="66">
        <f t="shared" si="5"/>
        <v>13</v>
      </c>
      <c r="P13" s="65">
        <f>VLOOKUP($A13,'Return Data'!$B$7:$R$1700,14,0)</f>
        <v>7.5686999999999998</v>
      </c>
      <c r="Q13" s="66">
        <f t="shared" si="6"/>
        <v>13</v>
      </c>
      <c r="R13" s="65">
        <f>VLOOKUP($A13,'Return Data'!$B$7:$R$1700,16,0)</f>
        <v>7.6749000000000001</v>
      </c>
      <c r="S13" s="67">
        <f t="shared" si="7"/>
        <v>13</v>
      </c>
    </row>
    <row r="14" spans="1:19" x14ac:dyDescent="0.3">
      <c r="A14" s="82" t="s">
        <v>1490</v>
      </c>
      <c r="B14" s="64">
        <f>VLOOKUP($A14,'Return Data'!$B$7:$R$1700,3,0)</f>
        <v>44025</v>
      </c>
      <c r="C14" s="65">
        <f>VLOOKUP($A14,'Return Data'!$B$7:$R$1700,4,0)</f>
        <v>35.753999999999998</v>
      </c>
      <c r="D14" s="65">
        <f>VLOOKUP($A14,'Return Data'!$B$7:$R$1700,9,0)</f>
        <v>19.255099999999999</v>
      </c>
      <c r="E14" s="66">
        <f t="shared" si="0"/>
        <v>22</v>
      </c>
      <c r="F14" s="65">
        <f>VLOOKUP($A14,'Return Data'!$B$7:$R$1700,10,0)</f>
        <v>21.294499999999999</v>
      </c>
      <c r="G14" s="66">
        <f t="shared" si="1"/>
        <v>15</v>
      </c>
      <c r="H14" s="65">
        <f>VLOOKUP($A14,'Return Data'!$B$7:$R$1700,11,0)</f>
        <v>12.7189</v>
      </c>
      <c r="I14" s="66">
        <f t="shared" si="2"/>
        <v>15</v>
      </c>
      <c r="J14" s="65">
        <f>VLOOKUP($A14,'Return Data'!$B$7:$R$1700,12,0)</f>
        <v>11.0283</v>
      </c>
      <c r="K14" s="66">
        <f t="shared" si="3"/>
        <v>14</v>
      </c>
      <c r="L14" s="65">
        <f>VLOOKUP($A14,'Return Data'!$B$7:$R$1700,13,0)</f>
        <v>10.700699999999999</v>
      </c>
      <c r="M14" s="66">
        <f t="shared" si="4"/>
        <v>14</v>
      </c>
      <c r="N14" s="65">
        <f>VLOOKUP($A14,'Return Data'!$B$7:$R$1700,17,0)</f>
        <v>9.7297999999999991</v>
      </c>
      <c r="O14" s="66">
        <f t="shared" si="5"/>
        <v>9</v>
      </c>
      <c r="P14" s="65">
        <f>VLOOKUP($A14,'Return Data'!$B$7:$R$1700,14,0)</f>
        <v>7.7831000000000001</v>
      </c>
      <c r="Q14" s="66">
        <f t="shared" si="6"/>
        <v>11</v>
      </c>
      <c r="R14" s="65">
        <f>VLOOKUP($A14,'Return Data'!$B$7:$R$1700,16,0)</f>
        <v>7.3964999999999996</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26</v>
      </c>
      <c r="H15" s="65">
        <f>VLOOKUP($A15,'Return Data'!$B$7:$R$1700,11,0)</f>
        <v>5.8989000000000003</v>
      </c>
      <c r="I15" s="66">
        <f t="shared" si="2"/>
        <v>26</v>
      </c>
      <c r="J15" s="65">
        <f>VLOOKUP($A15,'Return Data'!$B$7:$R$1700,12,0)</f>
        <v>7.2115999999999998</v>
      </c>
      <c r="K15" s="66">
        <f t="shared" si="3"/>
        <v>23</v>
      </c>
      <c r="L15" s="65">
        <f>VLOOKUP($A15,'Return Data'!$B$7:$R$1700,13,0)</f>
        <v>7.8874000000000004</v>
      </c>
      <c r="M15" s="66">
        <f t="shared" si="4"/>
        <v>21</v>
      </c>
      <c r="N15" s="65">
        <f>VLOOKUP($A15,'Return Data'!$B$7:$R$1700,17,0)</f>
        <v>2.5709</v>
      </c>
      <c r="O15" s="66">
        <f t="shared" si="5"/>
        <v>24</v>
      </c>
      <c r="P15" s="65">
        <f>VLOOKUP($A15,'Return Data'!$B$7:$R$1700,14,0)</f>
        <v>3.5074000000000001</v>
      </c>
      <c r="Q15" s="66">
        <f t="shared" si="6"/>
        <v>22</v>
      </c>
      <c r="R15" s="65">
        <f>VLOOKUP($A15,'Return Data'!$B$7:$R$1700,16,0)</f>
        <v>5.0959000000000003</v>
      </c>
      <c r="S15" s="67">
        <f t="shared" si="7"/>
        <v>27</v>
      </c>
    </row>
    <row r="16" spans="1:19" x14ac:dyDescent="0.3">
      <c r="A16" s="82" t="s">
        <v>1498</v>
      </c>
      <c r="B16" s="64">
        <f>VLOOKUP($A16,'Return Data'!$B$7:$R$1700,3,0)</f>
        <v>44025</v>
      </c>
      <c r="C16" s="65">
        <f>VLOOKUP($A16,'Return Data'!$B$7:$R$1700,4,0)</f>
        <v>3795.6108433734898</v>
      </c>
      <c r="D16" s="65">
        <f>VLOOKUP($A16,'Return Data'!$B$7:$R$1700,9,0)</f>
        <v>4.5926</v>
      </c>
      <c r="E16" s="66">
        <f t="shared" si="0"/>
        <v>27</v>
      </c>
      <c r="F16" s="65">
        <f>VLOOKUP($A16,'Return Data'!$B$7:$R$1700,10,0)</f>
        <v>-3.5272999999999999</v>
      </c>
      <c r="G16" s="66">
        <f t="shared" si="1"/>
        <v>27</v>
      </c>
      <c r="H16" s="65">
        <f>VLOOKUP($A16,'Return Data'!$B$7:$R$1700,11,0)</f>
        <v>-15.3973</v>
      </c>
      <c r="I16" s="66">
        <f t="shared" si="2"/>
        <v>28</v>
      </c>
      <c r="J16" s="65">
        <f>VLOOKUP($A16,'Return Data'!$B$7:$R$1700,12,0)</f>
        <v>-9.4243000000000006</v>
      </c>
      <c r="K16" s="66">
        <f t="shared" si="3"/>
        <v>28</v>
      </c>
      <c r="L16" s="65">
        <f>VLOOKUP($A16,'Return Data'!$B$7:$R$1700,13,0)</f>
        <v>-6.5086000000000004</v>
      </c>
      <c r="M16" s="66">
        <f t="shared" si="4"/>
        <v>27</v>
      </c>
      <c r="N16" s="65">
        <f>VLOOKUP($A16,'Return Data'!$B$7:$R$1700,17,0)</f>
        <v>0.76570000000000005</v>
      </c>
      <c r="O16" s="66">
        <f t="shared" si="5"/>
        <v>26</v>
      </c>
      <c r="P16" s="65">
        <f>VLOOKUP($A16,'Return Data'!$B$7:$R$1700,14,0)</f>
        <v>2.7004999999999999</v>
      </c>
      <c r="Q16" s="66">
        <f t="shared" si="6"/>
        <v>25</v>
      </c>
      <c r="R16" s="65">
        <f>VLOOKUP($A16,'Return Data'!$B$7:$R$1700,16,0)</f>
        <v>7.4928999999999997</v>
      </c>
      <c r="S16" s="67">
        <f t="shared" si="7"/>
        <v>16</v>
      </c>
    </row>
    <row r="17" spans="1:19" x14ac:dyDescent="0.3">
      <c r="A17" s="82" t="s">
        <v>1500</v>
      </c>
      <c r="B17" s="64">
        <f>VLOOKUP($A17,'Return Data'!$B$7:$R$1700,3,0)</f>
        <v>44025</v>
      </c>
      <c r="C17" s="65">
        <f>VLOOKUP($A17,'Return Data'!$B$7:$R$1700,4,0)</f>
        <v>23.765799999999999</v>
      </c>
      <c r="D17" s="65">
        <f>VLOOKUP($A17,'Return Data'!$B$7:$R$1700,9,0)</f>
        <v>31.2363</v>
      </c>
      <c r="E17" s="66">
        <f t="shared" si="0"/>
        <v>5</v>
      </c>
      <c r="F17" s="65">
        <f>VLOOKUP($A17,'Return Data'!$B$7:$R$1700,10,0)</f>
        <v>23.951499999999999</v>
      </c>
      <c r="G17" s="66">
        <f t="shared" si="1"/>
        <v>4</v>
      </c>
      <c r="H17" s="65">
        <f>VLOOKUP($A17,'Return Data'!$B$7:$R$1700,11,0)</f>
        <v>14.281499999999999</v>
      </c>
      <c r="I17" s="66">
        <f t="shared" si="2"/>
        <v>4</v>
      </c>
      <c r="J17" s="65">
        <f>VLOOKUP($A17,'Return Data'!$B$7:$R$1700,12,0)</f>
        <v>12.7286</v>
      </c>
      <c r="K17" s="66">
        <f t="shared" si="3"/>
        <v>1</v>
      </c>
      <c r="L17" s="65">
        <f>VLOOKUP($A17,'Return Data'!$B$7:$R$1700,13,0)</f>
        <v>11.9869</v>
      </c>
      <c r="M17" s="66">
        <f t="shared" si="4"/>
        <v>2</v>
      </c>
      <c r="N17" s="65">
        <f>VLOOKUP($A17,'Return Data'!$B$7:$R$1700,17,0)</f>
        <v>10.534000000000001</v>
      </c>
      <c r="O17" s="66">
        <f t="shared" si="5"/>
        <v>1</v>
      </c>
      <c r="P17" s="65">
        <f>VLOOKUP($A17,'Return Data'!$B$7:$R$1700,14,0)</f>
        <v>8.9054000000000002</v>
      </c>
      <c r="Q17" s="66">
        <f t="shared" si="6"/>
        <v>1</v>
      </c>
      <c r="R17" s="65">
        <f>VLOOKUP($A17,'Return Data'!$B$7:$R$1700,16,0)</f>
        <v>8.9884000000000004</v>
      </c>
      <c r="S17" s="67">
        <f t="shared" si="7"/>
        <v>2</v>
      </c>
    </row>
    <row r="18" spans="1:19" x14ac:dyDescent="0.3">
      <c r="A18" s="82" t="s">
        <v>1502</v>
      </c>
      <c r="B18" s="64">
        <f>VLOOKUP($A18,'Return Data'!$B$7:$R$1700,3,0)</f>
        <v>44025</v>
      </c>
      <c r="C18" s="65">
        <f>VLOOKUP($A18,'Return Data'!$B$7:$R$1700,4,0)</f>
        <v>30.4208</v>
      </c>
      <c r="D18" s="65">
        <f>VLOOKUP($A18,'Return Data'!$B$7:$R$1700,9,0)</f>
        <v>121.7101</v>
      </c>
      <c r="E18" s="66">
        <f t="shared" si="0"/>
        <v>1</v>
      </c>
      <c r="F18" s="65">
        <f>VLOOKUP($A18,'Return Data'!$B$7:$R$1700,10,0)</f>
        <v>8.2157</v>
      </c>
      <c r="G18" s="66">
        <f t="shared" si="1"/>
        <v>25</v>
      </c>
      <c r="H18" s="65">
        <f>VLOOKUP($A18,'Return Data'!$B$7:$R$1700,11,0)</f>
        <v>6.7538999999999998</v>
      </c>
      <c r="I18" s="66">
        <f t="shared" si="2"/>
        <v>25</v>
      </c>
      <c r="J18" s="65">
        <f>VLOOKUP($A18,'Return Data'!$B$7:$R$1700,12,0)</f>
        <v>6.7508999999999997</v>
      </c>
      <c r="K18" s="66">
        <f t="shared" si="3"/>
        <v>24</v>
      </c>
      <c r="L18" s="65">
        <f>VLOOKUP($A18,'Return Data'!$B$7:$R$1700,13,0)</f>
        <v>7.0496999999999996</v>
      </c>
      <c r="M18" s="66">
        <f t="shared" si="4"/>
        <v>22</v>
      </c>
      <c r="N18" s="65">
        <f>VLOOKUP($A18,'Return Data'!$B$7:$R$1700,17,0)</f>
        <v>3.0108000000000001</v>
      </c>
      <c r="O18" s="66">
        <f t="shared" si="5"/>
        <v>23</v>
      </c>
      <c r="P18" s="65">
        <f>VLOOKUP($A18,'Return Data'!$B$7:$R$1700,14,0)</f>
        <v>3.4327000000000001</v>
      </c>
      <c r="Q18" s="66">
        <f t="shared" si="6"/>
        <v>23</v>
      </c>
      <c r="R18" s="65">
        <f>VLOOKUP($A18,'Return Data'!$B$7:$R$1700,16,0)</f>
        <v>6.5243000000000002</v>
      </c>
      <c r="S18" s="67">
        <f t="shared" si="7"/>
        <v>24</v>
      </c>
    </row>
    <row r="19" spans="1:19" x14ac:dyDescent="0.3">
      <c r="A19" s="82" t="s">
        <v>1504</v>
      </c>
      <c r="B19" s="64">
        <f>VLOOKUP($A19,'Return Data'!$B$7:$R$1700,3,0)</f>
        <v>44025</v>
      </c>
      <c r="C19" s="65">
        <f>VLOOKUP($A19,'Return Data'!$B$7:$R$1700,4,0)</f>
        <v>44.289700000000003</v>
      </c>
      <c r="D19" s="65">
        <f>VLOOKUP($A19,'Return Data'!$B$7:$R$1700,9,0)</f>
        <v>28.131499999999999</v>
      </c>
      <c r="E19" s="66">
        <f t="shared" si="0"/>
        <v>7</v>
      </c>
      <c r="F19" s="65">
        <f>VLOOKUP($A19,'Return Data'!$B$7:$R$1700,10,0)</f>
        <v>23.572299999999998</v>
      </c>
      <c r="G19" s="66">
        <f t="shared" si="1"/>
        <v>6</v>
      </c>
      <c r="H19" s="65">
        <f>VLOOKUP($A19,'Return Data'!$B$7:$R$1700,11,0)</f>
        <v>13.8605</v>
      </c>
      <c r="I19" s="66">
        <f t="shared" si="2"/>
        <v>6</v>
      </c>
      <c r="J19" s="65">
        <f>VLOOKUP($A19,'Return Data'!$B$7:$R$1700,12,0)</f>
        <v>12.3665</v>
      </c>
      <c r="K19" s="66">
        <f t="shared" si="3"/>
        <v>3</v>
      </c>
      <c r="L19" s="65">
        <f>VLOOKUP($A19,'Return Data'!$B$7:$R$1700,13,0)</f>
        <v>11.482900000000001</v>
      </c>
      <c r="M19" s="66">
        <f t="shared" si="4"/>
        <v>4</v>
      </c>
      <c r="N19" s="65">
        <f>VLOOKUP($A19,'Return Data'!$B$7:$R$1700,17,0)</f>
        <v>10.1935</v>
      </c>
      <c r="O19" s="66">
        <f t="shared" si="5"/>
        <v>5</v>
      </c>
      <c r="P19" s="65">
        <f>VLOOKUP($A19,'Return Data'!$B$7:$R$1700,14,0)</f>
        <v>8.1542999999999992</v>
      </c>
      <c r="Q19" s="66">
        <f t="shared" si="6"/>
        <v>6</v>
      </c>
      <c r="R19" s="65">
        <f>VLOOKUP($A19,'Return Data'!$B$7:$R$1700,16,0)</f>
        <v>8.2700999999999993</v>
      </c>
      <c r="S19" s="67">
        <f t="shared" si="7"/>
        <v>6</v>
      </c>
    </row>
    <row r="20" spans="1:19" x14ac:dyDescent="0.3">
      <c r="A20" s="82" t="s">
        <v>1506</v>
      </c>
      <c r="B20" s="64">
        <f>VLOOKUP($A20,'Return Data'!$B$7:$R$1700,3,0)</f>
        <v>44025</v>
      </c>
      <c r="C20" s="65">
        <f>VLOOKUP($A20,'Return Data'!$B$7:$R$1700,4,0)</f>
        <v>19.216000000000001</v>
      </c>
      <c r="D20" s="65">
        <f>VLOOKUP($A20,'Return Data'!$B$7:$R$1700,9,0)</f>
        <v>23.9129</v>
      </c>
      <c r="E20" s="66">
        <f t="shared" si="0"/>
        <v>15</v>
      </c>
      <c r="F20" s="65">
        <f>VLOOKUP($A20,'Return Data'!$B$7:$R$1700,10,0)</f>
        <v>22.551600000000001</v>
      </c>
      <c r="G20" s="66">
        <f t="shared" si="1"/>
        <v>9</v>
      </c>
      <c r="H20" s="65">
        <f>VLOOKUP($A20,'Return Data'!$B$7:$R$1700,11,0)</f>
        <v>11.539300000000001</v>
      </c>
      <c r="I20" s="66">
        <f t="shared" si="2"/>
        <v>22</v>
      </c>
      <c r="J20" s="65">
        <f>VLOOKUP($A20,'Return Data'!$B$7:$R$1700,12,0)</f>
        <v>6.5171999999999999</v>
      </c>
      <c r="K20" s="66">
        <f t="shared" si="3"/>
        <v>25</v>
      </c>
      <c r="L20" s="65">
        <f>VLOOKUP($A20,'Return Data'!$B$7:$R$1700,13,0)</f>
        <v>6.1882000000000001</v>
      </c>
      <c r="M20" s="66">
        <f t="shared" si="4"/>
        <v>23</v>
      </c>
      <c r="N20" s="65">
        <f>VLOOKUP($A20,'Return Data'!$B$7:$R$1700,17,0)</f>
        <v>4.7279999999999998</v>
      </c>
      <c r="O20" s="66">
        <f t="shared" si="5"/>
        <v>18</v>
      </c>
      <c r="P20" s="65">
        <f>VLOOKUP($A20,'Return Data'!$B$7:$R$1700,14,0)</f>
        <v>4.9005000000000001</v>
      </c>
      <c r="Q20" s="66">
        <f t="shared" si="6"/>
        <v>17</v>
      </c>
      <c r="R20" s="65">
        <f>VLOOKUP($A20,'Return Data'!$B$7:$R$1700,16,0)</f>
        <v>7.2634999999999996</v>
      </c>
      <c r="S20" s="67">
        <f t="shared" si="7"/>
        <v>20</v>
      </c>
    </row>
    <row r="21" spans="1:19" x14ac:dyDescent="0.3">
      <c r="A21" s="82" t="s">
        <v>1509</v>
      </c>
      <c r="B21" s="64">
        <f>VLOOKUP($A21,'Return Data'!$B$7:$R$1700,3,0)</f>
        <v>44025</v>
      </c>
      <c r="C21" s="65">
        <f>VLOOKUP($A21,'Return Data'!$B$7:$R$1700,4,0)</f>
        <v>43.466299999999997</v>
      </c>
      <c r="D21" s="65">
        <f>VLOOKUP($A21,'Return Data'!$B$7:$R$1700,9,0)</f>
        <v>22.765999999999998</v>
      </c>
      <c r="E21" s="66">
        <f t="shared" si="0"/>
        <v>17</v>
      </c>
      <c r="F21" s="65">
        <f>VLOOKUP($A21,'Return Data'!$B$7:$R$1700,10,0)</f>
        <v>20.870200000000001</v>
      </c>
      <c r="G21" s="66">
        <f t="shared" si="1"/>
        <v>16</v>
      </c>
      <c r="H21" s="65">
        <f>VLOOKUP($A21,'Return Data'!$B$7:$R$1700,11,0)</f>
        <v>13.1699</v>
      </c>
      <c r="I21" s="66">
        <f t="shared" si="2"/>
        <v>14</v>
      </c>
      <c r="J21" s="65">
        <f>VLOOKUP($A21,'Return Data'!$B$7:$R$1700,12,0)</f>
        <v>11.5687</v>
      </c>
      <c r="K21" s="66">
        <f t="shared" si="3"/>
        <v>13</v>
      </c>
      <c r="L21" s="65">
        <f>VLOOKUP($A21,'Return Data'!$B$7:$R$1700,13,0)</f>
        <v>11.2593</v>
      </c>
      <c r="M21" s="66">
        <f t="shared" si="4"/>
        <v>7</v>
      </c>
      <c r="N21" s="65">
        <f>VLOOKUP($A21,'Return Data'!$B$7:$R$1700,17,0)</f>
        <v>10.343400000000001</v>
      </c>
      <c r="O21" s="66">
        <f t="shared" si="5"/>
        <v>2</v>
      </c>
      <c r="P21" s="65">
        <f>VLOOKUP($A21,'Return Data'!$B$7:$R$1700,14,0)</f>
        <v>8.4047000000000001</v>
      </c>
      <c r="Q21" s="66">
        <f t="shared" si="6"/>
        <v>3</v>
      </c>
      <c r="R21" s="65">
        <f>VLOOKUP($A21,'Return Data'!$B$7:$R$1700,16,0)</f>
        <v>7.7885</v>
      </c>
      <c r="S21" s="67">
        <f t="shared" si="7"/>
        <v>11</v>
      </c>
    </row>
    <row r="22" spans="1:19" x14ac:dyDescent="0.3">
      <c r="A22" s="82" t="s">
        <v>1510</v>
      </c>
      <c r="B22" s="64">
        <f>VLOOKUP($A22,'Return Data'!$B$7:$R$1700,3,0)</f>
        <v>44025</v>
      </c>
      <c r="C22" s="65">
        <f>VLOOKUP($A22,'Return Data'!$B$7:$R$1700,4,0)</f>
        <v>1658.175</v>
      </c>
      <c r="D22" s="65">
        <f>VLOOKUP($A22,'Return Data'!$B$7:$R$1700,9,0)</f>
        <v>14.818099999999999</v>
      </c>
      <c r="E22" s="66">
        <f t="shared" si="0"/>
        <v>25</v>
      </c>
      <c r="F22" s="65">
        <f>VLOOKUP($A22,'Return Data'!$B$7:$R$1700,10,0)</f>
        <v>11.6097</v>
      </c>
      <c r="G22" s="66">
        <f t="shared" si="1"/>
        <v>24</v>
      </c>
      <c r="H22" s="65">
        <f>VLOOKUP($A22,'Return Data'!$B$7:$R$1700,11,0)</f>
        <v>8.0888000000000009</v>
      </c>
      <c r="I22" s="66">
        <f t="shared" si="2"/>
        <v>24</v>
      </c>
      <c r="J22" s="65">
        <f>VLOOKUP($A22,'Return Data'!$B$7:$R$1700,12,0)</f>
        <v>5.7660999999999998</v>
      </c>
      <c r="K22" s="66">
        <f t="shared" si="3"/>
        <v>26</v>
      </c>
      <c r="L22" s="65">
        <f>VLOOKUP($A22,'Return Data'!$B$7:$R$1700,13,0)</f>
        <v>4.4813000000000001</v>
      </c>
      <c r="M22" s="66">
        <f t="shared" si="4"/>
        <v>26</v>
      </c>
      <c r="N22" s="65">
        <f>VLOOKUP($A22,'Return Data'!$B$7:$R$1700,17,0)</f>
        <v>6.5651000000000002</v>
      </c>
      <c r="O22" s="66">
        <f t="shared" si="5"/>
        <v>17</v>
      </c>
      <c r="P22" s="65">
        <f>VLOOKUP($A22,'Return Data'!$B$7:$R$1700,14,0)</f>
        <v>6.2674000000000003</v>
      </c>
      <c r="Q22" s="66">
        <f t="shared" si="6"/>
        <v>15</v>
      </c>
      <c r="R22" s="65">
        <f>VLOOKUP($A22,'Return Data'!$B$7:$R$1700,16,0)</f>
        <v>7.6787999999999998</v>
      </c>
      <c r="S22" s="67">
        <f t="shared" si="7"/>
        <v>12</v>
      </c>
    </row>
    <row r="23" spans="1:19" x14ac:dyDescent="0.3">
      <c r="A23" s="82" t="s">
        <v>1512</v>
      </c>
      <c r="B23" s="64">
        <f>VLOOKUP($A23,'Return Data'!$B$7:$R$1700,3,0)</f>
        <v>44025</v>
      </c>
      <c r="C23" s="65">
        <f>VLOOKUP($A23,'Return Data'!$B$7:$R$1700,4,0)</f>
        <v>2771.3829000000001</v>
      </c>
      <c r="D23" s="65">
        <f>VLOOKUP($A23,'Return Data'!$B$7:$R$1700,9,0)</f>
        <v>27.395299999999999</v>
      </c>
      <c r="E23" s="66">
        <f t="shared" si="0"/>
        <v>8</v>
      </c>
      <c r="F23" s="65">
        <f>VLOOKUP($A23,'Return Data'!$B$7:$R$1700,10,0)</f>
        <v>22.983599999999999</v>
      </c>
      <c r="G23" s="66">
        <f t="shared" si="1"/>
        <v>8</v>
      </c>
      <c r="H23" s="65">
        <f>VLOOKUP($A23,'Return Data'!$B$7:$R$1700,11,0)</f>
        <v>13.778600000000001</v>
      </c>
      <c r="I23" s="66">
        <f t="shared" si="2"/>
        <v>7</v>
      </c>
      <c r="J23" s="65">
        <f>VLOOKUP($A23,'Return Data'!$B$7:$R$1700,12,0)</f>
        <v>11.6691</v>
      </c>
      <c r="K23" s="66">
        <f t="shared" si="3"/>
        <v>11</v>
      </c>
      <c r="L23" s="65">
        <f>VLOOKUP($A23,'Return Data'!$B$7:$R$1700,13,0)</f>
        <v>11.132300000000001</v>
      </c>
      <c r="M23" s="66">
        <f t="shared" si="4"/>
        <v>10</v>
      </c>
      <c r="N23" s="65">
        <f>VLOOKUP($A23,'Return Data'!$B$7:$R$1700,17,0)</f>
        <v>9.9105000000000008</v>
      </c>
      <c r="O23" s="66">
        <f t="shared" si="5"/>
        <v>8</v>
      </c>
      <c r="P23" s="65">
        <f>VLOOKUP($A23,'Return Data'!$B$7:$R$1700,14,0)</f>
        <v>7.8582999999999998</v>
      </c>
      <c r="Q23" s="66">
        <f t="shared" si="6"/>
        <v>9</v>
      </c>
      <c r="R23" s="65">
        <f>VLOOKUP($A23,'Return Data'!$B$7:$R$1700,16,0)</f>
        <v>7.9561999999999999</v>
      </c>
      <c r="S23" s="67">
        <f t="shared" si="7"/>
        <v>9</v>
      </c>
    </row>
    <row r="24" spans="1:19" x14ac:dyDescent="0.3">
      <c r="A24" s="82" t="s">
        <v>1514</v>
      </c>
      <c r="B24" s="64">
        <f>VLOOKUP($A24,'Return Data'!$B$7:$R$1700,3,0)</f>
        <v>44025</v>
      </c>
      <c r="C24" s="65">
        <f>VLOOKUP($A24,'Return Data'!$B$7:$R$1700,4,0)</f>
        <v>26.430499999999999</v>
      </c>
      <c r="D24" s="65">
        <f>VLOOKUP($A24,'Return Data'!$B$7:$R$1700,9,0)</f>
        <v>43.917400000000001</v>
      </c>
      <c r="E24" s="66">
        <f t="shared" si="0"/>
        <v>3</v>
      </c>
      <c r="F24" s="65">
        <f>VLOOKUP($A24,'Return Data'!$B$7:$R$1700,10,0)</f>
        <v>26.919499999999999</v>
      </c>
      <c r="G24" s="66">
        <f t="shared" si="1"/>
        <v>1</v>
      </c>
      <c r="H24" s="65">
        <f>VLOOKUP($A24,'Return Data'!$B$7:$R$1700,11,0)</f>
        <v>16.063300000000002</v>
      </c>
      <c r="I24" s="66">
        <f t="shared" si="2"/>
        <v>1</v>
      </c>
      <c r="J24" s="65">
        <f>VLOOKUP($A24,'Return Data'!$B$7:$R$1700,12,0)</f>
        <v>7.4424999999999999</v>
      </c>
      <c r="K24" s="66">
        <f t="shared" si="3"/>
        <v>22</v>
      </c>
      <c r="L24" s="65">
        <f>VLOOKUP($A24,'Return Data'!$B$7:$R$1700,13,0)</f>
        <v>4.7823000000000002</v>
      </c>
      <c r="M24" s="66">
        <f t="shared" si="4"/>
        <v>25</v>
      </c>
      <c r="N24" s="65">
        <f>VLOOKUP($A24,'Return Data'!$B$7:$R$1700,17,0)</f>
        <v>3.3191000000000002</v>
      </c>
      <c r="O24" s="66">
        <f t="shared" si="5"/>
        <v>21</v>
      </c>
      <c r="P24" s="65">
        <f>VLOOKUP($A24,'Return Data'!$B$7:$R$1700,14,0)</f>
        <v>3.7480000000000002</v>
      </c>
      <c r="Q24" s="66">
        <f t="shared" si="6"/>
        <v>21</v>
      </c>
      <c r="R24" s="65">
        <f>VLOOKUP($A24,'Return Data'!$B$7:$R$1700,16,0)</f>
        <v>5.7826000000000004</v>
      </c>
      <c r="S24" s="67">
        <f t="shared" si="7"/>
        <v>25</v>
      </c>
    </row>
    <row r="25" spans="1:19" x14ac:dyDescent="0.3">
      <c r="A25" s="82" t="s">
        <v>1516</v>
      </c>
      <c r="B25" s="64">
        <f>VLOOKUP($A25,'Return Data'!$B$7:$R$1700,3,0)</f>
        <v>44025</v>
      </c>
      <c r="C25" s="65">
        <f>VLOOKUP($A25,'Return Data'!$B$7:$R$1700,4,0)</f>
        <v>39.8279</v>
      </c>
      <c r="D25" s="65">
        <f>VLOOKUP($A25,'Return Data'!$B$7:$R$1700,9,0)</f>
        <v>26.4237</v>
      </c>
      <c r="E25" s="66">
        <f t="shared" si="0"/>
        <v>9</v>
      </c>
      <c r="F25" s="65">
        <f>VLOOKUP($A25,'Return Data'!$B$7:$R$1700,10,0)</f>
        <v>22.099299999999999</v>
      </c>
      <c r="G25" s="66">
        <f t="shared" si="1"/>
        <v>13</v>
      </c>
      <c r="H25" s="65">
        <f>VLOOKUP($A25,'Return Data'!$B$7:$R$1700,11,0)</f>
        <v>13.497</v>
      </c>
      <c r="I25" s="66">
        <f t="shared" si="2"/>
        <v>10</v>
      </c>
      <c r="J25" s="65">
        <f>VLOOKUP($A25,'Return Data'!$B$7:$R$1700,12,0)</f>
        <v>11.777799999999999</v>
      </c>
      <c r="K25" s="66">
        <f t="shared" si="3"/>
        <v>8</v>
      </c>
      <c r="L25" s="65">
        <f>VLOOKUP($A25,'Return Data'!$B$7:$R$1700,13,0)</f>
        <v>11.0663</v>
      </c>
      <c r="M25" s="66">
        <f t="shared" si="4"/>
        <v>11</v>
      </c>
      <c r="N25" s="65">
        <f>VLOOKUP($A25,'Return Data'!$B$7:$R$1700,17,0)</f>
        <v>10.2239</v>
      </c>
      <c r="O25" s="66">
        <f t="shared" si="5"/>
        <v>4</v>
      </c>
      <c r="P25" s="65">
        <f>VLOOKUP($A25,'Return Data'!$B$7:$R$1700,14,0)</f>
        <v>8.2422000000000004</v>
      </c>
      <c r="Q25" s="66">
        <f t="shared" si="6"/>
        <v>5</v>
      </c>
      <c r="R25" s="65">
        <f>VLOOKUP($A25,'Return Data'!$B$7:$R$1700,16,0)</f>
        <v>7.8841000000000001</v>
      </c>
      <c r="S25" s="67">
        <f t="shared" si="7"/>
        <v>10</v>
      </c>
    </row>
    <row r="26" spans="1:19" x14ac:dyDescent="0.3">
      <c r="A26" s="82" t="s">
        <v>1519</v>
      </c>
      <c r="B26" s="64">
        <f>VLOOKUP($A26,'Return Data'!$B$7:$R$1700,3,0)</f>
        <v>44025</v>
      </c>
      <c r="C26" s="65">
        <f>VLOOKUP($A26,'Return Data'!$B$7:$R$1700,4,0)</f>
        <v>20.374700000000001</v>
      </c>
      <c r="D26" s="65">
        <f>VLOOKUP($A26,'Return Data'!$B$7:$R$1700,9,0)</f>
        <v>19.210999999999999</v>
      </c>
      <c r="E26" s="66">
        <f t="shared" si="0"/>
        <v>23</v>
      </c>
      <c r="F26" s="65">
        <f>VLOOKUP($A26,'Return Data'!$B$7:$R$1700,10,0)</f>
        <v>20.358499999999999</v>
      </c>
      <c r="G26" s="66">
        <f t="shared" si="1"/>
        <v>17</v>
      </c>
      <c r="H26" s="65">
        <f>VLOOKUP($A26,'Return Data'!$B$7:$R$1700,11,0)</f>
        <v>13.6568</v>
      </c>
      <c r="I26" s="66">
        <f t="shared" si="2"/>
        <v>8</v>
      </c>
      <c r="J26" s="65">
        <f>VLOOKUP($A26,'Return Data'!$B$7:$R$1700,12,0)</f>
        <v>11.7357</v>
      </c>
      <c r="K26" s="66">
        <f t="shared" si="3"/>
        <v>9</v>
      </c>
      <c r="L26" s="65">
        <f>VLOOKUP($A26,'Return Data'!$B$7:$R$1700,13,0)</f>
        <v>11.307499999999999</v>
      </c>
      <c r="M26" s="66">
        <f t="shared" si="4"/>
        <v>6</v>
      </c>
      <c r="N26" s="65">
        <f>VLOOKUP($A26,'Return Data'!$B$7:$R$1700,17,0)</f>
        <v>10.129799999999999</v>
      </c>
      <c r="O26" s="66">
        <f t="shared" si="5"/>
        <v>6</v>
      </c>
      <c r="P26" s="65">
        <f>VLOOKUP($A26,'Return Data'!$B$7:$R$1700,14,0)</f>
        <v>8.3803000000000001</v>
      </c>
      <c r="Q26" s="66">
        <f t="shared" si="6"/>
        <v>4</v>
      </c>
      <c r="R26" s="65">
        <f>VLOOKUP($A26,'Return Data'!$B$7:$R$1700,16,0)</f>
        <v>8.6796000000000006</v>
      </c>
      <c r="S26" s="67">
        <f t="shared" si="7"/>
        <v>3</v>
      </c>
    </row>
    <row r="27" spans="1:19" x14ac:dyDescent="0.3">
      <c r="A27" s="82" t="s">
        <v>1521</v>
      </c>
      <c r="B27" s="64">
        <f>VLOOKUP($A27,'Return Data'!$B$7:$R$1700,3,0)</f>
        <v>44025</v>
      </c>
      <c r="C27" s="65">
        <f>VLOOKUP($A27,'Return Data'!$B$7:$R$1700,4,0)</f>
        <v>11.505100000000001</v>
      </c>
      <c r="D27" s="65">
        <f>VLOOKUP($A27,'Return Data'!$B$7:$R$1700,9,0)</f>
        <v>19.612200000000001</v>
      </c>
      <c r="E27" s="66">
        <f t="shared" si="0"/>
        <v>21</v>
      </c>
      <c r="F27" s="65">
        <f>VLOOKUP($A27,'Return Data'!$B$7:$R$1700,10,0)</f>
        <v>20.287199999999999</v>
      </c>
      <c r="G27" s="66">
        <f t="shared" si="1"/>
        <v>18</v>
      </c>
      <c r="H27" s="65">
        <f>VLOOKUP($A27,'Return Data'!$B$7:$R$1700,11,0)</f>
        <v>11.873799999999999</v>
      </c>
      <c r="I27" s="66">
        <f t="shared" si="2"/>
        <v>20</v>
      </c>
      <c r="J27" s="65">
        <f>VLOOKUP($A27,'Return Data'!$B$7:$R$1700,12,0)</f>
        <v>10.0357</v>
      </c>
      <c r="K27" s="66">
        <f t="shared" si="3"/>
        <v>19</v>
      </c>
      <c r="L27" s="65">
        <f>VLOOKUP($A27,'Return Data'!$B$7:$R$1700,13,0)</f>
        <v>9.6417999999999999</v>
      </c>
      <c r="M27" s="66">
        <f t="shared" si="4"/>
        <v>19</v>
      </c>
      <c r="N27" s="65"/>
      <c r="O27" s="66"/>
      <c r="P27" s="65"/>
      <c r="Q27" s="66"/>
      <c r="R27" s="65">
        <f>VLOOKUP($A27,'Return Data'!$B$7:$R$1700,16,0)</f>
        <v>10.1775</v>
      </c>
      <c r="S27" s="67">
        <f t="shared" si="7"/>
        <v>1</v>
      </c>
    </row>
    <row r="28" spans="1:19" x14ac:dyDescent="0.3">
      <c r="A28" s="82" t="s">
        <v>1522</v>
      </c>
      <c r="B28" s="64">
        <f>VLOOKUP($A28,'Return Data'!$B$7:$R$1700,3,0)</f>
        <v>44025</v>
      </c>
      <c r="C28" s="65">
        <f>VLOOKUP($A28,'Return Data'!$B$7:$R$1700,4,0)</f>
        <v>12.121700000000001</v>
      </c>
      <c r="D28" s="65">
        <f>VLOOKUP($A28,'Return Data'!$B$7:$R$1700,9,0)</f>
        <v>20.375499999999999</v>
      </c>
      <c r="E28" s="66">
        <f t="shared" si="0"/>
        <v>19</v>
      </c>
      <c r="F28" s="65">
        <f>VLOOKUP($A28,'Return Data'!$B$7:$R$1700,10,0)</f>
        <v>18.545500000000001</v>
      </c>
      <c r="G28" s="66">
        <f t="shared" si="1"/>
        <v>22</v>
      </c>
      <c r="H28" s="65">
        <f>VLOOKUP($A28,'Return Data'!$B$7:$R$1700,11,0)</f>
        <v>11.913399999999999</v>
      </c>
      <c r="I28" s="66">
        <f t="shared" si="2"/>
        <v>18</v>
      </c>
      <c r="J28" s="65">
        <f>VLOOKUP($A28,'Return Data'!$B$7:$R$1700,12,0)</f>
        <v>10.242000000000001</v>
      </c>
      <c r="K28" s="66">
        <f t="shared" si="3"/>
        <v>17</v>
      </c>
      <c r="L28" s="65">
        <f>VLOOKUP($A28,'Return Data'!$B$7:$R$1700,13,0)</f>
        <v>9.9061000000000003</v>
      </c>
      <c r="M28" s="66">
        <f t="shared" si="4"/>
        <v>17</v>
      </c>
      <c r="N28" s="65">
        <f>VLOOKUP($A28,'Return Data'!$B$7:$R$1700,17,0)</f>
        <v>9.3931000000000004</v>
      </c>
      <c r="O28" s="66">
        <f t="shared" ref="O28:O35" si="8">RANK(N28,N$8:N$35,0)</f>
        <v>12</v>
      </c>
      <c r="P28" s="65"/>
      <c r="Q28" s="66"/>
      <c r="R28" s="65">
        <f>VLOOKUP($A28,'Return Data'!$B$7:$R$1700,16,0)</f>
        <v>8.6133000000000006</v>
      </c>
      <c r="S28" s="67">
        <f t="shared" si="7"/>
        <v>4</v>
      </c>
    </row>
    <row r="29" spans="1:19" x14ac:dyDescent="0.3">
      <c r="A29" s="82" t="s">
        <v>1524</v>
      </c>
      <c r="B29" s="64">
        <f>VLOOKUP($A29,'Return Data'!$B$7:$R$1700,3,0)</f>
        <v>44025</v>
      </c>
      <c r="C29" s="65">
        <f>VLOOKUP($A29,'Return Data'!$B$7:$R$1700,4,0)</f>
        <v>39.373699999999999</v>
      </c>
      <c r="D29" s="65">
        <f>VLOOKUP($A29,'Return Data'!$B$7:$R$1700,9,0)</f>
        <v>22.9192</v>
      </c>
      <c r="E29" s="66">
        <f t="shared" si="0"/>
        <v>16</v>
      </c>
      <c r="F29" s="65">
        <f>VLOOKUP($A29,'Return Data'!$B$7:$R$1700,10,0)</f>
        <v>18.861799999999999</v>
      </c>
      <c r="G29" s="66">
        <f t="shared" si="1"/>
        <v>21</v>
      </c>
      <c r="H29" s="65">
        <f>VLOOKUP($A29,'Return Data'!$B$7:$R$1700,11,0)</f>
        <v>11.8888</v>
      </c>
      <c r="I29" s="66">
        <f t="shared" si="2"/>
        <v>19</v>
      </c>
      <c r="J29" s="65">
        <f>VLOOKUP($A29,'Return Data'!$B$7:$R$1700,12,0)</f>
        <v>10.676299999999999</v>
      </c>
      <c r="K29" s="66">
        <f t="shared" si="3"/>
        <v>15</v>
      </c>
      <c r="L29" s="65">
        <f>VLOOKUP($A29,'Return Data'!$B$7:$R$1700,13,0)</f>
        <v>10.5054</v>
      </c>
      <c r="M29" s="66">
        <f t="shared" si="4"/>
        <v>15</v>
      </c>
      <c r="N29" s="65">
        <f>VLOOKUP($A29,'Return Data'!$B$7:$R$1700,17,0)</f>
        <v>9.4835999999999991</v>
      </c>
      <c r="O29" s="66">
        <f t="shared" si="8"/>
        <v>11</v>
      </c>
      <c r="P29" s="65">
        <f>VLOOKUP($A29,'Return Data'!$B$7:$R$1700,14,0)</f>
        <v>7.6348000000000003</v>
      </c>
      <c r="Q29" s="66">
        <f t="shared" ref="Q29:Q35" si="9">RANK(P29,P$8:P$35,0)</f>
        <v>12</v>
      </c>
      <c r="R29" s="65">
        <f>VLOOKUP($A29,'Return Data'!$B$7:$R$1700,16,0)</f>
        <v>8.1074000000000002</v>
      </c>
      <c r="S29" s="67">
        <f t="shared" si="7"/>
        <v>8</v>
      </c>
    </row>
    <row r="30" spans="1:19" x14ac:dyDescent="0.3">
      <c r="A30" s="82" t="s">
        <v>1526</v>
      </c>
      <c r="B30" s="64">
        <f>VLOOKUP($A30,'Return Data'!$B$7:$R$1700,3,0)</f>
        <v>44025</v>
      </c>
      <c r="C30" s="65">
        <f>VLOOKUP($A30,'Return Data'!$B$7:$R$1700,4,0)</f>
        <v>34.594999999999999</v>
      </c>
      <c r="D30" s="65">
        <f>VLOOKUP($A30,'Return Data'!$B$7:$R$1700,9,0)</f>
        <v>19.999099999999999</v>
      </c>
      <c r="E30" s="66">
        <f t="shared" si="0"/>
        <v>20</v>
      </c>
      <c r="F30" s="65">
        <f>VLOOKUP($A30,'Return Data'!$B$7:$R$1700,10,0)</f>
        <v>19.775400000000001</v>
      </c>
      <c r="G30" s="66">
        <f t="shared" si="1"/>
        <v>20</v>
      </c>
      <c r="H30" s="65">
        <f>VLOOKUP($A30,'Return Data'!$B$7:$R$1700,11,0)</f>
        <v>11.677899999999999</v>
      </c>
      <c r="I30" s="66">
        <f t="shared" si="2"/>
        <v>21</v>
      </c>
      <c r="J30" s="65">
        <f>VLOOKUP($A30,'Return Data'!$B$7:$R$1700,12,0)</f>
        <v>8.1433999999999997</v>
      </c>
      <c r="K30" s="66">
        <f t="shared" si="3"/>
        <v>21</v>
      </c>
      <c r="L30" s="65">
        <f>VLOOKUP($A30,'Return Data'!$B$7:$R$1700,13,0)</f>
        <v>14.2925</v>
      </c>
      <c r="M30" s="66">
        <f t="shared" si="4"/>
        <v>1</v>
      </c>
      <c r="N30" s="65">
        <f>VLOOKUP($A30,'Return Data'!$B$7:$R$1700,17,0)</f>
        <v>3.8969</v>
      </c>
      <c r="O30" s="66">
        <f t="shared" si="8"/>
        <v>20</v>
      </c>
      <c r="P30" s="65">
        <f>VLOOKUP($A30,'Return Data'!$B$7:$R$1700,14,0)</f>
        <v>4.1759000000000004</v>
      </c>
      <c r="Q30" s="66">
        <f t="shared" si="9"/>
        <v>19</v>
      </c>
      <c r="R30" s="65">
        <f>VLOOKUP($A30,'Return Data'!$B$7:$R$1700,16,0)</f>
        <v>7.3621999999999996</v>
      </c>
      <c r="S30" s="67">
        <f t="shared" si="7"/>
        <v>18</v>
      </c>
    </row>
    <row r="31" spans="1:19" x14ac:dyDescent="0.3">
      <c r="A31" s="82" t="s">
        <v>1528</v>
      </c>
      <c r="B31" s="64">
        <f>VLOOKUP($A31,'Return Data'!$B$7:$R$1700,3,0)</f>
        <v>44025</v>
      </c>
      <c r="C31" s="65">
        <f>VLOOKUP($A31,'Return Data'!$B$7:$R$1700,4,0)</f>
        <v>33.673499999999997</v>
      </c>
      <c r="D31" s="65">
        <f>VLOOKUP($A31,'Return Data'!$B$7:$R$1700,9,0)</f>
        <v>102.99679999999999</v>
      </c>
      <c r="E31" s="66">
        <f t="shared" si="0"/>
        <v>2</v>
      </c>
      <c r="F31" s="65">
        <f>VLOOKUP($A31,'Return Data'!$B$7:$R$1700,10,0)</f>
        <v>24.930299999999999</v>
      </c>
      <c r="G31" s="66">
        <f t="shared" si="1"/>
        <v>2</v>
      </c>
      <c r="H31" s="65">
        <f>VLOOKUP($A31,'Return Data'!$B$7:$R$1700,11,0)</f>
        <v>14.9909</v>
      </c>
      <c r="I31" s="66">
        <f t="shared" si="2"/>
        <v>2</v>
      </c>
      <c r="J31" s="65">
        <f>VLOOKUP($A31,'Return Data'!$B$7:$R$1700,12,0)</f>
        <v>12.2479</v>
      </c>
      <c r="K31" s="66">
        <f t="shared" si="3"/>
        <v>4</v>
      </c>
      <c r="L31" s="65">
        <f>VLOOKUP($A31,'Return Data'!$B$7:$R$1700,13,0)</f>
        <v>11.045999999999999</v>
      </c>
      <c r="M31" s="66">
        <f t="shared" si="4"/>
        <v>12</v>
      </c>
      <c r="N31" s="65">
        <f>VLOOKUP($A31,'Return Data'!$B$7:$R$1700,17,0)</f>
        <v>4.6269999999999998</v>
      </c>
      <c r="O31" s="66">
        <f t="shared" si="8"/>
        <v>19</v>
      </c>
      <c r="P31" s="65">
        <f>VLOOKUP($A31,'Return Data'!$B$7:$R$1700,14,0)</f>
        <v>4.5536000000000003</v>
      </c>
      <c r="Q31" s="66">
        <f t="shared" si="9"/>
        <v>18</v>
      </c>
      <c r="R31" s="65">
        <f>VLOOKUP($A31,'Return Data'!$B$7:$R$1700,16,0)</f>
        <v>7.3129</v>
      </c>
      <c r="S31" s="67">
        <f t="shared" si="7"/>
        <v>19</v>
      </c>
    </row>
    <row r="32" spans="1:19" x14ac:dyDescent="0.3">
      <c r="A32" s="82" t="s">
        <v>1531</v>
      </c>
      <c r="B32" s="64">
        <f>VLOOKUP($A32,'Return Data'!$B$7:$R$1700,3,0)</f>
        <v>44025</v>
      </c>
      <c r="C32" s="65">
        <f>VLOOKUP($A32,'Return Data'!$B$7:$R$1700,4,0)</f>
        <v>24.462599999999998</v>
      </c>
      <c r="D32" s="65">
        <f>VLOOKUP($A32,'Return Data'!$B$7:$R$1700,9,0)</f>
        <v>21.905200000000001</v>
      </c>
      <c r="E32" s="66">
        <f t="shared" si="0"/>
        <v>18</v>
      </c>
      <c r="F32" s="65">
        <f>VLOOKUP($A32,'Return Data'!$B$7:$R$1700,10,0)</f>
        <v>22.436699999999998</v>
      </c>
      <c r="G32" s="66">
        <f t="shared" si="1"/>
        <v>10</v>
      </c>
      <c r="H32" s="65">
        <f>VLOOKUP($A32,'Return Data'!$B$7:$R$1700,11,0)</f>
        <v>13.3726</v>
      </c>
      <c r="I32" s="66">
        <f t="shared" si="2"/>
        <v>12</v>
      </c>
      <c r="J32" s="65">
        <f>VLOOKUP($A32,'Return Data'!$B$7:$R$1700,12,0)</f>
        <v>11.7357</v>
      </c>
      <c r="K32" s="66">
        <f t="shared" si="3"/>
        <v>9</v>
      </c>
      <c r="L32" s="65">
        <f>VLOOKUP($A32,'Return Data'!$B$7:$R$1700,13,0)</f>
        <v>11.162800000000001</v>
      </c>
      <c r="M32" s="66">
        <f t="shared" si="4"/>
        <v>9</v>
      </c>
      <c r="N32" s="65">
        <f>VLOOKUP($A32,'Return Data'!$B$7:$R$1700,17,0)</f>
        <v>10.041700000000001</v>
      </c>
      <c r="O32" s="66">
        <f t="shared" si="8"/>
        <v>7</v>
      </c>
      <c r="P32" s="65">
        <f>VLOOKUP($A32,'Return Data'!$B$7:$R$1700,14,0)</f>
        <v>8.1487999999999996</v>
      </c>
      <c r="Q32" s="66">
        <f t="shared" si="9"/>
        <v>7</v>
      </c>
      <c r="R32" s="65">
        <f>VLOOKUP($A32,'Return Data'!$B$7:$R$1700,16,0)</f>
        <v>7.1375000000000002</v>
      </c>
      <c r="S32" s="67">
        <f t="shared" si="7"/>
        <v>21</v>
      </c>
    </row>
    <row r="33" spans="1:19" x14ac:dyDescent="0.3">
      <c r="A33" s="82" t="s">
        <v>1532</v>
      </c>
      <c r="B33" s="64">
        <f>VLOOKUP($A33,'Return Data'!$B$7:$R$1700,3,0)</f>
        <v>44025</v>
      </c>
      <c r="C33" s="65">
        <f>VLOOKUP($A33,'Return Data'!$B$7:$R$1700,4,0)</f>
        <v>31.6068</v>
      </c>
      <c r="D33" s="65">
        <f>VLOOKUP($A33,'Return Data'!$B$7:$R$1700,9,0)</f>
        <v>25.736699999999999</v>
      </c>
      <c r="E33" s="66">
        <f t="shared" si="0"/>
        <v>11</v>
      </c>
      <c r="F33" s="65">
        <f>VLOOKUP($A33,'Return Data'!$B$7:$R$1700,10,0)</f>
        <v>22.397600000000001</v>
      </c>
      <c r="G33" s="66">
        <f t="shared" si="1"/>
        <v>11</v>
      </c>
      <c r="H33" s="65">
        <f>VLOOKUP($A33,'Return Data'!$B$7:$R$1700,11,0)</f>
        <v>13.492599999999999</v>
      </c>
      <c r="I33" s="66">
        <f t="shared" si="2"/>
        <v>11</v>
      </c>
      <c r="J33" s="65">
        <f>VLOOKUP($A33,'Return Data'!$B$7:$R$1700,12,0)</f>
        <v>11.587</v>
      </c>
      <c r="K33" s="66">
        <f t="shared" si="3"/>
        <v>12</v>
      </c>
      <c r="L33" s="65">
        <f>VLOOKUP($A33,'Return Data'!$B$7:$R$1700,13,0)</f>
        <v>5.0442999999999998</v>
      </c>
      <c r="M33" s="66">
        <f t="shared" si="4"/>
        <v>24</v>
      </c>
      <c r="N33" s="65">
        <f>VLOOKUP($A33,'Return Data'!$B$7:$R$1700,17,0)</f>
        <v>2.4943</v>
      </c>
      <c r="O33" s="66">
        <f t="shared" si="8"/>
        <v>25</v>
      </c>
      <c r="P33" s="65">
        <f>VLOOKUP($A33,'Return Data'!$B$7:$R$1700,14,0)</f>
        <v>3.2566000000000002</v>
      </c>
      <c r="Q33" s="66">
        <f t="shared" si="9"/>
        <v>24</v>
      </c>
      <c r="R33" s="65">
        <f>VLOOKUP($A33,'Return Data'!$B$7:$R$1700,16,0)</f>
        <v>6.6521999999999997</v>
      </c>
      <c r="S33" s="67">
        <f t="shared" si="7"/>
        <v>22</v>
      </c>
    </row>
    <row r="34" spans="1:19" x14ac:dyDescent="0.3">
      <c r="A34" s="82" t="s">
        <v>1534</v>
      </c>
      <c r="B34" s="64">
        <f>VLOOKUP($A34,'Return Data'!$B$7:$R$1700,3,0)</f>
        <v>44025</v>
      </c>
      <c r="C34" s="65">
        <f>VLOOKUP($A34,'Return Data'!$B$7:$R$1700,4,0)</f>
        <v>37.130099999999999</v>
      </c>
      <c r="D34" s="65">
        <f>VLOOKUP($A34,'Return Data'!$B$7:$R$1700,9,0)</f>
        <v>28.4664</v>
      </c>
      <c r="E34" s="66">
        <f t="shared" si="0"/>
        <v>6</v>
      </c>
      <c r="F34" s="65">
        <f>VLOOKUP($A34,'Return Data'!$B$7:$R$1700,10,0)</f>
        <v>23.23</v>
      </c>
      <c r="G34" s="66">
        <f t="shared" si="1"/>
        <v>7</v>
      </c>
      <c r="H34" s="65">
        <f>VLOOKUP($A34,'Return Data'!$B$7:$R$1700,11,0)</f>
        <v>14.078200000000001</v>
      </c>
      <c r="I34" s="66">
        <f t="shared" si="2"/>
        <v>5</v>
      </c>
      <c r="J34" s="65">
        <f>VLOOKUP($A34,'Return Data'!$B$7:$R$1700,12,0)</f>
        <v>11.923400000000001</v>
      </c>
      <c r="K34" s="66">
        <f t="shared" si="3"/>
        <v>6</v>
      </c>
      <c r="L34" s="65">
        <f>VLOOKUP($A34,'Return Data'!$B$7:$R$1700,13,0)</f>
        <v>10.917400000000001</v>
      </c>
      <c r="M34" s="66">
        <f t="shared" si="4"/>
        <v>13</v>
      </c>
      <c r="N34" s="65">
        <f>VLOOKUP($A34,'Return Data'!$B$7:$R$1700,17,0)</f>
        <v>6.7455999999999996</v>
      </c>
      <c r="O34" s="66">
        <f t="shared" si="8"/>
        <v>16</v>
      </c>
      <c r="P34" s="65">
        <f>VLOOKUP($A34,'Return Data'!$B$7:$R$1700,14,0)</f>
        <v>5.8954000000000004</v>
      </c>
      <c r="Q34" s="66">
        <f t="shared" si="9"/>
        <v>16</v>
      </c>
      <c r="R34" s="65">
        <f>VLOOKUP($A34,'Return Data'!$B$7:$R$1700,16,0)</f>
        <v>7.5853000000000002</v>
      </c>
      <c r="S34" s="67">
        <f t="shared" si="7"/>
        <v>14</v>
      </c>
    </row>
    <row r="35" spans="1:19" x14ac:dyDescent="0.3">
      <c r="A35" s="82" t="s">
        <v>1537</v>
      </c>
      <c r="B35" s="64">
        <f>VLOOKUP($A35,'Return Data'!$B$7:$R$1700,3,0)</f>
        <v>44025</v>
      </c>
      <c r="C35" s="65">
        <f>VLOOKUP($A35,'Return Data'!$B$7:$R$1700,4,0)</f>
        <v>22.802600000000002</v>
      </c>
      <c r="D35" s="65">
        <f>VLOOKUP($A35,'Return Data'!$B$7:$R$1700,9,0)</f>
        <v>25.8569</v>
      </c>
      <c r="E35" s="66">
        <f t="shared" si="0"/>
        <v>10</v>
      </c>
      <c r="F35" s="65">
        <f>VLOOKUP($A35,'Return Data'!$B$7:$R$1700,10,0)</f>
        <v>23.720099999999999</v>
      </c>
      <c r="G35" s="66">
        <f t="shared" si="1"/>
        <v>5</v>
      </c>
      <c r="H35" s="65">
        <f>VLOOKUP($A35,'Return Data'!$B$7:$R$1700,11,0)</f>
        <v>14.4697</v>
      </c>
      <c r="I35" s="66">
        <f t="shared" si="2"/>
        <v>3</v>
      </c>
      <c r="J35" s="65">
        <f>VLOOKUP($A35,'Return Data'!$B$7:$R$1700,12,0)</f>
        <v>12.5168</v>
      </c>
      <c r="K35" s="66">
        <f t="shared" si="3"/>
        <v>2</v>
      </c>
      <c r="L35" s="65">
        <f>VLOOKUP($A35,'Return Data'!$B$7:$R$1700,13,0)</f>
        <v>11.9503</v>
      </c>
      <c r="M35" s="66">
        <f t="shared" si="4"/>
        <v>3</v>
      </c>
      <c r="N35" s="65">
        <f>VLOOKUP($A35,'Return Data'!$B$7:$R$1700,17,0)</f>
        <v>3.2665999999999999</v>
      </c>
      <c r="O35" s="66">
        <f t="shared" si="8"/>
        <v>22</v>
      </c>
      <c r="P35" s="65">
        <f>VLOOKUP($A35,'Return Data'!$B$7:$R$1700,14,0)</f>
        <v>3.7608999999999999</v>
      </c>
      <c r="Q35" s="66">
        <f t="shared" si="9"/>
        <v>20</v>
      </c>
      <c r="R35" s="65">
        <f>VLOOKUP($A35,'Return Data'!$B$7:$R$1700,16,0)</f>
        <v>6.6369999999999996</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28.160832142857149</v>
      </c>
      <c r="E37" s="88"/>
      <c r="F37" s="89">
        <f>AVERAGE(F8:F35)</f>
        <v>17.544824999999999</v>
      </c>
      <c r="G37" s="88"/>
      <c r="H37" s="89">
        <f>AVERAGE(H8:H35)</f>
        <v>10.684660714285712</v>
      </c>
      <c r="I37" s="88"/>
      <c r="J37" s="89">
        <f>AVERAGE(J8:J35)</f>
        <v>9.2236071428571424</v>
      </c>
      <c r="K37" s="88"/>
      <c r="L37" s="89">
        <f>AVERAGE(L8:L35)</f>
        <v>8.5801285714285704</v>
      </c>
      <c r="M37" s="88"/>
      <c r="N37" s="89">
        <f>AVERAGE(N8:N35)</f>
        <v>6.7222333333333335</v>
      </c>
      <c r="O37" s="88"/>
      <c r="P37" s="89">
        <f>AVERAGE(P8:P35)</f>
        <v>5.9921692307692291</v>
      </c>
      <c r="Q37" s="88"/>
      <c r="R37" s="89">
        <f>AVERAGE(R8:R35)</f>
        <v>7.439946428571429</v>
      </c>
      <c r="S37" s="90"/>
    </row>
    <row r="38" spans="1:19" x14ac:dyDescent="0.3">
      <c r="A38" s="87" t="s">
        <v>28</v>
      </c>
      <c r="B38" s="88"/>
      <c r="C38" s="88"/>
      <c r="D38" s="89">
        <f>MIN(D8:D35)</f>
        <v>-22.878699999999998</v>
      </c>
      <c r="E38" s="88"/>
      <c r="F38" s="89">
        <f>MIN(F8:F35)</f>
        <v>-24.999600000000001</v>
      </c>
      <c r="G38" s="88"/>
      <c r="H38" s="89">
        <f>MIN(H8:H35)</f>
        <v>-15.3973</v>
      </c>
      <c r="I38" s="88"/>
      <c r="J38" s="89">
        <f>MIN(J8:J35)</f>
        <v>-9.4243000000000006</v>
      </c>
      <c r="K38" s="88"/>
      <c r="L38" s="89">
        <f>MIN(L8:L35)</f>
        <v>-7.9135999999999997</v>
      </c>
      <c r="M38" s="88"/>
      <c r="N38" s="89">
        <f>MIN(N8:N35)</f>
        <v>-6.9505999999999997</v>
      </c>
      <c r="O38" s="88"/>
      <c r="P38" s="89">
        <f>MIN(P8:P35)</f>
        <v>-3.1556999999999999</v>
      </c>
      <c r="Q38" s="88"/>
      <c r="R38" s="89">
        <f>MIN(R8:R35)</f>
        <v>4.4992999999999999</v>
      </c>
      <c r="S38" s="90"/>
    </row>
    <row r="39" spans="1:19" ht="15" thickBot="1" x14ac:dyDescent="0.35">
      <c r="A39" s="91" t="s">
        <v>29</v>
      </c>
      <c r="B39" s="92"/>
      <c r="C39" s="92"/>
      <c r="D39" s="93">
        <f>MAX(D8:D35)</f>
        <v>121.7101</v>
      </c>
      <c r="E39" s="92"/>
      <c r="F39" s="93">
        <f>MAX(F8:F35)</f>
        <v>26.919499999999999</v>
      </c>
      <c r="G39" s="92"/>
      <c r="H39" s="93">
        <f>MAX(H8:H35)</f>
        <v>16.063300000000002</v>
      </c>
      <c r="I39" s="92"/>
      <c r="J39" s="93">
        <f>MAX(J8:J35)</f>
        <v>12.7286</v>
      </c>
      <c r="K39" s="92"/>
      <c r="L39" s="93">
        <f>MAX(L8:L35)</f>
        <v>14.2925</v>
      </c>
      <c r="M39" s="92"/>
      <c r="N39" s="93">
        <f>MAX(N8:N35)</f>
        <v>10.534000000000001</v>
      </c>
      <c r="O39" s="92"/>
      <c r="P39" s="93">
        <f>MAX(P8:P35)</f>
        <v>8.9054000000000002</v>
      </c>
      <c r="Q39" s="92"/>
      <c r="R39" s="93">
        <f>MAX(R8:R35)</f>
        <v>10.1775</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44025</v>
      </c>
      <c r="C8" s="65">
        <f>VLOOKUP($A8,'Return Data'!$B$7:$R$1700,4,0)</f>
        <v>23.635899999999999</v>
      </c>
      <c r="D8" s="65">
        <f>VLOOKUP($A8,'Return Data'!$B$7:$R$1700,9,0)</f>
        <v>73.709800000000001</v>
      </c>
      <c r="E8" s="66">
        <f t="shared" ref="E8:E43" si="0">RANK(D8,D$8:D$43,0)</f>
        <v>1</v>
      </c>
      <c r="F8" s="65">
        <f>VLOOKUP($A8,'Return Data'!$B$7:$R$1700,10,0)</f>
        <v>20.3691</v>
      </c>
      <c r="G8" s="66">
        <f t="shared" ref="G8:G43" si="1">RANK(F8,F$8:F$43,0)</f>
        <v>21</v>
      </c>
      <c r="H8" s="65">
        <f>VLOOKUP($A8,'Return Data'!$B$7:$R$1700,11,0)</f>
        <v>6.7788000000000004</v>
      </c>
      <c r="I8" s="66">
        <f t="shared" ref="I8:I20" si="2">RANK(H8,H$8:H$43,0)</f>
        <v>27</v>
      </c>
      <c r="J8" s="65">
        <f>VLOOKUP($A8,'Return Data'!$B$7:$R$1700,12,0)</f>
        <v>-2.9721000000000002</v>
      </c>
      <c r="K8" s="66">
        <f>RANK(J8,J$8:J$43,0)</f>
        <v>29</v>
      </c>
      <c r="L8" s="65">
        <f>VLOOKUP($A8,'Return Data'!$B$7:$R$1700,13,0)</f>
        <v>-2.4117000000000002</v>
      </c>
      <c r="M8" s="66">
        <f>RANK(L8,L$8:L$43,0)</f>
        <v>30</v>
      </c>
      <c r="N8" s="65">
        <f>VLOOKUP($A8,'Return Data'!$B$7:$R$1700,17,0)</f>
        <v>1.2806999999999999</v>
      </c>
      <c r="O8" s="66">
        <f>RANK(N8,N$8:N$43,0)</f>
        <v>28</v>
      </c>
      <c r="P8" s="65">
        <f>VLOOKUP($A8,'Return Data'!$B$7:$R$1700,14,0)</f>
        <v>2.8437000000000001</v>
      </c>
      <c r="Q8" s="66">
        <f>RANK(P8,P$8:P$43,0)</f>
        <v>27</v>
      </c>
      <c r="R8" s="65">
        <f>VLOOKUP($A8,'Return Data'!$B$7:$R$1700,16,0)</f>
        <v>7.7633999999999999</v>
      </c>
      <c r="S8" s="67">
        <f t="shared" ref="S8:S43" si="3">RANK(R8,R$8:R$43,0)</f>
        <v>28</v>
      </c>
    </row>
    <row r="9" spans="1:19" x14ac:dyDescent="0.3">
      <c r="A9" s="82" t="s">
        <v>1109</v>
      </c>
      <c r="B9" s="64">
        <f>VLOOKUP($A9,'Return Data'!$B$7:$R$1700,3,0)</f>
        <v>44025</v>
      </c>
      <c r="C9" s="65">
        <f>VLOOKUP($A9,'Return Data'!$B$7:$R$1700,4,0)</f>
        <v>1.3931</v>
      </c>
      <c r="D9" s="65">
        <f>VLOOKUP($A9,'Return Data'!$B$7:$R$1700,9,0)</f>
        <v>0</v>
      </c>
      <c r="E9" s="66">
        <f t="shared" si="0"/>
        <v>34</v>
      </c>
      <c r="F9" s="65">
        <f>VLOOKUP($A9,'Return Data'!$B$7:$R$1700,10,0)</f>
        <v>0</v>
      </c>
      <c r="G9" s="66">
        <f t="shared" si="1"/>
        <v>34</v>
      </c>
      <c r="H9" s="65">
        <f>VLOOKUP($A9,'Return Data'!$B$7:$R$1700,11,0)</f>
        <v>-49.896700000000003</v>
      </c>
      <c r="I9" s="66">
        <f t="shared" si="2"/>
        <v>32</v>
      </c>
      <c r="J9" s="65"/>
      <c r="K9" s="66"/>
      <c r="L9" s="65"/>
      <c r="M9" s="66"/>
      <c r="N9" s="65"/>
      <c r="O9" s="66"/>
      <c r="P9" s="65"/>
      <c r="Q9" s="66"/>
      <c r="R9" s="65">
        <f>VLOOKUP($A9,'Return Data'!$B$7:$R$1700,16,0)</f>
        <v>-37.822000000000003</v>
      </c>
      <c r="S9" s="67">
        <f t="shared" si="3"/>
        <v>35</v>
      </c>
    </row>
    <row r="10" spans="1:19" x14ac:dyDescent="0.3">
      <c r="A10" s="82" t="s">
        <v>1111</v>
      </c>
      <c r="B10" s="64">
        <f>VLOOKUP($A10,'Return Data'!$B$7:$R$1700,3,0)</f>
        <v>44025</v>
      </c>
      <c r="C10" s="65">
        <f>VLOOKUP($A10,'Return Data'!$B$7:$R$1700,4,0)</f>
        <v>21.423100000000002</v>
      </c>
      <c r="D10" s="65">
        <f>VLOOKUP($A10,'Return Data'!$B$7:$R$1700,9,0)</f>
        <v>26.7958</v>
      </c>
      <c r="E10" s="66">
        <f t="shared" si="0"/>
        <v>15</v>
      </c>
      <c r="F10" s="65">
        <f>VLOOKUP($A10,'Return Data'!$B$7:$R$1700,10,0)</f>
        <v>16.640899999999998</v>
      </c>
      <c r="G10" s="66">
        <f t="shared" si="1"/>
        <v>25</v>
      </c>
      <c r="H10" s="65">
        <f>VLOOKUP($A10,'Return Data'!$B$7:$R$1700,11,0)</f>
        <v>12.444699999999999</v>
      </c>
      <c r="I10" s="66">
        <f t="shared" si="2"/>
        <v>20</v>
      </c>
      <c r="J10" s="65">
        <f>VLOOKUP($A10,'Return Data'!$B$7:$R$1700,12,0)</f>
        <v>11.8268</v>
      </c>
      <c r="K10" s="66">
        <f t="shared" ref="K10:K20" si="4">RANK(J10,J$8:J$43,0)</f>
        <v>18</v>
      </c>
      <c r="L10" s="65">
        <f>VLOOKUP($A10,'Return Data'!$B$7:$R$1700,13,0)</f>
        <v>11.094099999999999</v>
      </c>
      <c r="M10" s="66">
        <f t="shared" ref="M10:M20" si="5">RANK(L10,L$8:L$43,0)</f>
        <v>13</v>
      </c>
      <c r="N10" s="65">
        <f>VLOOKUP($A10,'Return Data'!$B$7:$R$1700,17,0)</f>
        <v>9.2867999999999995</v>
      </c>
      <c r="O10" s="66">
        <f t="shared" ref="O10:O20" si="6">RANK(N10,N$8:N$43,0)</f>
        <v>18</v>
      </c>
      <c r="P10" s="65">
        <f>VLOOKUP($A10,'Return Data'!$B$7:$R$1700,14,0)</f>
        <v>8.2767999999999997</v>
      </c>
      <c r="Q10" s="66">
        <f t="shared" ref="Q10:Q20" si="7">RANK(P10,P$8:P$43,0)</f>
        <v>12</v>
      </c>
      <c r="R10" s="65">
        <f>VLOOKUP($A10,'Return Data'!$B$7:$R$1700,16,0)</f>
        <v>9.4588000000000001</v>
      </c>
      <c r="S10" s="67">
        <f t="shared" si="3"/>
        <v>6</v>
      </c>
    </row>
    <row r="11" spans="1:19" x14ac:dyDescent="0.3">
      <c r="A11" s="82" t="s">
        <v>1114</v>
      </c>
      <c r="B11" s="64">
        <f>VLOOKUP($A11,'Return Data'!$B$7:$R$1700,3,0)</f>
        <v>44025</v>
      </c>
      <c r="C11" s="65">
        <f>VLOOKUP($A11,'Return Data'!$B$7:$R$1700,4,0)</f>
        <v>15.3926</v>
      </c>
      <c r="D11" s="65">
        <f>VLOOKUP($A11,'Return Data'!$B$7:$R$1700,9,0)</f>
        <v>19.8184</v>
      </c>
      <c r="E11" s="66">
        <f t="shared" si="0"/>
        <v>26</v>
      </c>
      <c r="F11" s="65">
        <f>VLOOKUP($A11,'Return Data'!$B$7:$R$1700,10,0)</f>
        <v>19.075299999999999</v>
      </c>
      <c r="G11" s="66">
        <f t="shared" si="1"/>
        <v>22</v>
      </c>
      <c r="H11" s="65">
        <f>VLOOKUP($A11,'Return Data'!$B$7:$R$1700,11,0)</f>
        <v>11.765700000000001</v>
      </c>
      <c r="I11" s="66">
        <f t="shared" si="2"/>
        <v>21</v>
      </c>
      <c r="J11" s="65">
        <f>VLOOKUP($A11,'Return Data'!$B$7:$R$1700,12,0)</f>
        <v>9.9433000000000007</v>
      </c>
      <c r="K11" s="66">
        <f t="shared" si="4"/>
        <v>23</v>
      </c>
      <c r="L11" s="65">
        <f>VLOOKUP($A11,'Return Data'!$B$7:$R$1700,13,0)</f>
        <v>8.4045000000000005</v>
      </c>
      <c r="M11" s="66">
        <f t="shared" si="5"/>
        <v>25</v>
      </c>
      <c r="N11" s="65">
        <f>VLOOKUP($A11,'Return Data'!$B$7:$R$1700,17,0)</f>
        <v>3.4630000000000001</v>
      </c>
      <c r="O11" s="66">
        <f t="shared" si="6"/>
        <v>25</v>
      </c>
      <c r="P11" s="65">
        <f>VLOOKUP($A11,'Return Data'!$B$7:$R$1700,14,0)</f>
        <v>3.7198000000000002</v>
      </c>
      <c r="Q11" s="66">
        <f t="shared" si="7"/>
        <v>25</v>
      </c>
      <c r="R11" s="65">
        <f>VLOOKUP($A11,'Return Data'!$B$7:$R$1700,16,0)</f>
        <v>7.0042</v>
      </c>
      <c r="S11" s="67">
        <f t="shared" si="3"/>
        <v>29</v>
      </c>
    </row>
    <row r="12" spans="1:19" x14ac:dyDescent="0.3">
      <c r="A12" s="82" t="s">
        <v>1115</v>
      </c>
      <c r="B12" s="64">
        <f>VLOOKUP($A12,'Return Data'!$B$7:$R$1700,3,0)</f>
        <v>44025</v>
      </c>
      <c r="C12" s="65">
        <f>VLOOKUP($A12,'Return Data'!$B$7:$R$1700,4,0)</f>
        <v>64.671099999999996</v>
      </c>
      <c r="D12" s="65">
        <f>VLOOKUP($A12,'Return Data'!$B$7:$R$1700,9,0)</f>
        <v>19.787700000000001</v>
      </c>
      <c r="E12" s="66">
        <f t="shared" si="0"/>
        <v>27</v>
      </c>
      <c r="F12" s="65">
        <f>VLOOKUP($A12,'Return Data'!$B$7:$R$1700,10,0)</f>
        <v>25.9711</v>
      </c>
      <c r="G12" s="66">
        <f t="shared" si="1"/>
        <v>14</v>
      </c>
      <c r="H12" s="65">
        <f>VLOOKUP($A12,'Return Data'!$B$7:$R$1700,11,0)</f>
        <v>14.5566</v>
      </c>
      <c r="I12" s="66">
        <f t="shared" si="2"/>
        <v>17</v>
      </c>
      <c r="J12" s="65">
        <f>VLOOKUP($A12,'Return Data'!$B$7:$R$1700,12,0)</f>
        <v>12.148199999999999</v>
      </c>
      <c r="K12" s="66">
        <f t="shared" si="4"/>
        <v>16</v>
      </c>
      <c r="L12" s="65">
        <f>VLOOKUP($A12,'Return Data'!$B$7:$R$1700,13,0)</f>
        <v>10.3637</v>
      </c>
      <c r="M12" s="66">
        <f t="shared" si="5"/>
        <v>17</v>
      </c>
      <c r="N12" s="65">
        <f>VLOOKUP($A12,'Return Data'!$B$7:$R$1700,17,0)</f>
        <v>6.1966999999999999</v>
      </c>
      <c r="O12" s="66">
        <f t="shared" si="6"/>
        <v>22</v>
      </c>
      <c r="P12" s="65">
        <f>VLOOKUP($A12,'Return Data'!$B$7:$R$1700,14,0)</f>
        <v>5.7675999999999998</v>
      </c>
      <c r="Q12" s="66">
        <f t="shared" si="7"/>
        <v>22</v>
      </c>
      <c r="R12" s="65">
        <f>VLOOKUP($A12,'Return Data'!$B$7:$R$1700,16,0)</f>
        <v>7.8693</v>
      </c>
      <c r="S12" s="67">
        <f t="shared" si="3"/>
        <v>27</v>
      </c>
    </row>
    <row r="13" spans="1:19" x14ac:dyDescent="0.3">
      <c r="A13" s="82" t="s">
        <v>1122</v>
      </c>
      <c r="B13" s="64">
        <f>VLOOKUP($A13,'Return Data'!$B$7:$R$1700,3,0)</f>
        <v>44025</v>
      </c>
      <c r="C13" s="65">
        <f>VLOOKUP($A13,'Return Data'!$B$7:$R$1700,4,0)</f>
        <v>23.393799999999999</v>
      </c>
      <c r="D13" s="65">
        <f>VLOOKUP($A13,'Return Data'!$B$7:$R$1700,9,0)</f>
        <v>30.6328</v>
      </c>
      <c r="E13" s="66">
        <f t="shared" si="0"/>
        <v>12</v>
      </c>
      <c r="F13" s="65">
        <f>VLOOKUP($A13,'Return Data'!$B$7:$R$1700,10,0)</f>
        <v>-6.1699999999999998E-2</v>
      </c>
      <c r="G13" s="66">
        <f t="shared" si="1"/>
        <v>35</v>
      </c>
      <c r="H13" s="65">
        <f>VLOOKUP($A13,'Return Data'!$B$7:$R$1700,11,0)</f>
        <v>-8.6327999999999996</v>
      </c>
      <c r="I13" s="66">
        <f t="shared" si="2"/>
        <v>30</v>
      </c>
      <c r="J13" s="65">
        <f>VLOOKUP($A13,'Return Data'!$B$7:$R$1700,12,0)</f>
        <v>-3.4053</v>
      </c>
      <c r="K13" s="66">
        <f t="shared" si="4"/>
        <v>30</v>
      </c>
      <c r="L13" s="65">
        <f>VLOOKUP($A13,'Return Data'!$B$7:$R$1700,13,0)</f>
        <v>-1.9077</v>
      </c>
      <c r="M13" s="66">
        <f t="shared" si="5"/>
        <v>29</v>
      </c>
      <c r="N13" s="65">
        <f>VLOOKUP($A13,'Return Data'!$B$7:$R$1700,17,0)</f>
        <v>3.3761999999999999</v>
      </c>
      <c r="O13" s="66">
        <f t="shared" si="6"/>
        <v>26</v>
      </c>
      <c r="P13" s="65">
        <f>VLOOKUP($A13,'Return Data'!$B$7:$R$1700,14,0)</f>
        <v>4.7786</v>
      </c>
      <c r="Q13" s="66">
        <f t="shared" si="7"/>
        <v>23</v>
      </c>
      <c r="R13" s="65">
        <f>VLOOKUP($A13,'Return Data'!$B$7:$R$1700,16,0)</f>
        <v>8.1432000000000002</v>
      </c>
      <c r="S13" s="67">
        <f t="shared" si="3"/>
        <v>26</v>
      </c>
    </row>
    <row r="14" spans="1:19" x14ac:dyDescent="0.3">
      <c r="A14" s="82" t="s">
        <v>1124</v>
      </c>
      <c r="B14" s="64">
        <f>VLOOKUP($A14,'Return Data'!$B$7:$R$1700,3,0)</f>
        <v>44025</v>
      </c>
      <c r="C14" s="65">
        <f>VLOOKUP($A14,'Return Data'!$B$7:$R$1700,4,0)</f>
        <v>43.293399999999998</v>
      </c>
      <c r="D14" s="65">
        <f>VLOOKUP($A14,'Return Data'!$B$7:$R$1700,9,0)</f>
        <v>34.5593</v>
      </c>
      <c r="E14" s="66">
        <f t="shared" si="0"/>
        <v>8</v>
      </c>
      <c r="F14" s="65">
        <f>VLOOKUP($A14,'Return Data'!$B$7:$R$1700,10,0)</f>
        <v>15.237500000000001</v>
      </c>
      <c r="G14" s="66">
        <f t="shared" si="1"/>
        <v>27</v>
      </c>
      <c r="H14" s="65">
        <f>VLOOKUP($A14,'Return Data'!$B$7:$R$1700,11,0)</f>
        <v>10.6889</v>
      </c>
      <c r="I14" s="66">
        <f t="shared" si="2"/>
        <v>23</v>
      </c>
      <c r="J14" s="65">
        <f>VLOOKUP($A14,'Return Data'!$B$7:$R$1700,12,0)</f>
        <v>10.5982</v>
      </c>
      <c r="K14" s="66">
        <f t="shared" si="4"/>
        <v>21</v>
      </c>
      <c r="L14" s="65">
        <f>VLOOKUP($A14,'Return Data'!$B$7:$R$1700,13,0)</f>
        <v>9.6959999999999997</v>
      </c>
      <c r="M14" s="66">
        <f t="shared" si="5"/>
        <v>20</v>
      </c>
      <c r="N14" s="65">
        <f>VLOOKUP($A14,'Return Data'!$B$7:$R$1700,17,0)</f>
        <v>9.7157</v>
      </c>
      <c r="O14" s="66">
        <f t="shared" si="6"/>
        <v>15</v>
      </c>
      <c r="P14" s="65">
        <f>VLOOKUP($A14,'Return Data'!$B$7:$R$1700,14,0)</f>
        <v>8.1592000000000002</v>
      </c>
      <c r="Q14" s="66">
        <f t="shared" si="7"/>
        <v>13</v>
      </c>
      <c r="R14" s="65">
        <f>VLOOKUP($A14,'Return Data'!$B$7:$R$1700,16,0)</f>
        <v>8.9608000000000008</v>
      </c>
      <c r="S14" s="67">
        <f t="shared" si="3"/>
        <v>17</v>
      </c>
    </row>
    <row r="15" spans="1:19" x14ac:dyDescent="0.3">
      <c r="A15" s="82" t="s">
        <v>1126</v>
      </c>
      <c r="B15" s="64">
        <f>VLOOKUP($A15,'Return Data'!$B$7:$R$1700,3,0)</f>
        <v>44025</v>
      </c>
      <c r="C15" s="65">
        <f>VLOOKUP($A15,'Return Data'!$B$7:$R$1700,4,0)</f>
        <v>34.2393</v>
      </c>
      <c r="D15" s="65">
        <f>VLOOKUP($A15,'Return Data'!$B$7:$R$1700,9,0)</f>
        <v>34.547400000000003</v>
      </c>
      <c r="E15" s="66">
        <f t="shared" si="0"/>
        <v>9</v>
      </c>
      <c r="F15" s="65">
        <f>VLOOKUP($A15,'Return Data'!$B$7:$R$1700,10,0)</f>
        <v>17.850999999999999</v>
      </c>
      <c r="G15" s="66">
        <f t="shared" si="1"/>
        <v>24</v>
      </c>
      <c r="H15" s="65">
        <f>VLOOKUP($A15,'Return Data'!$B$7:$R$1700,11,0)</f>
        <v>11.3188</v>
      </c>
      <c r="I15" s="66">
        <f t="shared" si="2"/>
        <v>22</v>
      </c>
      <c r="J15" s="65">
        <f>VLOOKUP($A15,'Return Data'!$B$7:$R$1700,12,0)</f>
        <v>12.1205</v>
      </c>
      <c r="K15" s="66">
        <f t="shared" si="4"/>
        <v>17</v>
      </c>
      <c r="L15" s="65">
        <f>VLOOKUP($A15,'Return Data'!$B$7:$R$1700,13,0)</f>
        <v>11.2851</v>
      </c>
      <c r="M15" s="66">
        <f t="shared" si="5"/>
        <v>12</v>
      </c>
      <c r="N15" s="65">
        <f>VLOOKUP($A15,'Return Data'!$B$7:$R$1700,17,0)</f>
        <v>9.6102000000000007</v>
      </c>
      <c r="O15" s="66">
        <f t="shared" si="6"/>
        <v>16</v>
      </c>
      <c r="P15" s="65">
        <f>VLOOKUP($A15,'Return Data'!$B$7:$R$1700,14,0)</f>
        <v>8.0648</v>
      </c>
      <c r="Q15" s="66">
        <f t="shared" si="7"/>
        <v>15</v>
      </c>
      <c r="R15" s="65">
        <f>VLOOKUP($A15,'Return Data'!$B$7:$R$1700,16,0)</f>
        <v>9.2454000000000001</v>
      </c>
      <c r="S15" s="67">
        <f t="shared" si="3"/>
        <v>14</v>
      </c>
    </row>
    <row r="16" spans="1:19" x14ac:dyDescent="0.3">
      <c r="A16" s="82" t="s">
        <v>1127</v>
      </c>
      <c r="B16" s="64">
        <f>VLOOKUP($A16,'Return Data'!$B$7:$R$1700,3,0)</f>
        <v>44025</v>
      </c>
      <c r="C16" s="65">
        <f>VLOOKUP($A16,'Return Data'!$B$7:$R$1700,4,0)</f>
        <v>37.934100000000001</v>
      </c>
      <c r="D16" s="65">
        <f>VLOOKUP($A16,'Return Data'!$B$7:$R$1700,9,0)</f>
        <v>26.3188</v>
      </c>
      <c r="E16" s="66">
        <f t="shared" si="0"/>
        <v>16</v>
      </c>
      <c r="F16" s="65">
        <f>VLOOKUP($A16,'Return Data'!$B$7:$R$1700,10,0)</f>
        <v>26.096299999999999</v>
      </c>
      <c r="G16" s="66">
        <f t="shared" si="1"/>
        <v>13</v>
      </c>
      <c r="H16" s="65">
        <f>VLOOKUP($A16,'Return Data'!$B$7:$R$1700,11,0)</f>
        <v>16.939699999999998</v>
      </c>
      <c r="I16" s="66">
        <f t="shared" si="2"/>
        <v>12</v>
      </c>
      <c r="J16" s="65">
        <f>VLOOKUP($A16,'Return Data'!$B$7:$R$1700,12,0)</f>
        <v>13.3811</v>
      </c>
      <c r="K16" s="66">
        <f t="shared" si="4"/>
        <v>13</v>
      </c>
      <c r="L16" s="65">
        <f>VLOOKUP($A16,'Return Data'!$B$7:$R$1700,13,0)</f>
        <v>12.0694</v>
      </c>
      <c r="M16" s="66">
        <f t="shared" si="5"/>
        <v>10</v>
      </c>
      <c r="N16" s="65">
        <f>VLOOKUP($A16,'Return Data'!$B$7:$R$1700,17,0)</f>
        <v>11.6206</v>
      </c>
      <c r="O16" s="66">
        <f t="shared" si="6"/>
        <v>13</v>
      </c>
      <c r="P16" s="65">
        <f>VLOOKUP($A16,'Return Data'!$B$7:$R$1700,14,0)</f>
        <v>9.0569000000000006</v>
      </c>
      <c r="Q16" s="66">
        <f t="shared" si="7"/>
        <v>7</v>
      </c>
      <c r="R16" s="65">
        <f>VLOOKUP($A16,'Return Data'!$B$7:$R$1700,16,0)</f>
        <v>9.1084999999999994</v>
      </c>
      <c r="S16" s="67">
        <f t="shared" si="3"/>
        <v>15</v>
      </c>
    </row>
    <row r="17" spans="1:19" x14ac:dyDescent="0.3">
      <c r="A17" s="82" t="s">
        <v>1129</v>
      </c>
      <c r="B17" s="64">
        <f>VLOOKUP($A17,'Return Data'!$B$7:$R$1700,3,0)</f>
        <v>44025</v>
      </c>
      <c r="C17" s="65">
        <f>VLOOKUP($A17,'Return Data'!$B$7:$R$1700,4,0)</f>
        <v>18.472200000000001</v>
      </c>
      <c r="D17" s="65">
        <f>VLOOKUP($A17,'Return Data'!$B$7:$R$1700,9,0)</f>
        <v>19.3718</v>
      </c>
      <c r="E17" s="66">
        <f t="shared" si="0"/>
        <v>28</v>
      </c>
      <c r="F17" s="65">
        <f>VLOOKUP($A17,'Return Data'!$B$7:$R$1700,10,0)</f>
        <v>18.667999999999999</v>
      </c>
      <c r="G17" s="66">
        <f t="shared" si="1"/>
        <v>23</v>
      </c>
      <c r="H17" s="65">
        <f>VLOOKUP($A17,'Return Data'!$B$7:$R$1700,11,0)</f>
        <v>13.382199999999999</v>
      </c>
      <c r="I17" s="66">
        <f t="shared" si="2"/>
        <v>19</v>
      </c>
      <c r="J17" s="65">
        <f>VLOOKUP($A17,'Return Data'!$B$7:$R$1700,12,0)</f>
        <v>10.7159</v>
      </c>
      <c r="K17" s="66">
        <f t="shared" si="4"/>
        <v>20</v>
      </c>
      <c r="L17" s="65">
        <f>VLOOKUP($A17,'Return Data'!$B$7:$R$1700,13,0)</f>
        <v>8.9745000000000008</v>
      </c>
      <c r="M17" s="66">
        <f t="shared" si="5"/>
        <v>22</v>
      </c>
      <c r="N17" s="65">
        <f>VLOOKUP($A17,'Return Data'!$B$7:$R$1700,17,0)</f>
        <v>9.5632000000000001</v>
      </c>
      <c r="O17" s="66">
        <f t="shared" si="6"/>
        <v>17</v>
      </c>
      <c r="P17" s="65">
        <f>VLOOKUP($A17,'Return Data'!$B$7:$R$1700,14,0)</f>
        <v>9.0728000000000009</v>
      </c>
      <c r="Q17" s="66">
        <f t="shared" si="7"/>
        <v>6</v>
      </c>
      <c r="R17" s="65">
        <f>VLOOKUP($A17,'Return Data'!$B$7:$R$1700,16,0)</f>
        <v>8.6902000000000008</v>
      </c>
      <c r="S17" s="67">
        <f t="shared" si="3"/>
        <v>20</v>
      </c>
    </row>
    <row r="18" spans="1:19" x14ac:dyDescent="0.3">
      <c r="A18" s="82" t="s">
        <v>1132</v>
      </c>
      <c r="B18" s="64">
        <f>VLOOKUP($A18,'Return Data'!$B$7:$R$1700,3,0)</f>
        <v>44025</v>
      </c>
      <c r="C18" s="65">
        <f>VLOOKUP($A18,'Return Data'!$B$7:$R$1700,4,0)</f>
        <v>17.578299999999999</v>
      </c>
      <c r="D18" s="65">
        <f>VLOOKUP($A18,'Return Data'!$B$7:$R$1700,9,0)</f>
        <v>32.317799999999998</v>
      </c>
      <c r="E18" s="66">
        <f t="shared" si="0"/>
        <v>11</v>
      </c>
      <c r="F18" s="65">
        <f>VLOOKUP($A18,'Return Data'!$B$7:$R$1700,10,0)</f>
        <v>15.9998</v>
      </c>
      <c r="G18" s="66">
        <f t="shared" si="1"/>
        <v>26</v>
      </c>
      <c r="H18" s="65">
        <f>VLOOKUP($A18,'Return Data'!$B$7:$R$1700,11,0)</f>
        <v>7.7252000000000001</v>
      </c>
      <c r="I18" s="66">
        <f t="shared" si="2"/>
        <v>26</v>
      </c>
      <c r="J18" s="65">
        <f>VLOOKUP($A18,'Return Data'!$B$7:$R$1700,12,0)</f>
        <v>9.2556999999999992</v>
      </c>
      <c r="K18" s="66">
        <f t="shared" si="4"/>
        <v>25</v>
      </c>
      <c r="L18" s="65">
        <f>VLOOKUP($A18,'Return Data'!$B$7:$R$1700,13,0)</f>
        <v>9.1232000000000006</v>
      </c>
      <c r="M18" s="66">
        <f t="shared" si="5"/>
        <v>21</v>
      </c>
      <c r="N18" s="65">
        <f>VLOOKUP($A18,'Return Data'!$B$7:$R$1700,17,0)</f>
        <v>7.8360000000000003</v>
      </c>
      <c r="O18" s="66">
        <f t="shared" si="6"/>
        <v>21</v>
      </c>
      <c r="P18" s="65">
        <f>VLOOKUP($A18,'Return Data'!$B$7:$R$1700,14,0)</f>
        <v>7.0804999999999998</v>
      </c>
      <c r="Q18" s="66">
        <f t="shared" si="7"/>
        <v>19</v>
      </c>
      <c r="R18" s="65">
        <f>VLOOKUP($A18,'Return Data'!$B$7:$R$1700,16,0)</f>
        <v>9.3391000000000002</v>
      </c>
      <c r="S18" s="67">
        <f t="shared" si="3"/>
        <v>10</v>
      </c>
    </row>
    <row r="19" spans="1:19" x14ac:dyDescent="0.3">
      <c r="A19" s="82" t="s">
        <v>1133</v>
      </c>
      <c r="B19" s="64">
        <f>VLOOKUP($A19,'Return Data'!$B$7:$R$1700,3,0)</f>
        <v>44025</v>
      </c>
      <c r="C19" s="65">
        <f>VLOOKUP($A19,'Return Data'!$B$7:$R$1700,4,0)</f>
        <v>15.6684</v>
      </c>
      <c r="D19" s="65">
        <f>VLOOKUP($A19,'Return Data'!$B$7:$R$1700,9,0)</f>
        <v>37.754100000000001</v>
      </c>
      <c r="E19" s="66">
        <f t="shared" si="0"/>
        <v>5</v>
      </c>
      <c r="F19" s="65">
        <f>VLOOKUP($A19,'Return Data'!$B$7:$R$1700,10,0)</f>
        <v>14.251099999999999</v>
      </c>
      <c r="G19" s="66">
        <f t="shared" si="1"/>
        <v>28</v>
      </c>
      <c r="H19" s="65">
        <f>VLOOKUP($A19,'Return Data'!$B$7:$R$1700,11,0)</f>
        <v>8.8681000000000001</v>
      </c>
      <c r="I19" s="66">
        <f t="shared" si="2"/>
        <v>25</v>
      </c>
      <c r="J19" s="65">
        <f>VLOOKUP($A19,'Return Data'!$B$7:$R$1700,12,0)</f>
        <v>9.9550999999999998</v>
      </c>
      <c r="K19" s="66">
        <f t="shared" si="4"/>
        <v>22</v>
      </c>
      <c r="L19" s="65">
        <f>VLOOKUP($A19,'Return Data'!$B$7:$R$1700,13,0)</f>
        <v>8.7850999999999999</v>
      </c>
      <c r="M19" s="66">
        <f t="shared" si="5"/>
        <v>23</v>
      </c>
      <c r="N19" s="65">
        <f>VLOOKUP($A19,'Return Data'!$B$7:$R$1700,17,0)</f>
        <v>8.2911000000000001</v>
      </c>
      <c r="O19" s="66">
        <f t="shared" si="6"/>
        <v>20</v>
      </c>
      <c r="P19" s="65">
        <f>VLOOKUP($A19,'Return Data'!$B$7:$R$1700,14,0)</f>
        <v>6.8677000000000001</v>
      </c>
      <c r="Q19" s="66">
        <f t="shared" si="7"/>
        <v>20</v>
      </c>
      <c r="R19" s="65">
        <f>VLOOKUP($A19,'Return Data'!$B$7:$R$1700,16,0)</f>
        <v>8.5943000000000005</v>
      </c>
      <c r="S19" s="67">
        <f t="shared" si="3"/>
        <v>21</v>
      </c>
    </row>
    <row r="20" spans="1:19" x14ac:dyDescent="0.3">
      <c r="A20" s="82" t="s">
        <v>1136</v>
      </c>
      <c r="B20" s="64">
        <f>VLOOKUP($A20,'Return Data'!$B$7:$R$1700,3,0)</f>
        <v>44025</v>
      </c>
      <c r="C20" s="65">
        <f>VLOOKUP($A20,'Return Data'!$B$7:$R$1700,4,0)</f>
        <v>11.211399999999999</v>
      </c>
      <c r="D20" s="65">
        <f>VLOOKUP($A20,'Return Data'!$B$7:$R$1700,9,0)</f>
        <v>16.895099999999999</v>
      </c>
      <c r="E20" s="66">
        <f t="shared" si="0"/>
        <v>30</v>
      </c>
      <c r="F20" s="65">
        <f>VLOOKUP($A20,'Return Data'!$B$7:$R$1700,10,0)</f>
        <v>7.274</v>
      </c>
      <c r="G20" s="66">
        <f t="shared" si="1"/>
        <v>32</v>
      </c>
      <c r="H20" s="65">
        <f>VLOOKUP($A20,'Return Data'!$B$7:$R$1700,11,0)</f>
        <v>-47.189599999999999</v>
      </c>
      <c r="I20" s="66">
        <f t="shared" si="2"/>
        <v>31</v>
      </c>
      <c r="J20" s="65">
        <f>VLOOKUP($A20,'Return Data'!$B$7:$R$1700,12,0)</f>
        <v>-31.3064</v>
      </c>
      <c r="K20" s="66">
        <f t="shared" si="4"/>
        <v>31</v>
      </c>
      <c r="L20" s="65">
        <f>VLOOKUP($A20,'Return Data'!$B$7:$R$1700,13,0)</f>
        <v>-23.1145</v>
      </c>
      <c r="M20" s="66">
        <f t="shared" si="5"/>
        <v>31</v>
      </c>
      <c r="N20" s="65">
        <f>VLOOKUP($A20,'Return Data'!$B$7:$R$1700,17,0)</f>
        <v>-12.276899999999999</v>
      </c>
      <c r="O20" s="66">
        <f t="shared" si="6"/>
        <v>30</v>
      </c>
      <c r="P20" s="65">
        <f>VLOOKUP($A20,'Return Data'!$B$7:$R$1700,14,0)</f>
        <v>-6.8400999999999996</v>
      </c>
      <c r="Q20" s="66">
        <f t="shared" si="7"/>
        <v>30</v>
      </c>
      <c r="R20" s="65">
        <f>VLOOKUP($A20,'Return Data'!$B$7:$R$1700,16,0)</f>
        <v>1.9073</v>
      </c>
      <c r="S20" s="67">
        <f t="shared" si="3"/>
        <v>34</v>
      </c>
    </row>
    <row r="21" spans="1:19" x14ac:dyDescent="0.3">
      <c r="A21" s="82" t="s">
        <v>1138</v>
      </c>
      <c r="B21" s="64">
        <f>VLOOKUP($A21,'Return Data'!$B$7:$R$1700,3,0)</f>
        <v>44025</v>
      </c>
      <c r="C21" s="65">
        <f>VLOOKUP($A21,'Return Data'!$B$7:$R$1700,4,0)</f>
        <v>5.6899999999999999E-2</v>
      </c>
      <c r="D21" s="65">
        <f>VLOOKUP($A21,'Return Data'!$B$7:$R$1700,9,0)</f>
        <v>8.3356999999999992</v>
      </c>
      <c r="E21" s="66">
        <f t="shared" si="0"/>
        <v>33</v>
      </c>
      <c r="F21" s="65">
        <f>VLOOKUP($A21,'Return Data'!$B$7:$R$1700,10,0)</f>
        <v>9.3781999999999996</v>
      </c>
      <c r="G21" s="66">
        <f t="shared" si="1"/>
        <v>29</v>
      </c>
      <c r="H21" s="65"/>
      <c r="I21" s="66"/>
      <c r="J21" s="65"/>
      <c r="K21" s="66"/>
      <c r="L21" s="65"/>
      <c r="M21" s="66"/>
      <c r="N21" s="65"/>
      <c r="O21" s="66"/>
      <c r="P21" s="65"/>
      <c r="Q21" s="66"/>
      <c r="R21" s="65">
        <f>VLOOKUP($A21,'Return Data'!$B$7:$R$1700,16,0)</f>
        <v>9.5151000000000003</v>
      </c>
      <c r="S21" s="67">
        <f t="shared" si="3"/>
        <v>5</v>
      </c>
    </row>
    <row r="22" spans="1:19" x14ac:dyDescent="0.3">
      <c r="A22" s="82" t="s">
        <v>1141</v>
      </c>
      <c r="B22" s="64">
        <f>VLOOKUP($A22,'Return Data'!$B$7:$R$1700,3,0)</f>
        <v>44025</v>
      </c>
      <c r="C22" s="65">
        <f>VLOOKUP($A22,'Return Data'!$B$7:$R$1700,4,0)</f>
        <v>39.7408</v>
      </c>
      <c r="D22" s="65">
        <f>VLOOKUP($A22,'Return Data'!$B$7:$R$1700,9,0)</f>
        <v>25.554400000000001</v>
      </c>
      <c r="E22" s="66">
        <f t="shared" si="0"/>
        <v>18</v>
      </c>
      <c r="F22" s="65">
        <f>VLOOKUP($A22,'Return Data'!$B$7:$R$1700,10,0)</f>
        <v>23.1022</v>
      </c>
      <c r="G22" s="66">
        <f t="shared" si="1"/>
        <v>19</v>
      </c>
      <c r="H22" s="65">
        <f>VLOOKUP($A22,'Return Data'!$B$7:$R$1700,11,0)</f>
        <v>15.246600000000001</v>
      </c>
      <c r="I22" s="66">
        <f>RANK(H22,H$8:H$43,0)</f>
        <v>16</v>
      </c>
      <c r="J22" s="65">
        <f>VLOOKUP($A22,'Return Data'!$B$7:$R$1700,12,0)</f>
        <v>14.2052</v>
      </c>
      <c r="K22" s="66">
        <f>RANK(J22,J$8:J$43,0)</f>
        <v>11</v>
      </c>
      <c r="L22" s="65">
        <f>VLOOKUP($A22,'Return Data'!$B$7:$R$1700,13,0)</f>
        <v>12.870900000000001</v>
      </c>
      <c r="M22" s="66">
        <f>RANK(L22,L$8:L$43,0)</f>
        <v>4</v>
      </c>
      <c r="N22" s="65">
        <f>VLOOKUP($A22,'Return Data'!$B$7:$R$1700,17,0)</f>
        <v>11.8154</v>
      </c>
      <c r="O22" s="66">
        <f>RANK(N22,N$8:N$43,0)</f>
        <v>11</v>
      </c>
      <c r="P22" s="65">
        <f>VLOOKUP($A22,'Return Data'!$B$7:$R$1700,14,0)</f>
        <v>9.6364000000000001</v>
      </c>
      <c r="Q22" s="66">
        <f>RANK(P22,P$8:P$43,0)</f>
        <v>1</v>
      </c>
      <c r="R22" s="65">
        <f>VLOOKUP($A22,'Return Data'!$B$7:$R$1700,16,0)</f>
        <v>10.447100000000001</v>
      </c>
      <c r="S22" s="67">
        <f t="shared" si="3"/>
        <v>2</v>
      </c>
    </row>
    <row r="23" spans="1:19" x14ac:dyDescent="0.3">
      <c r="A23" s="82" t="s">
        <v>1144</v>
      </c>
      <c r="B23" s="64">
        <f>VLOOKUP($A23,'Return Data'!$B$7:$R$1700,3,0)</f>
        <v>44025</v>
      </c>
      <c r="C23" s="65">
        <f>VLOOKUP($A23,'Return Data'!$B$7:$R$1700,4,0)</f>
        <v>60.949399999999997</v>
      </c>
      <c r="D23" s="65">
        <f>VLOOKUP($A23,'Return Data'!$B$7:$R$1700,9,0)</f>
        <v>27.341100000000001</v>
      </c>
      <c r="E23" s="66">
        <f t="shared" si="0"/>
        <v>13</v>
      </c>
      <c r="F23" s="65">
        <f>VLOOKUP($A23,'Return Data'!$B$7:$R$1700,10,0)</f>
        <v>23.462900000000001</v>
      </c>
      <c r="G23" s="66">
        <f t="shared" si="1"/>
        <v>18</v>
      </c>
      <c r="H23" s="65">
        <f>VLOOKUP($A23,'Return Data'!$B$7:$R$1700,11,0)</f>
        <v>10.069699999999999</v>
      </c>
      <c r="I23" s="66">
        <f>RANK(H23,H$8:H$43,0)</f>
        <v>24</v>
      </c>
      <c r="J23" s="65">
        <f>VLOOKUP($A23,'Return Data'!$B$7:$R$1700,12,0)</f>
        <v>9.3475999999999999</v>
      </c>
      <c r="K23" s="66">
        <f>RANK(J23,J$8:J$43,0)</f>
        <v>24</v>
      </c>
      <c r="L23" s="65">
        <f>VLOOKUP($A23,'Return Data'!$B$7:$R$1700,13,0)</f>
        <v>8.4655000000000005</v>
      </c>
      <c r="M23" s="66">
        <f>RANK(L23,L$8:L$43,0)</f>
        <v>24</v>
      </c>
      <c r="N23" s="65">
        <f>VLOOKUP($A23,'Return Data'!$B$7:$R$1700,17,0)</f>
        <v>8.7864000000000004</v>
      </c>
      <c r="O23" s="66">
        <f>RANK(N23,N$8:N$43,0)</f>
        <v>19</v>
      </c>
      <c r="P23" s="65">
        <f>VLOOKUP($A23,'Return Data'!$B$7:$R$1700,14,0)</f>
        <v>7.3796999999999997</v>
      </c>
      <c r="Q23" s="66">
        <f>RANK(P23,P$8:P$43,0)</f>
        <v>18</v>
      </c>
      <c r="R23" s="65">
        <f>VLOOKUP($A23,'Return Data'!$B$7:$R$1700,16,0)</f>
        <v>8.34</v>
      </c>
      <c r="S23" s="67">
        <f t="shared" si="3"/>
        <v>23</v>
      </c>
    </row>
    <row r="24" spans="1:19" x14ac:dyDescent="0.3">
      <c r="A24" s="82" t="s">
        <v>1145</v>
      </c>
      <c r="B24" s="64">
        <f>VLOOKUP($A24,'Return Data'!$B$7:$R$1700,3,0)</f>
        <v>44025</v>
      </c>
      <c r="C24" s="65">
        <f>VLOOKUP($A24,'Return Data'!$B$7:$R$1700,4,0)</f>
        <v>29.437999999999999</v>
      </c>
      <c r="D24" s="65">
        <f>VLOOKUP($A24,'Return Data'!$B$7:$R$1700,9,0)</f>
        <v>37.421599999999998</v>
      </c>
      <c r="E24" s="66">
        <f t="shared" si="0"/>
        <v>6</v>
      </c>
      <c r="F24" s="65">
        <f>VLOOKUP($A24,'Return Data'!$B$7:$R$1700,10,0)</f>
        <v>27.7363</v>
      </c>
      <c r="G24" s="66">
        <f t="shared" si="1"/>
        <v>12</v>
      </c>
      <c r="H24" s="65">
        <f>VLOOKUP($A24,'Return Data'!$B$7:$R$1700,11,0)</f>
        <v>17.212800000000001</v>
      </c>
      <c r="I24" s="66">
        <f>RANK(H24,H$8:H$43,0)</f>
        <v>11</v>
      </c>
      <c r="J24" s="65">
        <f>VLOOKUP($A24,'Return Data'!$B$7:$R$1700,12,0)</f>
        <v>14.234</v>
      </c>
      <c r="K24" s="66">
        <f>RANK(J24,J$8:J$43,0)</f>
        <v>10</v>
      </c>
      <c r="L24" s="65">
        <f>VLOOKUP($A24,'Return Data'!$B$7:$R$1700,13,0)</f>
        <v>12.698499999999999</v>
      </c>
      <c r="M24" s="66">
        <f>RANK(L24,L$8:L$43,0)</f>
        <v>5</v>
      </c>
      <c r="N24" s="65">
        <f>VLOOKUP($A24,'Return Data'!$B$7:$R$1700,17,0)</f>
        <v>1.6847000000000001</v>
      </c>
      <c r="O24" s="66">
        <f>RANK(N24,N$8:N$43,0)</f>
        <v>27</v>
      </c>
      <c r="P24" s="65">
        <f>VLOOKUP($A24,'Return Data'!$B$7:$R$1700,14,0)</f>
        <v>2.2229999999999999</v>
      </c>
      <c r="Q24" s="66">
        <f>RANK(P24,P$8:P$43,0)</f>
        <v>28</v>
      </c>
      <c r="R24" s="65">
        <f>VLOOKUP($A24,'Return Data'!$B$7:$R$1700,16,0)</f>
        <v>6.8624000000000001</v>
      </c>
      <c r="S24" s="67">
        <f t="shared" si="3"/>
        <v>31</v>
      </c>
    </row>
    <row r="25" spans="1:19" x14ac:dyDescent="0.3">
      <c r="A25" s="82" t="s">
        <v>1146</v>
      </c>
      <c r="B25" s="64">
        <f>VLOOKUP($A25,'Return Data'!$B$7:$R$1700,3,0)</f>
        <v>44025</v>
      </c>
      <c r="C25" s="65">
        <f>VLOOKUP($A25,'Return Data'!$B$7:$R$1700,4,0)</f>
        <v>0.83730000000000004</v>
      </c>
      <c r="D25" s="65">
        <f>VLOOKUP($A25,'Return Data'!$B$7:$R$1700,9,0)</f>
        <v>0</v>
      </c>
      <c r="E25" s="66">
        <f t="shared" si="0"/>
        <v>34</v>
      </c>
      <c r="F25" s="65">
        <f>VLOOKUP($A25,'Return Data'!$B$7:$R$1700,10,0)</f>
        <v>-100.38249999999999</v>
      </c>
      <c r="G25" s="66">
        <f t="shared" si="1"/>
        <v>36</v>
      </c>
      <c r="H25" s="65">
        <f>VLOOKUP($A25,'Return Data'!$B$7:$R$1700,11,0)</f>
        <v>-51.5124</v>
      </c>
      <c r="I25" s="66">
        <f>RANK(H25,H$8:H$43,0)</f>
        <v>33</v>
      </c>
      <c r="J25" s="65">
        <f>VLOOKUP($A25,'Return Data'!$B$7:$R$1700,12,0)</f>
        <v>-52.898600000000002</v>
      </c>
      <c r="K25" s="66">
        <f>RANK(J25,J$8:J$43,0)</f>
        <v>32</v>
      </c>
      <c r="L25" s="65">
        <f>VLOOKUP($A25,'Return Data'!$B$7:$R$1700,13,0)</f>
        <v>-40.337000000000003</v>
      </c>
      <c r="M25" s="66">
        <f>RANK(L25,L$8:L$43,0)</f>
        <v>32</v>
      </c>
      <c r="N25" s="65"/>
      <c r="O25" s="66"/>
      <c r="P25" s="65"/>
      <c r="Q25" s="66"/>
      <c r="R25" s="65">
        <f>VLOOKUP($A25,'Return Data'!$B$7:$R$1700,16,0)</f>
        <v>-38.0456</v>
      </c>
      <c r="S25" s="67">
        <f t="shared" si="3"/>
        <v>36</v>
      </c>
    </row>
    <row r="26" spans="1:19" x14ac:dyDescent="0.3">
      <c r="A26" s="82" t="s">
        <v>1151</v>
      </c>
      <c r="B26" s="64">
        <f>VLOOKUP($A26,'Return Data'!$B$7:$R$1700,3,0)</f>
        <v>44025</v>
      </c>
      <c r="C26" s="65">
        <f>VLOOKUP($A26,'Return Data'!$B$7:$R$1700,4,0)</f>
        <v>0.1053</v>
      </c>
      <c r="D26" s="65">
        <f>VLOOKUP($A26,'Return Data'!$B$7:$R$1700,9,0)</f>
        <v>9.0137</v>
      </c>
      <c r="E26" s="66">
        <f t="shared" si="0"/>
        <v>31</v>
      </c>
      <c r="F26" s="65">
        <f>VLOOKUP($A26,'Return Data'!$B$7:$R$1700,10,0)</f>
        <v>8.9565999999999999</v>
      </c>
      <c r="G26" s="66">
        <f t="shared" si="1"/>
        <v>30</v>
      </c>
      <c r="H26" s="65"/>
      <c r="I26" s="66"/>
      <c r="J26" s="65"/>
      <c r="K26" s="66"/>
      <c r="L26" s="65"/>
      <c r="M26" s="66"/>
      <c r="N26" s="65"/>
      <c r="O26" s="66"/>
      <c r="P26" s="65"/>
      <c r="Q26" s="66"/>
      <c r="R26" s="65">
        <f>VLOOKUP($A26,'Return Data'!$B$7:$R$1700,16,0)</f>
        <v>9.0424000000000007</v>
      </c>
      <c r="S26" s="67">
        <f t="shared" si="3"/>
        <v>16</v>
      </c>
    </row>
    <row r="27" spans="1:19" x14ac:dyDescent="0.3">
      <c r="A27" s="82" t="s">
        <v>1153</v>
      </c>
      <c r="B27" s="64">
        <f>VLOOKUP($A27,'Return Data'!$B$7:$R$1700,3,0)</f>
        <v>44025</v>
      </c>
      <c r="C27" s="65">
        <f>VLOOKUP($A27,'Return Data'!$B$7:$R$1700,4,0)</f>
        <v>14.2468</v>
      </c>
      <c r="D27" s="65">
        <f>VLOOKUP($A27,'Return Data'!$B$7:$R$1700,9,0)</f>
        <v>-18.498100000000001</v>
      </c>
      <c r="E27" s="66">
        <f t="shared" si="0"/>
        <v>36</v>
      </c>
      <c r="F27" s="65">
        <f>VLOOKUP($A27,'Return Data'!$B$7:$R$1700,10,0)</f>
        <v>5.3723000000000001</v>
      </c>
      <c r="G27" s="66">
        <f t="shared" si="1"/>
        <v>33</v>
      </c>
      <c r="H27" s="65">
        <f>VLOOKUP($A27,'Return Data'!$B$7:$R$1700,11,0)</f>
        <v>-4.9374000000000002</v>
      </c>
      <c r="I27" s="66">
        <f t="shared" ref="I27:I39" si="8">RANK(H27,H$8:H$43,0)</f>
        <v>29</v>
      </c>
      <c r="J27" s="65">
        <f>VLOOKUP($A27,'Return Data'!$B$7:$R$1700,12,0)</f>
        <v>-1.3042</v>
      </c>
      <c r="K27" s="66">
        <f t="shared" ref="K27:K39" si="9">RANK(J27,J$8:J$43,0)</f>
        <v>28</v>
      </c>
      <c r="L27" s="65">
        <f>VLOOKUP($A27,'Return Data'!$B$7:$R$1700,13,0)</f>
        <v>1.0804</v>
      </c>
      <c r="M27" s="66">
        <f t="shared" ref="M27:M39" si="10">RANK(L27,L$8:L$43,0)</f>
        <v>27</v>
      </c>
      <c r="N27" s="65">
        <f>VLOOKUP($A27,'Return Data'!$B$7:$R$1700,17,0)</f>
        <v>3.8919000000000001</v>
      </c>
      <c r="O27" s="66">
        <f t="shared" ref="O27:O39" si="11">RANK(N27,N$8:N$43,0)</f>
        <v>23</v>
      </c>
      <c r="P27" s="65">
        <f>VLOOKUP($A27,'Return Data'!$B$7:$R$1700,14,0)</f>
        <v>4.5109000000000004</v>
      </c>
      <c r="Q27" s="66">
        <f t="shared" ref="Q27:Q39" si="12">RANK(P27,P$8:P$43,0)</f>
        <v>24</v>
      </c>
      <c r="R27" s="65">
        <f>VLOOKUP($A27,'Return Data'!$B$7:$R$1700,16,0)</f>
        <v>6.9192</v>
      </c>
      <c r="S27" s="67">
        <f t="shared" si="3"/>
        <v>30</v>
      </c>
    </row>
    <row r="28" spans="1:19" x14ac:dyDescent="0.3">
      <c r="A28" s="82" t="s">
        <v>1158</v>
      </c>
      <c r="B28" s="64">
        <f>VLOOKUP($A28,'Return Data'!$B$7:$R$1700,3,0)</f>
        <v>44025</v>
      </c>
      <c r="C28" s="65">
        <f>VLOOKUP($A28,'Return Data'!$B$7:$R$1700,4,0)</f>
        <v>101.03100000000001</v>
      </c>
      <c r="D28" s="65">
        <f>VLOOKUP($A28,'Return Data'!$B$7:$R$1700,9,0)</f>
        <v>38.044400000000003</v>
      </c>
      <c r="E28" s="66">
        <f t="shared" si="0"/>
        <v>4</v>
      </c>
      <c r="F28" s="65">
        <f>VLOOKUP($A28,'Return Data'!$B$7:$R$1700,10,0)</f>
        <v>36.495399999999997</v>
      </c>
      <c r="G28" s="66">
        <f t="shared" si="1"/>
        <v>1</v>
      </c>
      <c r="H28" s="65">
        <f>VLOOKUP($A28,'Return Data'!$B$7:$R$1700,11,0)</f>
        <v>20.479099999999999</v>
      </c>
      <c r="I28" s="66">
        <f t="shared" si="8"/>
        <v>3</v>
      </c>
      <c r="J28" s="65">
        <f>VLOOKUP($A28,'Return Data'!$B$7:$R$1700,12,0)</f>
        <v>15.673999999999999</v>
      </c>
      <c r="K28" s="66">
        <f t="shared" si="9"/>
        <v>4</v>
      </c>
      <c r="L28" s="65">
        <f>VLOOKUP($A28,'Return Data'!$B$7:$R$1700,13,0)</f>
        <v>12.290100000000001</v>
      </c>
      <c r="M28" s="66">
        <f t="shared" si="10"/>
        <v>7</v>
      </c>
      <c r="N28" s="65">
        <f>VLOOKUP($A28,'Return Data'!$B$7:$R$1700,17,0)</f>
        <v>13.310700000000001</v>
      </c>
      <c r="O28" s="66">
        <f t="shared" si="11"/>
        <v>4</v>
      </c>
      <c r="P28" s="65">
        <f>VLOOKUP($A28,'Return Data'!$B$7:$R$1700,14,0)</f>
        <v>8.7446999999999999</v>
      </c>
      <c r="Q28" s="66">
        <f t="shared" si="12"/>
        <v>10</v>
      </c>
      <c r="R28" s="65">
        <f>VLOOKUP($A28,'Return Data'!$B$7:$R$1700,16,0)</f>
        <v>9.2481000000000009</v>
      </c>
      <c r="S28" s="67">
        <f t="shared" si="3"/>
        <v>13</v>
      </c>
    </row>
    <row r="29" spans="1:19" x14ac:dyDescent="0.3">
      <c r="A29" s="82" t="s">
        <v>1159</v>
      </c>
      <c r="B29" s="64">
        <f>VLOOKUP($A29,'Return Data'!$B$7:$R$1700,3,0)</f>
        <v>44025</v>
      </c>
      <c r="C29" s="65">
        <f>VLOOKUP($A29,'Return Data'!$B$7:$R$1700,4,0)</f>
        <v>47.435299999999998</v>
      </c>
      <c r="D29" s="65">
        <f>VLOOKUP($A29,'Return Data'!$B$7:$R$1700,9,0)</f>
        <v>26.211500000000001</v>
      </c>
      <c r="E29" s="66">
        <f t="shared" si="0"/>
        <v>17</v>
      </c>
      <c r="F29" s="65">
        <f>VLOOKUP($A29,'Return Data'!$B$7:$R$1700,10,0)</f>
        <v>28.272099999999998</v>
      </c>
      <c r="G29" s="66">
        <f t="shared" si="1"/>
        <v>10</v>
      </c>
      <c r="H29" s="65">
        <f>VLOOKUP($A29,'Return Data'!$B$7:$R$1700,11,0)</f>
        <v>17.678000000000001</v>
      </c>
      <c r="I29" s="66">
        <f t="shared" si="8"/>
        <v>9</v>
      </c>
      <c r="J29" s="65">
        <f>VLOOKUP($A29,'Return Data'!$B$7:$R$1700,12,0)</f>
        <v>14.0214</v>
      </c>
      <c r="K29" s="66">
        <f t="shared" si="9"/>
        <v>12</v>
      </c>
      <c r="L29" s="65">
        <f>VLOOKUP($A29,'Return Data'!$B$7:$R$1700,13,0)</f>
        <v>11.643599999999999</v>
      </c>
      <c r="M29" s="66">
        <f t="shared" si="10"/>
        <v>11</v>
      </c>
      <c r="N29" s="65">
        <f>VLOOKUP($A29,'Return Data'!$B$7:$R$1700,17,0)</f>
        <v>12.4749</v>
      </c>
      <c r="O29" s="66">
        <f t="shared" si="11"/>
        <v>6</v>
      </c>
      <c r="P29" s="65">
        <f>VLOOKUP($A29,'Return Data'!$B$7:$R$1700,14,0)</f>
        <v>8.8680000000000003</v>
      </c>
      <c r="Q29" s="66">
        <f t="shared" si="12"/>
        <v>9</v>
      </c>
      <c r="R29" s="65">
        <f>VLOOKUP($A29,'Return Data'!$B$7:$R$1700,16,0)</f>
        <v>9.3762000000000008</v>
      </c>
      <c r="S29" s="67">
        <f t="shared" si="3"/>
        <v>9</v>
      </c>
    </row>
    <row r="30" spans="1:19" x14ac:dyDescent="0.3">
      <c r="A30" s="82" t="s">
        <v>1162</v>
      </c>
      <c r="B30" s="64">
        <f>VLOOKUP($A30,'Return Data'!$B$7:$R$1700,3,0)</f>
        <v>44025</v>
      </c>
      <c r="C30" s="65">
        <f>VLOOKUP($A30,'Return Data'!$B$7:$R$1700,4,0)</f>
        <v>48.261099999999999</v>
      </c>
      <c r="D30" s="65">
        <f>VLOOKUP($A30,'Return Data'!$B$7:$R$1700,9,0)</f>
        <v>23.254100000000001</v>
      </c>
      <c r="E30" s="66">
        <f t="shared" si="0"/>
        <v>22</v>
      </c>
      <c r="F30" s="65">
        <f>VLOOKUP($A30,'Return Data'!$B$7:$R$1700,10,0)</f>
        <v>21.2942</v>
      </c>
      <c r="G30" s="66">
        <f t="shared" si="1"/>
        <v>20</v>
      </c>
      <c r="H30" s="65">
        <f>VLOOKUP($A30,'Return Data'!$B$7:$R$1700,11,0)</f>
        <v>13.9625</v>
      </c>
      <c r="I30" s="66">
        <f t="shared" si="8"/>
        <v>18</v>
      </c>
      <c r="J30" s="65">
        <f>VLOOKUP($A30,'Return Data'!$B$7:$R$1700,12,0)</f>
        <v>11.782299999999999</v>
      </c>
      <c r="K30" s="66">
        <f t="shared" si="9"/>
        <v>19</v>
      </c>
      <c r="L30" s="65">
        <f>VLOOKUP($A30,'Return Data'!$B$7:$R$1700,13,0)</f>
        <v>9.9436</v>
      </c>
      <c r="M30" s="66">
        <f t="shared" si="10"/>
        <v>18</v>
      </c>
      <c r="N30" s="65">
        <f>VLOOKUP($A30,'Return Data'!$B$7:$R$1700,17,0)</f>
        <v>10.1066</v>
      </c>
      <c r="O30" s="66">
        <f t="shared" si="11"/>
        <v>14</v>
      </c>
      <c r="P30" s="65">
        <f>VLOOKUP($A30,'Return Data'!$B$7:$R$1700,14,0)</f>
        <v>6.3380999999999998</v>
      </c>
      <c r="Q30" s="66">
        <f t="shared" si="12"/>
        <v>21</v>
      </c>
      <c r="R30" s="65">
        <f>VLOOKUP($A30,'Return Data'!$B$7:$R$1700,16,0)</f>
        <v>8.2972000000000001</v>
      </c>
      <c r="S30" s="67">
        <f t="shared" si="3"/>
        <v>24</v>
      </c>
    </row>
    <row r="31" spans="1:19" x14ac:dyDescent="0.3">
      <c r="A31" s="82" t="s">
        <v>1164</v>
      </c>
      <c r="B31" s="64">
        <f>VLOOKUP($A31,'Return Data'!$B$7:$R$1700,3,0)</f>
        <v>44025</v>
      </c>
      <c r="C31" s="65">
        <f>VLOOKUP($A31,'Return Data'!$B$7:$R$1700,4,0)</f>
        <v>36.319899999999997</v>
      </c>
      <c r="D31" s="65">
        <f>VLOOKUP($A31,'Return Data'!$B$7:$R$1700,9,0)</f>
        <v>20.404599999999999</v>
      </c>
      <c r="E31" s="66">
        <f t="shared" si="0"/>
        <v>25</v>
      </c>
      <c r="F31" s="65">
        <f>VLOOKUP($A31,'Return Data'!$B$7:$R$1700,10,0)</f>
        <v>23.4818</v>
      </c>
      <c r="G31" s="66">
        <f t="shared" si="1"/>
        <v>17</v>
      </c>
      <c r="H31" s="65">
        <f>VLOOKUP($A31,'Return Data'!$B$7:$R$1700,11,0)</f>
        <v>15.7098</v>
      </c>
      <c r="I31" s="66">
        <f t="shared" si="8"/>
        <v>15</v>
      </c>
      <c r="J31" s="65">
        <f>VLOOKUP($A31,'Return Data'!$B$7:$R$1700,12,0)</f>
        <v>12.282999999999999</v>
      </c>
      <c r="K31" s="66">
        <f t="shared" si="9"/>
        <v>15</v>
      </c>
      <c r="L31" s="65">
        <f>VLOOKUP($A31,'Return Data'!$B$7:$R$1700,13,0)</f>
        <v>9.8934999999999995</v>
      </c>
      <c r="M31" s="66">
        <f t="shared" si="10"/>
        <v>19</v>
      </c>
      <c r="N31" s="65">
        <f>VLOOKUP($A31,'Return Data'!$B$7:$R$1700,17,0)</f>
        <v>12.311400000000001</v>
      </c>
      <c r="O31" s="66">
        <f t="shared" si="11"/>
        <v>8</v>
      </c>
      <c r="P31" s="65">
        <f>VLOOKUP($A31,'Return Data'!$B$7:$R$1700,14,0)</f>
        <v>7.8243</v>
      </c>
      <c r="Q31" s="66">
        <f t="shared" si="12"/>
        <v>17</v>
      </c>
      <c r="R31" s="65">
        <f>VLOOKUP($A31,'Return Data'!$B$7:$R$1700,16,0)</f>
        <v>8.2323000000000004</v>
      </c>
      <c r="S31" s="67">
        <f t="shared" si="3"/>
        <v>25</v>
      </c>
    </row>
    <row r="32" spans="1:19" x14ac:dyDescent="0.3">
      <c r="A32" s="82" t="s">
        <v>1166</v>
      </c>
      <c r="B32" s="64">
        <f>VLOOKUP($A32,'Return Data'!$B$7:$R$1700,3,0)</f>
        <v>44025</v>
      </c>
      <c r="C32" s="65">
        <f>VLOOKUP($A32,'Return Data'!$B$7:$R$1700,4,0)</f>
        <v>31.165800000000001</v>
      </c>
      <c r="D32" s="65">
        <f>VLOOKUP($A32,'Return Data'!$B$7:$R$1700,9,0)</f>
        <v>32.881</v>
      </c>
      <c r="E32" s="66">
        <f t="shared" si="0"/>
        <v>10</v>
      </c>
      <c r="F32" s="65">
        <f>VLOOKUP($A32,'Return Data'!$B$7:$R$1700,10,0)</f>
        <v>29.7531</v>
      </c>
      <c r="G32" s="66">
        <f t="shared" si="1"/>
        <v>3</v>
      </c>
      <c r="H32" s="65">
        <f>VLOOKUP($A32,'Return Data'!$B$7:$R$1700,11,0)</f>
        <v>17.376999999999999</v>
      </c>
      <c r="I32" s="66">
        <f t="shared" si="8"/>
        <v>10</v>
      </c>
      <c r="J32" s="65">
        <f>VLOOKUP($A32,'Return Data'!$B$7:$R$1700,12,0)</f>
        <v>15.0465</v>
      </c>
      <c r="K32" s="66">
        <f t="shared" si="9"/>
        <v>8</v>
      </c>
      <c r="L32" s="65">
        <f>VLOOKUP($A32,'Return Data'!$B$7:$R$1700,13,0)</f>
        <v>13.639200000000001</v>
      </c>
      <c r="M32" s="66">
        <f t="shared" si="10"/>
        <v>1</v>
      </c>
      <c r="N32" s="65">
        <f>VLOOKUP($A32,'Return Data'!$B$7:$R$1700,17,0)</f>
        <v>12.310600000000001</v>
      </c>
      <c r="O32" s="66">
        <f t="shared" si="11"/>
        <v>9</v>
      </c>
      <c r="P32" s="65">
        <f>VLOOKUP($A32,'Return Data'!$B$7:$R$1700,14,0)</f>
        <v>8.9840999999999998</v>
      </c>
      <c r="Q32" s="66">
        <f t="shared" si="12"/>
        <v>8</v>
      </c>
      <c r="R32" s="65">
        <f>VLOOKUP($A32,'Return Data'!$B$7:$R$1700,16,0)</f>
        <v>9.3980999999999995</v>
      </c>
      <c r="S32" s="67">
        <f t="shared" si="3"/>
        <v>8</v>
      </c>
    </row>
    <row r="33" spans="1:19" x14ac:dyDescent="0.3">
      <c r="A33" s="82" t="s">
        <v>1167</v>
      </c>
      <c r="B33" s="64">
        <f>VLOOKUP($A33,'Return Data'!$B$7:$R$1700,3,0)</f>
        <v>44025</v>
      </c>
      <c r="C33" s="65">
        <f>VLOOKUP($A33,'Return Data'!$B$7:$R$1700,4,0)</f>
        <v>55.926600000000001</v>
      </c>
      <c r="D33" s="65">
        <f>VLOOKUP($A33,'Return Data'!$B$7:$R$1700,9,0)</f>
        <v>22.804099999999998</v>
      </c>
      <c r="E33" s="66">
        <f t="shared" si="0"/>
        <v>23</v>
      </c>
      <c r="F33" s="65">
        <f>VLOOKUP($A33,'Return Data'!$B$7:$R$1700,10,0)</f>
        <v>29.277000000000001</v>
      </c>
      <c r="G33" s="66">
        <f t="shared" si="1"/>
        <v>6</v>
      </c>
      <c r="H33" s="65">
        <f>VLOOKUP($A33,'Return Data'!$B$7:$R$1700,11,0)</f>
        <v>20.6386</v>
      </c>
      <c r="I33" s="66">
        <f t="shared" si="8"/>
        <v>2</v>
      </c>
      <c r="J33" s="65">
        <f>VLOOKUP($A33,'Return Data'!$B$7:$R$1700,12,0)</f>
        <v>15.190899999999999</v>
      </c>
      <c r="K33" s="66">
        <f t="shared" si="9"/>
        <v>7</v>
      </c>
      <c r="L33" s="65">
        <f>VLOOKUP($A33,'Return Data'!$B$7:$R$1700,13,0)</f>
        <v>12.2836</v>
      </c>
      <c r="M33" s="66">
        <f t="shared" si="10"/>
        <v>8</v>
      </c>
      <c r="N33" s="65">
        <f>VLOOKUP($A33,'Return Data'!$B$7:$R$1700,17,0)</f>
        <v>13.772</v>
      </c>
      <c r="O33" s="66">
        <f t="shared" si="11"/>
        <v>3</v>
      </c>
      <c r="P33" s="65">
        <f>VLOOKUP($A33,'Return Data'!$B$7:$R$1700,14,0)</f>
        <v>9.0791000000000004</v>
      </c>
      <c r="Q33" s="66">
        <f t="shared" si="12"/>
        <v>5</v>
      </c>
      <c r="R33" s="65">
        <f>VLOOKUP($A33,'Return Data'!$B$7:$R$1700,16,0)</f>
        <v>9.8274000000000008</v>
      </c>
      <c r="S33" s="67">
        <f t="shared" si="3"/>
        <v>4</v>
      </c>
    </row>
    <row r="34" spans="1:19" x14ac:dyDescent="0.3">
      <c r="A34" s="82" t="s">
        <v>1170</v>
      </c>
      <c r="B34" s="64">
        <f>VLOOKUP($A34,'Return Data'!$B$7:$R$1700,3,0)</f>
        <v>44025</v>
      </c>
      <c r="C34" s="65">
        <f>VLOOKUP($A34,'Return Data'!$B$7:$R$1700,4,0)</f>
        <v>53.567300000000003</v>
      </c>
      <c r="D34" s="65">
        <f>VLOOKUP($A34,'Return Data'!$B$7:$R$1700,9,0)</f>
        <v>38.539499999999997</v>
      </c>
      <c r="E34" s="66">
        <f t="shared" si="0"/>
        <v>3</v>
      </c>
      <c r="F34" s="65">
        <f>VLOOKUP($A34,'Return Data'!$B$7:$R$1700,10,0)</f>
        <v>28.683</v>
      </c>
      <c r="G34" s="66">
        <f t="shared" si="1"/>
        <v>7</v>
      </c>
      <c r="H34" s="65">
        <f>VLOOKUP($A34,'Return Data'!$B$7:$R$1700,11,0)</f>
        <v>18.906400000000001</v>
      </c>
      <c r="I34" s="66">
        <f t="shared" si="8"/>
        <v>6</v>
      </c>
      <c r="J34" s="65">
        <f>VLOOKUP($A34,'Return Data'!$B$7:$R$1700,12,0)</f>
        <v>8.4236000000000004</v>
      </c>
      <c r="K34" s="66">
        <f t="shared" si="9"/>
        <v>26</v>
      </c>
      <c r="L34" s="65">
        <f>VLOOKUP($A34,'Return Data'!$B$7:$R$1700,13,0)</f>
        <v>7.0495000000000001</v>
      </c>
      <c r="M34" s="66">
        <f t="shared" si="10"/>
        <v>26</v>
      </c>
      <c r="N34" s="65">
        <f>VLOOKUP($A34,'Return Data'!$B$7:$R$1700,17,0)</f>
        <v>3.4645999999999999</v>
      </c>
      <c r="O34" s="66">
        <f t="shared" si="11"/>
        <v>24</v>
      </c>
      <c r="P34" s="65">
        <f>VLOOKUP($A34,'Return Data'!$B$7:$R$1700,14,0)</f>
        <v>3.1444999999999999</v>
      </c>
      <c r="Q34" s="66">
        <f t="shared" si="12"/>
        <v>26</v>
      </c>
      <c r="R34" s="65">
        <f>VLOOKUP($A34,'Return Data'!$B$7:$R$1700,16,0)</f>
        <v>6.1402999999999999</v>
      </c>
      <c r="S34" s="67">
        <f t="shared" si="3"/>
        <v>33</v>
      </c>
    </row>
    <row r="35" spans="1:19" x14ac:dyDescent="0.3">
      <c r="A35" s="82" t="s">
        <v>1171</v>
      </c>
      <c r="B35" s="64">
        <f>VLOOKUP($A35,'Return Data'!$B$7:$R$1700,3,0)</f>
        <v>44025</v>
      </c>
      <c r="C35" s="65">
        <f>VLOOKUP($A35,'Return Data'!$B$7:$R$1700,4,0)</f>
        <v>63.301000000000002</v>
      </c>
      <c r="D35" s="65">
        <f>VLOOKUP($A35,'Return Data'!$B$7:$R$1700,9,0)</f>
        <v>24.3889</v>
      </c>
      <c r="E35" s="66">
        <f t="shared" si="0"/>
        <v>20</v>
      </c>
      <c r="F35" s="65">
        <f>VLOOKUP($A35,'Return Data'!$B$7:$R$1700,10,0)</f>
        <v>28.543299999999999</v>
      </c>
      <c r="G35" s="66">
        <f t="shared" si="1"/>
        <v>8</v>
      </c>
      <c r="H35" s="65">
        <f>VLOOKUP($A35,'Return Data'!$B$7:$R$1700,11,0)</f>
        <v>19.695399999999999</v>
      </c>
      <c r="I35" s="66">
        <f t="shared" si="8"/>
        <v>4</v>
      </c>
      <c r="J35" s="65">
        <f>VLOOKUP($A35,'Return Data'!$B$7:$R$1700,12,0)</f>
        <v>15.375999999999999</v>
      </c>
      <c r="K35" s="66">
        <f t="shared" si="9"/>
        <v>6</v>
      </c>
      <c r="L35" s="65">
        <f>VLOOKUP($A35,'Return Data'!$B$7:$R$1700,13,0)</f>
        <v>12.3926</v>
      </c>
      <c r="M35" s="66">
        <f t="shared" si="10"/>
        <v>6</v>
      </c>
      <c r="N35" s="65">
        <f>VLOOKUP($A35,'Return Data'!$B$7:$R$1700,17,0)</f>
        <v>12.911</v>
      </c>
      <c r="O35" s="66">
        <f t="shared" si="11"/>
        <v>5</v>
      </c>
      <c r="P35" s="65">
        <f>VLOOKUP($A35,'Return Data'!$B$7:$R$1700,14,0)</f>
        <v>8.4861000000000004</v>
      </c>
      <c r="Q35" s="66">
        <f t="shared" si="12"/>
        <v>11</v>
      </c>
      <c r="R35" s="65">
        <f>VLOOKUP($A35,'Return Data'!$B$7:$R$1700,16,0)</f>
        <v>8.8930000000000007</v>
      </c>
      <c r="S35" s="67">
        <f t="shared" si="3"/>
        <v>18</v>
      </c>
    </row>
    <row r="36" spans="1:19" x14ac:dyDescent="0.3">
      <c r="A36" s="82" t="s">
        <v>1174</v>
      </c>
      <c r="B36" s="64">
        <f>VLOOKUP($A36,'Return Data'!$B$7:$R$1700,3,0)</f>
        <v>44025</v>
      </c>
      <c r="C36" s="65">
        <f>VLOOKUP($A36,'Return Data'!$B$7:$R$1700,4,0)</f>
        <v>58.980499999999999</v>
      </c>
      <c r="D36" s="65">
        <f>VLOOKUP($A36,'Return Data'!$B$7:$R$1700,9,0)</f>
        <v>22.498799999999999</v>
      </c>
      <c r="E36" s="66">
        <f t="shared" si="0"/>
        <v>24</v>
      </c>
      <c r="F36" s="65">
        <f>VLOOKUP($A36,'Return Data'!$B$7:$R$1700,10,0)</f>
        <v>28.455400000000001</v>
      </c>
      <c r="G36" s="66">
        <f t="shared" si="1"/>
        <v>9</v>
      </c>
      <c r="H36" s="65">
        <f>VLOOKUP($A36,'Return Data'!$B$7:$R$1700,11,0)</f>
        <v>16.0776</v>
      </c>
      <c r="I36" s="66">
        <f t="shared" si="8"/>
        <v>14</v>
      </c>
      <c r="J36" s="65">
        <f>VLOOKUP($A36,'Return Data'!$B$7:$R$1700,12,0)</f>
        <v>12.8675</v>
      </c>
      <c r="K36" s="66">
        <f t="shared" si="9"/>
        <v>14</v>
      </c>
      <c r="L36" s="65">
        <f>VLOOKUP($A36,'Return Data'!$B$7:$R$1700,13,0)</f>
        <v>11.0097</v>
      </c>
      <c r="M36" s="66">
        <f t="shared" si="10"/>
        <v>16</v>
      </c>
      <c r="N36" s="65">
        <f>VLOOKUP($A36,'Return Data'!$B$7:$R$1700,17,0)</f>
        <v>11.8224</v>
      </c>
      <c r="O36" s="66">
        <f t="shared" si="11"/>
        <v>10</v>
      </c>
      <c r="P36" s="65">
        <f>VLOOKUP($A36,'Return Data'!$B$7:$R$1700,14,0)</f>
        <v>8.0132999999999992</v>
      </c>
      <c r="Q36" s="66">
        <f t="shared" si="12"/>
        <v>16</v>
      </c>
      <c r="R36" s="65">
        <f>VLOOKUP($A36,'Return Data'!$B$7:$R$1700,16,0)</f>
        <v>8.3422999999999998</v>
      </c>
      <c r="S36" s="67">
        <f t="shared" si="3"/>
        <v>22</v>
      </c>
    </row>
    <row r="37" spans="1:19" x14ac:dyDescent="0.3">
      <c r="A37" s="82" t="s">
        <v>1176</v>
      </c>
      <c r="B37" s="64">
        <f>VLOOKUP($A37,'Return Data'!$B$7:$R$1700,3,0)</f>
        <v>44025</v>
      </c>
      <c r="C37" s="65">
        <f>VLOOKUP($A37,'Return Data'!$B$7:$R$1700,4,0)</f>
        <v>74.710099999999997</v>
      </c>
      <c r="D37" s="65">
        <f>VLOOKUP($A37,'Return Data'!$B$7:$R$1700,9,0)</f>
        <v>24.099499999999999</v>
      </c>
      <c r="E37" s="66">
        <f t="shared" si="0"/>
        <v>21</v>
      </c>
      <c r="F37" s="65">
        <f>VLOOKUP($A37,'Return Data'!$B$7:$R$1700,10,0)</f>
        <v>25.8263</v>
      </c>
      <c r="G37" s="66">
        <f t="shared" si="1"/>
        <v>15</v>
      </c>
      <c r="H37" s="65">
        <f>VLOOKUP($A37,'Return Data'!$B$7:$R$1700,11,0)</f>
        <v>18.861499999999999</v>
      </c>
      <c r="I37" s="66">
        <f t="shared" si="8"/>
        <v>7</v>
      </c>
      <c r="J37" s="65">
        <f>VLOOKUP($A37,'Return Data'!$B$7:$R$1700,12,0)</f>
        <v>14.247</v>
      </c>
      <c r="K37" s="66">
        <f t="shared" si="9"/>
        <v>9</v>
      </c>
      <c r="L37" s="65">
        <f>VLOOKUP($A37,'Return Data'!$B$7:$R$1700,13,0)</f>
        <v>12.1006</v>
      </c>
      <c r="M37" s="66">
        <f t="shared" si="10"/>
        <v>9</v>
      </c>
      <c r="N37" s="65">
        <f>VLOOKUP($A37,'Return Data'!$B$7:$R$1700,17,0)</f>
        <v>13.9261</v>
      </c>
      <c r="O37" s="66">
        <f t="shared" si="11"/>
        <v>2</v>
      </c>
      <c r="P37" s="65">
        <f>VLOOKUP($A37,'Return Data'!$B$7:$R$1700,14,0)</f>
        <v>9.2378</v>
      </c>
      <c r="Q37" s="66">
        <f t="shared" si="12"/>
        <v>3</v>
      </c>
      <c r="R37" s="65">
        <f>VLOOKUP($A37,'Return Data'!$B$7:$R$1700,16,0)</f>
        <v>9.4329999999999998</v>
      </c>
      <c r="S37" s="67">
        <f t="shared" si="3"/>
        <v>7</v>
      </c>
    </row>
    <row r="38" spans="1:19" x14ac:dyDescent="0.3">
      <c r="A38" s="82" t="s">
        <v>1177</v>
      </c>
      <c r="B38" s="64">
        <f>VLOOKUP($A38,'Return Data'!$B$7:$R$1700,3,0)</f>
        <v>44025</v>
      </c>
      <c r="C38" s="65">
        <f>VLOOKUP($A38,'Return Data'!$B$7:$R$1700,4,0)</f>
        <v>55.308799999999998</v>
      </c>
      <c r="D38" s="65">
        <f>VLOOKUP($A38,'Return Data'!$B$7:$R$1700,9,0)</f>
        <v>26.846699999999998</v>
      </c>
      <c r="E38" s="66">
        <f t="shared" si="0"/>
        <v>14</v>
      </c>
      <c r="F38" s="65">
        <f>VLOOKUP($A38,'Return Data'!$B$7:$R$1700,10,0)</f>
        <v>25.037099999999999</v>
      </c>
      <c r="G38" s="66">
        <f t="shared" si="1"/>
        <v>16</v>
      </c>
      <c r="H38" s="65">
        <f>VLOOKUP($A38,'Return Data'!$B$7:$R$1700,11,0)</f>
        <v>16.1313</v>
      </c>
      <c r="I38" s="66">
        <f t="shared" si="8"/>
        <v>13</v>
      </c>
      <c r="J38" s="65">
        <f>VLOOKUP($A38,'Return Data'!$B$7:$R$1700,12,0)</f>
        <v>15.7262</v>
      </c>
      <c r="K38" s="66">
        <f t="shared" si="9"/>
        <v>3</v>
      </c>
      <c r="L38" s="65">
        <f>VLOOKUP($A38,'Return Data'!$B$7:$R$1700,13,0)</f>
        <v>13.549799999999999</v>
      </c>
      <c r="M38" s="66">
        <f t="shared" si="10"/>
        <v>2</v>
      </c>
      <c r="N38" s="65">
        <f>VLOOKUP($A38,'Return Data'!$B$7:$R$1700,17,0)</f>
        <v>12.426</v>
      </c>
      <c r="O38" s="66">
        <f t="shared" si="11"/>
        <v>7</v>
      </c>
      <c r="P38" s="65">
        <f>VLOOKUP($A38,'Return Data'!$B$7:$R$1700,14,0)</f>
        <v>9.1885999999999992</v>
      </c>
      <c r="Q38" s="66">
        <f t="shared" si="12"/>
        <v>4</v>
      </c>
      <c r="R38" s="65">
        <f>VLOOKUP($A38,'Return Data'!$B$7:$R$1700,16,0)</f>
        <v>9.2524999999999995</v>
      </c>
      <c r="S38" s="67">
        <f t="shared" si="3"/>
        <v>12</v>
      </c>
    </row>
    <row r="39" spans="1:19" x14ac:dyDescent="0.3">
      <c r="A39" s="82" t="s">
        <v>1179</v>
      </c>
      <c r="B39" s="64">
        <f>VLOOKUP($A39,'Return Data'!$B$7:$R$1700,3,0)</f>
        <v>44025</v>
      </c>
      <c r="C39" s="65">
        <f>VLOOKUP($A39,'Return Data'!$B$7:$R$1700,4,0)</f>
        <v>68.043199999999999</v>
      </c>
      <c r="D39" s="65">
        <f>VLOOKUP($A39,'Return Data'!$B$7:$R$1700,9,0)</f>
        <v>39.026699999999998</v>
      </c>
      <c r="E39" s="66">
        <f t="shared" si="0"/>
        <v>2</v>
      </c>
      <c r="F39" s="65">
        <f>VLOOKUP($A39,'Return Data'!$B$7:$R$1700,10,0)</f>
        <v>29.7135</v>
      </c>
      <c r="G39" s="66">
        <f t="shared" si="1"/>
        <v>4</v>
      </c>
      <c r="H39" s="65">
        <f>VLOOKUP($A39,'Return Data'!$B$7:$R$1700,11,0)</f>
        <v>18.914100000000001</v>
      </c>
      <c r="I39" s="66">
        <f t="shared" si="8"/>
        <v>5</v>
      </c>
      <c r="J39" s="65">
        <f>VLOOKUP($A39,'Return Data'!$B$7:$R$1700,12,0)</f>
        <v>15.751099999999999</v>
      </c>
      <c r="K39" s="66">
        <f t="shared" si="9"/>
        <v>2</v>
      </c>
      <c r="L39" s="65">
        <f>VLOOKUP($A39,'Return Data'!$B$7:$R$1700,13,0)</f>
        <v>12.8794</v>
      </c>
      <c r="M39" s="66">
        <f t="shared" si="10"/>
        <v>3</v>
      </c>
      <c r="N39" s="65">
        <f>VLOOKUP($A39,'Return Data'!$B$7:$R$1700,17,0)</f>
        <v>11.6477</v>
      </c>
      <c r="O39" s="66">
        <f t="shared" si="11"/>
        <v>12</v>
      </c>
      <c r="P39" s="65">
        <f>VLOOKUP($A39,'Return Data'!$B$7:$R$1700,14,0)</f>
        <v>8.1256000000000004</v>
      </c>
      <c r="Q39" s="66">
        <f t="shared" si="12"/>
        <v>14</v>
      </c>
      <c r="R39" s="65">
        <f>VLOOKUP($A39,'Return Data'!$B$7:$R$1700,16,0)</f>
        <v>9.2814999999999994</v>
      </c>
      <c r="S39" s="67">
        <f t="shared" si="3"/>
        <v>11</v>
      </c>
    </row>
    <row r="40" spans="1:19" x14ac:dyDescent="0.3">
      <c r="A40" s="82" t="s">
        <v>1181</v>
      </c>
      <c r="B40" s="64">
        <f>VLOOKUP($A40,'Return Data'!$B$7:$R$1700,3,0)</f>
        <v>44025</v>
      </c>
      <c r="C40" s="65">
        <f>VLOOKUP($A40,'Return Data'!$B$7:$R$1700,4,0)</f>
        <v>2.1114999999999999</v>
      </c>
      <c r="D40" s="65">
        <f>VLOOKUP($A40,'Return Data'!$B$7:$R$1700,9,0)</f>
        <v>8.7071000000000005</v>
      </c>
      <c r="E40" s="66">
        <f t="shared" si="0"/>
        <v>32</v>
      </c>
      <c r="F40" s="65">
        <f>VLOOKUP($A40,'Return Data'!$B$7:$R$1700,10,0)</f>
        <v>8.7937999999999992</v>
      </c>
      <c r="G40" s="66">
        <f t="shared" si="1"/>
        <v>31</v>
      </c>
      <c r="H40" s="65"/>
      <c r="I40" s="66"/>
      <c r="J40" s="65"/>
      <c r="K40" s="66"/>
      <c r="L40" s="65"/>
      <c r="M40" s="66"/>
      <c r="N40" s="65"/>
      <c r="O40" s="66"/>
      <c r="P40" s="65"/>
      <c r="Q40" s="66"/>
      <c r="R40" s="65">
        <f>VLOOKUP($A40,'Return Data'!$B$7:$R$1700,16,0)</f>
        <v>8.8538999999999994</v>
      </c>
      <c r="S40" s="67">
        <f t="shared" si="3"/>
        <v>19</v>
      </c>
    </row>
    <row r="41" spans="1:19" x14ac:dyDescent="0.3">
      <c r="A41" s="82" t="s">
        <v>1183</v>
      </c>
      <c r="B41" s="64">
        <f>VLOOKUP($A41,'Return Data'!$B$7:$R$1700,3,0)</f>
        <v>44025</v>
      </c>
      <c r="C41" s="65">
        <f>VLOOKUP($A41,'Return Data'!$B$7:$R$1700,4,0)</f>
        <v>53.5672</v>
      </c>
      <c r="D41" s="65">
        <f>VLOOKUP($A41,'Return Data'!$B$7:$R$1700,9,0)</f>
        <v>24.900600000000001</v>
      </c>
      <c r="E41" s="66">
        <f t="shared" si="0"/>
        <v>19</v>
      </c>
      <c r="F41" s="65">
        <f>VLOOKUP($A41,'Return Data'!$B$7:$R$1700,10,0)</f>
        <v>29.3245</v>
      </c>
      <c r="G41" s="66">
        <f t="shared" si="1"/>
        <v>5</v>
      </c>
      <c r="H41" s="65">
        <f>VLOOKUP($A41,'Return Data'!$B$7:$R$1700,11,0)</f>
        <v>0.1075</v>
      </c>
      <c r="I41" s="66">
        <f>RANK(H41,H$8:H$43,0)</f>
        <v>28</v>
      </c>
      <c r="J41" s="65">
        <f>VLOOKUP($A41,'Return Data'!$B$7:$R$1700,12,0)</f>
        <v>0.63680000000000003</v>
      </c>
      <c r="K41" s="66">
        <f>RANK(J41,J$8:J$43,0)</f>
        <v>27</v>
      </c>
      <c r="L41" s="65">
        <f>VLOOKUP($A41,'Return Data'!$B$7:$R$1700,13,0)</f>
        <v>0.17610000000000001</v>
      </c>
      <c r="M41" s="66">
        <f>RANK(L41,L$8:L$43,0)</f>
        <v>28</v>
      </c>
      <c r="N41" s="65">
        <f>VLOOKUP($A41,'Return Data'!$B$7:$R$1700,17,0)</f>
        <v>-0.83940000000000003</v>
      </c>
      <c r="O41" s="66">
        <f>RANK(N41,N$8:N$43,0)</f>
        <v>29</v>
      </c>
      <c r="P41" s="65">
        <f>VLOOKUP($A41,'Return Data'!$B$7:$R$1700,14,0)</f>
        <v>-0.1762</v>
      </c>
      <c r="Q41" s="66">
        <f>RANK(P41,P$8:P$43,0)</f>
        <v>29</v>
      </c>
      <c r="R41" s="65">
        <f>VLOOKUP($A41,'Return Data'!$B$7:$R$1700,16,0)</f>
        <v>6.1558999999999999</v>
      </c>
      <c r="S41" s="67">
        <f t="shared" si="3"/>
        <v>32</v>
      </c>
    </row>
    <row r="42" spans="1:19" x14ac:dyDescent="0.3">
      <c r="A42" s="82" t="s">
        <v>1040</v>
      </c>
      <c r="B42" s="64">
        <f>VLOOKUP($A42,'Return Data'!$B$7:$R$1700,3,0)</f>
        <v>44025</v>
      </c>
      <c r="C42" s="65">
        <f>VLOOKUP($A42,'Return Data'!$B$7:$R$1700,4,0)</f>
        <v>75.073400000000007</v>
      </c>
      <c r="D42" s="65">
        <f>VLOOKUP($A42,'Return Data'!$B$7:$R$1700,9,0)</f>
        <v>18.7746</v>
      </c>
      <c r="E42" s="66">
        <f t="shared" si="0"/>
        <v>29</v>
      </c>
      <c r="F42" s="65">
        <f>VLOOKUP($A42,'Return Data'!$B$7:$R$1700,10,0)</f>
        <v>27.964099999999998</v>
      </c>
      <c r="G42" s="66">
        <f t="shared" si="1"/>
        <v>11</v>
      </c>
      <c r="H42" s="65">
        <f>VLOOKUP($A42,'Return Data'!$B$7:$R$1700,11,0)</f>
        <v>18.854099999999999</v>
      </c>
      <c r="I42" s="66">
        <f>RANK(H42,H$8:H$43,0)</f>
        <v>8</v>
      </c>
      <c r="J42" s="65">
        <f>VLOOKUP($A42,'Return Data'!$B$7:$R$1700,12,0)</f>
        <v>15.4817</v>
      </c>
      <c r="K42" s="66">
        <f>RANK(J42,J$8:J$43,0)</f>
        <v>5</v>
      </c>
      <c r="L42" s="65">
        <f>VLOOKUP($A42,'Return Data'!$B$7:$R$1700,13,0)</f>
        <v>11.062799999999999</v>
      </c>
      <c r="M42" s="66">
        <f>RANK(L42,L$8:L$43,0)</f>
        <v>15</v>
      </c>
      <c r="N42" s="65">
        <f>VLOOKUP($A42,'Return Data'!$B$7:$R$1700,17,0)</f>
        <v>14.232100000000001</v>
      </c>
      <c r="O42" s="66">
        <f>RANK(N42,N$8:N$43,0)</f>
        <v>1</v>
      </c>
      <c r="P42" s="65">
        <f>VLOOKUP($A42,'Return Data'!$B$7:$R$1700,14,0)</f>
        <v>9.5913000000000004</v>
      </c>
      <c r="Q42" s="66">
        <f>RANK(P42,P$8:P$43,0)</f>
        <v>2</v>
      </c>
      <c r="R42" s="65">
        <f>VLOOKUP($A42,'Return Data'!$B$7:$R$1700,16,0)</f>
        <v>10.073399999999999</v>
      </c>
      <c r="S42" s="67">
        <f t="shared" si="3"/>
        <v>3</v>
      </c>
    </row>
    <row r="43" spans="1:19" x14ac:dyDescent="0.3">
      <c r="A43" s="82" t="s">
        <v>1042</v>
      </c>
      <c r="B43" s="64">
        <f>VLOOKUP($A43,'Return Data'!$B$7:$R$1700,3,0)</f>
        <v>44025</v>
      </c>
      <c r="C43" s="65">
        <f>VLOOKUP($A43,'Return Data'!$B$7:$R$1700,4,0)</f>
        <v>13.859500000000001</v>
      </c>
      <c r="D43" s="65">
        <f>VLOOKUP($A43,'Return Data'!$B$7:$R$1700,9,0)</f>
        <v>35.811700000000002</v>
      </c>
      <c r="E43" s="66">
        <f t="shared" si="0"/>
        <v>7</v>
      </c>
      <c r="F43" s="65">
        <f>VLOOKUP($A43,'Return Data'!$B$7:$R$1700,10,0)</f>
        <v>35.557600000000001</v>
      </c>
      <c r="G43" s="66">
        <f t="shared" si="1"/>
        <v>2</v>
      </c>
      <c r="H43" s="65">
        <f>VLOOKUP($A43,'Return Data'!$B$7:$R$1700,11,0)</f>
        <v>24.2849</v>
      </c>
      <c r="I43" s="66">
        <f>RANK(H43,H$8:H$43,0)</f>
        <v>1</v>
      </c>
      <c r="J43" s="65">
        <f>VLOOKUP($A43,'Return Data'!$B$7:$R$1700,12,0)</f>
        <v>18.721299999999999</v>
      </c>
      <c r="K43" s="66">
        <f>RANK(J43,J$8:J$43,0)</f>
        <v>1</v>
      </c>
      <c r="L43" s="65">
        <f>VLOOKUP($A43,'Return Data'!$B$7:$R$1700,13,0)</f>
        <v>11.0829</v>
      </c>
      <c r="M43" s="66">
        <f>RANK(L43,L$8:L$43,0)</f>
        <v>14</v>
      </c>
      <c r="N43" s="65"/>
      <c r="O43" s="66"/>
      <c r="P43" s="65"/>
      <c r="Q43" s="66"/>
      <c r="R43" s="65">
        <f>VLOOKUP($A43,'Return Data'!$B$7:$R$1700,16,0)</f>
        <v>17.5183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24.690861111111104</v>
      </c>
      <c r="E45" s="88"/>
      <c r="F45" s="89">
        <f>AVERAGE(F8:F43)</f>
        <v>17.540850000000002</v>
      </c>
      <c r="G45" s="88"/>
      <c r="H45" s="89">
        <f>AVERAGE(H8:H43)</f>
        <v>7.6517181818181808</v>
      </c>
      <c r="I45" s="88"/>
      <c r="J45" s="89">
        <f>AVERAGE(J8:J43)</f>
        <v>7.7210718749999998</v>
      </c>
      <c r="K45" s="88"/>
      <c r="L45" s="89">
        <f>AVERAGE(L8:L43)</f>
        <v>6.8167812500000009</v>
      </c>
      <c r="M45" s="88"/>
      <c r="N45" s="89">
        <f>AVERAGE(N8:N43)</f>
        <v>8.2672799999999977</v>
      </c>
      <c r="O45" s="88"/>
      <c r="P45" s="89">
        <f>AVERAGE(P8:P43)</f>
        <v>6.5349199999999987</v>
      </c>
      <c r="Q45" s="88"/>
      <c r="R45" s="89">
        <f>AVERAGE(R8:R43)</f>
        <v>6.1018472222222222</v>
      </c>
      <c r="S45" s="90"/>
    </row>
    <row r="46" spans="1:19" x14ac:dyDescent="0.3">
      <c r="A46" s="87" t="s">
        <v>28</v>
      </c>
      <c r="B46" s="88"/>
      <c r="C46" s="88"/>
      <c r="D46" s="89">
        <f>MIN(D8:D43)</f>
        <v>-18.498100000000001</v>
      </c>
      <c r="E46" s="88"/>
      <c r="F46" s="89">
        <f>MIN(F8:F43)</f>
        <v>-100.38249999999999</v>
      </c>
      <c r="G46" s="88"/>
      <c r="H46" s="89">
        <f>MIN(H8:H43)</f>
        <v>-51.5124</v>
      </c>
      <c r="I46" s="88"/>
      <c r="J46" s="89">
        <f>MIN(J8:J43)</f>
        <v>-52.898600000000002</v>
      </c>
      <c r="K46" s="88"/>
      <c r="L46" s="89">
        <f>MIN(L8:L43)</f>
        <v>-40.337000000000003</v>
      </c>
      <c r="M46" s="88"/>
      <c r="N46" s="89">
        <f>MIN(N8:N43)</f>
        <v>-12.276899999999999</v>
      </c>
      <c r="O46" s="88"/>
      <c r="P46" s="89">
        <f>MIN(P8:P43)</f>
        <v>-6.8400999999999996</v>
      </c>
      <c r="Q46" s="88"/>
      <c r="R46" s="89">
        <f>MIN(R8:R43)</f>
        <v>-38.0456</v>
      </c>
      <c r="S46" s="90"/>
    </row>
    <row r="47" spans="1:19" ht="15" thickBot="1" x14ac:dyDescent="0.35">
      <c r="A47" s="91" t="s">
        <v>29</v>
      </c>
      <c r="B47" s="92"/>
      <c r="C47" s="92"/>
      <c r="D47" s="93">
        <f>MAX(D8:D43)</f>
        <v>73.709800000000001</v>
      </c>
      <c r="E47" s="92"/>
      <c r="F47" s="93">
        <f>MAX(F8:F43)</f>
        <v>36.495399999999997</v>
      </c>
      <c r="G47" s="92"/>
      <c r="H47" s="93">
        <f>MAX(H8:H43)</f>
        <v>24.2849</v>
      </c>
      <c r="I47" s="92"/>
      <c r="J47" s="93">
        <f>MAX(J8:J43)</f>
        <v>18.721299999999999</v>
      </c>
      <c r="K47" s="92"/>
      <c r="L47" s="93">
        <f>MAX(L8:L43)</f>
        <v>13.639200000000001</v>
      </c>
      <c r="M47" s="92"/>
      <c r="N47" s="93">
        <f>MAX(N8:N43)</f>
        <v>14.232100000000001</v>
      </c>
      <c r="O47" s="92"/>
      <c r="P47" s="93">
        <f>MAX(P8:P43)</f>
        <v>9.6364000000000001</v>
      </c>
      <c r="Q47" s="92"/>
      <c r="R47" s="93">
        <f>MAX(R8:R43)</f>
        <v>17.5183</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44025</v>
      </c>
      <c r="C8" s="65">
        <f>VLOOKUP($A8,'Return Data'!$B$7:$R$1700,4,0)</f>
        <v>22.491</v>
      </c>
      <c r="D8" s="65">
        <f>VLOOKUP($A8,'Return Data'!$B$7:$R$1700,9,0)</f>
        <v>72.708799999999997</v>
      </c>
      <c r="E8" s="66">
        <f t="shared" ref="E8:E43" si="0">RANK(D8,D$8:D$43,0)</f>
        <v>1</v>
      </c>
      <c r="F8" s="65">
        <f>VLOOKUP($A8,'Return Data'!$B$7:$R$1700,10,0)</f>
        <v>19.497299999999999</v>
      </c>
      <c r="G8" s="66">
        <f t="shared" ref="G8:G43" si="1">RANK(F8,F$8:F$43,0)</f>
        <v>21</v>
      </c>
      <c r="H8" s="65">
        <f>VLOOKUP($A8,'Return Data'!$B$7:$R$1700,11,0)</f>
        <v>5.9570999999999996</v>
      </c>
      <c r="I8" s="66">
        <f t="shared" ref="I8:I20" si="2">RANK(H8,H$8:H$43,0)</f>
        <v>27</v>
      </c>
      <c r="J8" s="65">
        <f>VLOOKUP($A8,'Return Data'!$B$7:$R$1700,12,0)</f>
        <v>-3.7252000000000001</v>
      </c>
      <c r="K8" s="66">
        <f>RANK(J8,J$8:J$43,0)</f>
        <v>29</v>
      </c>
      <c r="L8" s="65">
        <f>VLOOKUP($A8,'Return Data'!$B$7:$R$1700,13,0)</f>
        <v>-3.1078999999999999</v>
      </c>
      <c r="M8" s="66">
        <f>RANK(L8,L$8:L$43,0)</f>
        <v>30</v>
      </c>
      <c r="N8" s="65">
        <f>VLOOKUP($A8,'Return Data'!$B$7:$R$1700,17,0)</f>
        <v>0.56189999999999996</v>
      </c>
      <c r="O8" s="66">
        <f>RANK(N8,N$8:N$43,0)</f>
        <v>28</v>
      </c>
      <c r="P8" s="65">
        <f>VLOOKUP($A8,'Return Data'!$B$7:$R$1700,14,0)</f>
        <v>2.0948000000000002</v>
      </c>
      <c r="Q8" s="66">
        <f>RANK(P8,P$8:P$43,0)</f>
        <v>27</v>
      </c>
      <c r="R8" s="65">
        <f>VLOOKUP($A8,'Return Data'!$B$7:$R$1700,16,0)</f>
        <v>7.4298000000000002</v>
      </c>
      <c r="S8" s="67">
        <f t="shared" ref="S8:S43" si="3">RANK(R8,R$8:R$43,0)</f>
        <v>28</v>
      </c>
    </row>
    <row r="9" spans="1:19" x14ac:dyDescent="0.3">
      <c r="A9" s="82" t="s">
        <v>1110</v>
      </c>
      <c r="B9" s="64">
        <f>VLOOKUP($A9,'Return Data'!$B$7:$R$1700,3,0)</f>
        <v>44025</v>
      </c>
      <c r="C9" s="65">
        <f>VLOOKUP($A9,'Return Data'!$B$7:$R$1700,4,0)</f>
        <v>1.3322000000000001</v>
      </c>
      <c r="D9" s="65">
        <f>VLOOKUP($A9,'Return Data'!$B$7:$R$1700,9,0)</f>
        <v>0</v>
      </c>
      <c r="E9" s="66">
        <f t="shared" si="0"/>
        <v>34</v>
      </c>
      <c r="F9" s="65">
        <f>VLOOKUP($A9,'Return Data'!$B$7:$R$1700,10,0)</f>
        <v>0</v>
      </c>
      <c r="G9" s="66">
        <f t="shared" si="1"/>
        <v>34</v>
      </c>
      <c r="H9" s="65">
        <f>VLOOKUP($A9,'Return Data'!$B$7:$R$1700,11,0)</f>
        <v>-49.902700000000003</v>
      </c>
      <c r="I9" s="66">
        <f t="shared" si="2"/>
        <v>32</v>
      </c>
      <c r="J9" s="65"/>
      <c r="K9" s="66"/>
      <c r="L9" s="65"/>
      <c r="M9" s="66"/>
      <c r="N9" s="65"/>
      <c r="O9" s="66"/>
      <c r="P9" s="65"/>
      <c r="Q9" s="66"/>
      <c r="R9" s="65">
        <f>VLOOKUP($A9,'Return Data'!$B$7:$R$1700,16,0)</f>
        <v>-37.826500000000003</v>
      </c>
      <c r="S9" s="67">
        <f t="shared" si="3"/>
        <v>35</v>
      </c>
    </row>
    <row r="10" spans="1:19" x14ac:dyDescent="0.3">
      <c r="A10" s="82" t="s">
        <v>1112</v>
      </c>
      <c r="B10" s="64">
        <f>VLOOKUP($A10,'Return Data'!$B$7:$R$1700,3,0)</f>
        <v>44025</v>
      </c>
      <c r="C10" s="65">
        <f>VLOOKUP($A10,'Return Data'!$B$7:$R$1700,4,0)</f>
        <v>20.167100000000001</v>
      </c>
      <c r="D10" s="65">
        <f>VLOOKUP($A10,'Return Data'!$B$7:$R$1700,9,0)</f>
        <v>26.090699999999998</v>
      </c>
      <c r="E10" s="66">
        <f t="shared" si="0"/>
        <v>15</v>
      </c>
      <c r="F10" s="65">
        <f>VLOOKUP($A10,'Return Data'!$B$7:$R$1700,10,0)</f>
        <v>15.9223</v>
      </c>
      <c r="G10" s="66">
        <f t="shared" si="1"/>
        <v>25</v>
      </c>
      <c r="H10" s="65">
        <f>VLOOKUP($A10,'Return Data'!$B$7:$R$1700,11,0)</f>
        <v>11.7135</v>
      </c>
      <c r="I10" s="66">
        <f t="shared" si="2"/>
        <v>20</v>
      </c>
      <c r="J10" s="65">
        <f>VLOOKUP($A10,'Return Data'!$B$7:$R$1700,12,0)</f>
        <v>11.082800000000001</v>
      </c>
      <c r="K10" s="66">
        <f t="shared" ref="K10:K20" si="4">RANK(J10,J$8:J$43,0)</f>
        <v>19</v>
      </c>
      <c r="L10" s="65">
        <f>VLOOKUP($A10,'Return Data'!$B$7:$R$1700,13,0)</f>
        <v>10.342700000000001</v>
      </c>
      <c r="M10" s="66">
        <f t="shared" ref="M10:M20" si="5">RANK(L10,L$8:L$43,0)</f>
        <v>15</v>
      </c>
      <c r="N10" s="65">
        <f>VLOOKUP($A10,'Return Data'!$B$7:$R$1700,17,0)</f>
        <v>8.5691000000000006</v>
      </c>
      <c r="O10" s="66">
        <f t="shared" ref="O10:O20" si="6">RANK(N10,N$8:N$43,0)</f>
        <v>18</v>
      </c>
      <c r="P10" s="65">
        <f>VLOOKUP($A10,'Return Data'!$B$7:$R$1700,14,0)</f>
        <v>7.5457000000000001</v>
      </c>
      <c r="Q10" s="66">
        <f t="shared" ref="Q10:Q20" si="7">RANK(P10,P$8:P$43,0)</f>
        <v>11</v>
      </c>
      <c r="R10" s="65">
        <f>VLOOKUP($A10,'Return Data'!$B$7:$R$1700,16,0)</f>
        <v>8.8202999999999996</v>
      </c>
      <c r="S10" s="67">
        <f t="shared" si="3"/>
        <v>10</v>
      </c>
    </row>
    <row r="11" spans="1:19" x14ac:dyDescent="0.3">
      <c r="A11" s="82" t="s">
        <v>1113</v>
      </c>
      <c r="B11" s="64">
        <f>VLOOKUP($A11,'Return Data'!$B$7:$R$1700,3,0)</f>
        <v>44025</v>
      </c>
      <c r="C11" s="65">
        <f>VLOOKUP($A11,'Return Data'!$B$7:$R$1700,4,0)</f>
        <v>14.668200000000001</v>
      </c>
      <c r="D11" s="65">
        <f>VLOOKUP($A11,'Return Data'!$B$7:$R$1700,9,0)</f>
        <v>19.369599999999998</v>
      </c>
      <c r="E11" s="66">
        <f t="shared" si="0"/>
        <v>27</v>
      </c>
      <c r="F11" s="65">
        <f>VLOOKUP($A11,'Return Data'!$B$7:$R$1700,10,0)</f>
        <v>18.601299999999998</v>
      </c>
      <c r="G11" s="66">
        <f t="shared" si="1"/>
        <v>22</v>
      </c>
      <c r="H11" s="65">
        <f>VLOOKUP($A11,'Return Data'!$B$7:$R$1700,11,0)</f>
        <v>11.255800000000001</v>
      </c>
      <c r="I11" s="66">
        <f t="shared" si="2"/>
        <v>21</v>
      </c>
      <c r="J11" s="65">
        <f>VLOOKUP($A11,'Return Data'!$B$7:$R$1700,12,0)</f>
        <v>9.3657000000000004</v>
      </c>
      <c r="K11" s="66">
        <f t="shared" si="4"/>
        <v>22</v>
      </c>
      <c r="L11" s="65">
        <f>VLOOKUP($A11,'Return Data'!$B$7:$R$1700,13,0)</f>
        <v>7.7942999999999998</v>
      </c>
      <c r="M11" s="66">
        <f t="shared" si="5"/>
        <v>24</v>
      </c>
      <c r="N11" s="65">
        <f>VLOOKUP($A11,'Return Data'!$B$7:$R$1700,17,0)</f>
        <v>2.8077000000000001</v>
      </c>
      <c r="O11" s="66">
        <f t="shared" si="6"/>
        <v>24</v>
      </c>
      <c r="P11" s="65">
        <f>VLOOKUP($A11,'Return Data'!$B$7:$R$1700,14,0)</f>
        <v>2.9841000000000002</v>
      </c>
      <c r="Q11" s="66">
        <f t="shared" si="7"/>
        <v>25</v>
      </c>
      <c r="R11" s="65">
        <f>VLOOKUP($A11,'Return Data'!$B$7:$R$1700,16,0)</f>
        <v>6.1967999999999996</v>
      </c>
      <c r="S11" s="67">
        <f t="shared" si="3"/>
        <v>31</v>
      </c>
    </row>
    <row r="12" spans="1:19" x14ac:dyDescent="0.3">
      <c r="A12" s="82" t="s">
        <v>1116</v>
      </c>
      <c r="B12" s="64">
        <f>VLOOKUP($A12,'Return Data'!$B$7:$R$1700,3,0)</f>
        <v>44025</v>
      </c>
      <c r="C12" s="65">
        <f>VLOOKUP($A12,'Return Data'!$B$7:$R$1700,4,0)</f>
        <v>61.993299999999998</v>
      </c>
      <c r="D12" s="65">
        <f>VLOOKUP($A12,'Return Data'!$B$7:$R$1700,9,0)</f>
        <v>19.421800000000001</v>
      </c>
      <c r="E12" s="66">
        <f t="shared" si="0"/>
        <v>26</v>
      </c>
      <c r="F12" s="65">
        <f>VLOOKUP($A12,'Return Data'!$B$7:$R$1700,10,0)</f>
        <v>25.607900000000001</v>
      </c>
      <c r="G12" s="66">
        <f t="shared" si="1"/>
        <v>13</v>
      </c>
      <c r="H12" s="65">
        <f>VLOOKUP($A12,'Return Data'!$B$7:$R$1700,11,0)</f>
        <v>14.172499999999999</v>
      </c>
      <c r="I12" s="66">
        <f t="shared" si="2"/>
        <v>17</v>
      </c>
      <c r="J12" s="65">
        <f>VLOOKUP($A12,'Return Data'!$B$7:$R$1700,12,0)</f>
        <v>11.7201</v>
      </c>
      <c r="K12" s="66">
        <f t="shared" si="4"/>
        <v>15</v>
      </c>
      <c r="L12" s="65">
        <f>VLOOKUP($A12,'Return Data'!$B$7:$R$1700,13,0)</f>
        <v>9.9130000000000003</v>
      </c>
      <c r="M12" s="66">
        <f t="shared" si="5"/>
        <v>17</v>
      </c>
      <c r="N12" s="65">
        <f>VLOOKUP($A12,'Return Data'!$B$7:$R$1700,17,0)</f>
        <v>5.7450000000000001</v>
      </c>
      <c r="O12" s="66">
        <f t="shared" si="6"/>
        <v>22</v>
      </c>
      <c r="P12" s="65">
        <f>VLOOKUP($A12,'Return Data'!$B$7:$R$1700,14,0)</f>
        <v>5.3295000000000003</v>
      </c>
      <c r="Q12" s="66">
        <f t="shared" si="7"/>
        <v>22</v>
      </c>
      <c r="R12" s="65">
        <f>VLOOKUP($A12,'Return Data'!$B$7:$R$1700,16,0)</f>
        <v>8.1734000000000009</v>
      </c>
      <c r="S12" s="67">
        <f t="shared" si="3"/>
        <v>17</v>
      </c>
    </row>
    <row r="13" spans="1:19" x14ac:dyDescent="0.3">
      <c r="A13" s="82" t="s">
        <v>1121</v>
      </c>
      <c r="B13" s="64">
        <f>VLOOKUP($A13,'Return Data'!$B$7:$R$1700,3,0)</f>
        <v>44025</v>
      </c>
      <c r="C13" s="65">
        <f>VLOOKUP($A13,'Return Data'!$B$7:$R$1700,4,0)</f>
        <v>22.049499999999998</v>
      </c>
      <c r="D13" s="65">
        <f>VLOOKUP($A13,'Return Data'!$B$7:$R$1700,9,0)</f>
        <v>29.935400000000001</v>
      </c>
      <c r="E13" s="66">
        <f t="shared" si="0"/>
        <v>12</v>
      </c>
      <c r="F13" s="65">
        <f>VLOOKUP($A13,'Return Data'!$B$7:$R$1700,10,0)</f>
        <v>-0.75890000000000002</v>
      </c>
      <c r="G13" s="66">
        <f t="shared" si="1"/>
        <v>35</v>
      </c>
      <c r="H13" s="65">
        <f>VLOOKUP($A13,'Return Data'!$B$7:$R$1700,11,0)</f>
        <v>-9.3495000000000008</v>
      </c>
      <c r="I13" s="66">
        <f t="shared" si="2"/>
        <v>30</v>
      </c>
      <c r="J13" s="65">
        <f>VLOOKUP($A13,'Return Data'!$B$7:$R$1700,12,0)</f>
        <v>-4.1581999999999999</v>
      </c>
      <c r="K13" s="66">
        <f t="shared" si="4"/>
        <v>30</v>
      </c>
      <c r="L13" s="65">
        <f>VLOOKUP($A13,'Return Data'!$B$7:$R$1700,13,0)</f>
        <v>-2.6795</v>
      </c>
      <c r="M13" s="66">
        <f t="shared" si="5"/>
        <v>29</v>
      </c>
      <c r="N13" s="65">
        <f>VLOOKUP($A13,'Return Data'!$B$7:$R$1700,17,0)</f>
        <v>2.5592999999999999</v>
      </c>
      <c r="O13" s="66">
        <f t="shared" si="6"/>
        <v>25</v>
      </c>
      <c r="P13" s="65">
        <f>VLOOKUP($A13,'Return Data'!$B$7:$R$1700,14,0)</f>
        <v>3.9737</v>
      </c>
      <c r="Q13" s="66">
        <f t="shared" si="7"/>
        <v>23</v>
      </c>
      <c r="R13" s="65">
        <f>VLOOKUP($A13,'Return Data'!$B$7:$R$1700,16,0)</f>
        <v>7.7488999999999999</v>
      </c>
      <c r="S13" s="67">
        <f t="shared" si="3"/>
        <v>24</v>
      </c>
    </row>
    <row r="14" spans="1:19" x14ac:dyDescent="0.3">
      <c r="A14" s="82" t="s">
        <v>1123</v>
      </c>
      <c r="B14" s="64">
        <f>VLOOKUP($A14,'Return Data'!$B$7:$R$1700,3,0)</f>
        <v>44025</v>
      </c>
      <c r="C14" s="65">
        <f>VLOOKUP($A14,'Return Data'!$B$7:$R$1700,4,0)</f>
        <v>41.3416</v>
      </c>
      <c r="D14" s="65">
        <f>VLOOKUP($A14,'Return Data'!$B$7:$R$1700,9,0)</f>
        <v>33.7256</v>
      </c>
      <c r="E14" s="66">
        <f t="shared" si="0"/>
        <v>9</v>
      </c>
      <c r="F14" s="65">
        <f>VLOOKUP($A14,'Return Data'!$B$7:$R$1700,10,0)</f>
        <v>14.4054</v>
      </c>
      <c r="G14" s="66">
        <f t="shared" si="1"/>
        <v>27</v>
      </c>
      <c r="H14" s="65">
        <f>VLOOKUP($A14,'Return Data'!$B$7:$R$1700,11,0)</f>
        <v>9.8429000000000002</v>
      </c>
      <c r="I14" s="66">
        <f t="shared" si="2"/>
        <v>23</v>
      </c>
      <c r="J14" s="65">
        <f>VLOOKUP($A14,'Return Data'!$B$7:$R$1700,12,0)</f>
        <v>9.7371999999999996</v>
      </c>
      <c r="K14" s="66">
        <f t="shared" si="4"/>
        <v>21</v>
      </c>
      <c r="L14" s="65">
        <f>VLOOKUP($A14,'Return Data'!$B$7:$R$1700,13,0)</f>
        <v>8.8232999999999997</v>
      </c>
      <c r="M14" s="66">
        <f t="shared" si="5"/>
        <v>20</v>
      </c>
      <c r="N14" s="65">
        <f>VLOOKUP($A14,'Return Data'!$B$7:$R$1700,17,0)</f>
        <v>8.8430999999999997</v>
      </c>
      <c r="O14" s="66">
        <f t="shared" si="6"/>
        <v>17</v>
      </c>
      <c r="P14" s="65">
        <f>VLOOKUP($A14,'Return Data'!$B$7:$R$1700,14,0)</f>
        <v>7.2965999999999998</v>
      </c>
      <c r="Q14" s="66">
        <f t="shared" si="7"/>
        <v>14</v>
      </c>
      <c r="R14" s="65">
        <f>VLOOKUP($A14,'Return Data'!$B$7:$R$1700,16,0)</f>
        <v>7.9989999999999997</v>
      </c>
      <c r="S14" s="67">
        <f t="shared" si="3"/>
        <v>19</v>
      </c>
    </row>
    <row r="15" spans="1:19" x14ac:dyDescent="0.3">
      <c r="A15" s="82" t="s">
        <v>1125</v>
      </c>
      <c r="B15" s="64">
        <f>VLOOKUP($A15,'Return Data'!$B$7:$R$1700,3,0)</f>
        <v>44025</v>
      </c>
      <c r="C15" s="65">
        <f>VLOOKUP($A15,'Return Data'!$B$7:$R$1700,4,0)</f>
        <v>32.229399999999998</v>
      </c>
      <c r="D15" s="65">
        <f>VLOOKUP($A15,'Return Data'!$B$7:$R$1700,9,0)</f>
        <v>33.9011</v>
      </c>
      <c r="E15" s="66">
        <f t="shared" si="0"/>
        <v>8</v>
      </c>
      <c r="F15" s="65">
        <f>VLOOKUP($A15,'Return Data'!$B$7:$R$1700,10,0)</f>
        <v>17.207599999999999</v>
      </c>
      <c r="G15" s="66">
        <f t="shared" si="1"/>
        <v>24</v>
      </c>
      <c r="H15" s="65">
        <f>VLOOKUP($A15,'Return Data'!$B$7:$R$1700,11,0)</f>
        <v>10.6907</v>
      </c>
      <c r="I15" s="66">
        <f t="shared" si="2"/>
        <v>22</v>
      </c>
      <c r="J15" s="65">
        <f>VLOOKUP($A15,'Return Data'!$B$7:$R$1700,12,0)</f>
        <v>11.5023</v>
      </c>
      <c r="K15" s="66">
        <f t="shared" si="4"/>
        <v>16</v>
      </c>
      <c r="L15" s="65">
        <f>VLOOKUP($A15,'Return Data'!$B$7:$R$1700,13,0)</f>
        <v>10.6515</v>
      </c>
      <c r="M15" s="66">
        <f t="shared" si="5"/>
        <v>12</v>
      </c>
      <c r="N15" s="65">
        <f>VLOOKUP($A15,'Return Data'!$B$7:$R$1700,17,0)</f>
        <v>8.9004999999999992</v>
      </c>
      <c r="O15" s="66">
        <f t="shared" si="6"/>
        <v>16</v>
      </c>
      <c r="P15" s="65">
        <f>VLOOKUP($A15,'Return Data'!$B$7:$R$1700,14,0)</f>
        <v>7.2922000000000002</v>
      </c>
      <c r="Q15" s="66">
        <f t="shared" si="7"/>
        <v>15</v>
      </c>
      <c r="R15" s="65">
        <f>VLOOKUP($A15,'Return Data'!$B$7:$R$1700,16,0)</f>
        <v>7.6702000000000004</v>
      </c>
      <c r="S15" s="67">
        <f t="shared" si="3"/>
        <v>25</v>
      </c>
    </row>
    <row r="16" spans="1:19" x14ac:dyDescent="0.3">
      <c r="A16" s="82" t="s">
        <v>1128</v>
      </c>
      <c r="B16" s="64">
        <f>VLOOKUP($A16,'Return Data'!$B$7:$R$1700,3,0)</f>
        <v>44025</v>
      </c>
      <c r="C16" s="65">
        <f>VLOOKUP($A16,'Return Data'!$B$7:$R$1700,4,0)</f>
        <v>36.046900000000001</v>
      </c>
      <c r="D16" s="65">
        <f>VLOOKUP($A16,'Return Data'!$B$7:$R$1700,9,0)</f>
        <v>25.635100000000001</v>
      </c>
      <c r="E16" s="66">
        <f t="shared" si="0"/>
        <v>16</v>
      </c>
      <c r="F16" s="65">
        <f>VLOOKUP($A16,'Return Data'!$B$7:$R$1700,10,0)</f>
        <v>25.382899999999999</v>
      </c>
      <c r="G16" s="66">
        <f t="shared" si="1"/>
        <v>14</v>
      </c>
      <c r="H16" s="65">
        <f>VLOOKUP($A16,'Return Data'!$B$7:$R$1700,11,0)</f>
        <v>16.2164</v>
      </c>
      <c r="I16" s="66">
        <f t="shared" si="2"/>
        <v>12</v>
      </c>
      <c r="J16" s="65">
        <f>VLOOKUP($A16,'Return Data'!$B$7:$R$1700,12,0)</f>
        <v>12.646800000000001</v>
      </c>
      <c r="K16" s="66">
        <f t="shared" si="4"/>
        <v>13</v>
      </c>
      <c r="L16" s="65">
        <f>VLOOKUP($A16,'Return Data'!$B$7:$R$1700,13,0)</f>
        <v>11.326499999999999</v>
      </c>
      <c r="M16" s="66">
        <f t="shared" si="5"/>
        <v>8</v>
      </c>
      <c r="N16" s="65">
        <f>VLOOKUP($A16,'Return Data'!$B$7:$R$1700,17,0)</f>
        <v>10.894399999999999</v>
      </c>
      <c r="O16" s="66">
        <f t="shared" si="6"/>
        <v>12</v>
      </c>
      <c r="P16" s="65">
        <f>VLOOKUP($A16,'Return Data'!$B$7:$R$1700,14,0)</f>
        <v>8.3423999999999996</v>
      </c>
      <c r="Q16" s="66">
        <f t="shared" si="7"/>
        <v>8</v>
      </c>
      <c r="R16" s="65">
        <f>VLOOKUP($A16,'Return Data'!$B$7:$R$1700,16,0)</f>
        <v>7.8212000000000002</v>
      </c>
      <c r="S16" s="67">
        <f t="shared" si="3"/>
        <v>22</v>
      </c>
    </row>
    <row r="17" spans="1:19" x14ac:dyDescent="0.3">
      <c r="A17" s="82" t="s">
        <v>1130</v>
      </c>
      <c r="B17" s="64">
        <f>VLOOKUP($A17,'Return Data'!$B$7:$R$1700,3,0)</f>
        <v>44025</v>
      </c>
      <c r="C17" s="65">
        <f>VLOOKUP($A17,'Return Data'!$B$7:$R$1700,4,0)</f>
        <v>17.399000000000001</v>
      </c>
      <c r="D17" s="65">
        <f>VLOOKUP($A17,'Return Data'!$B$7:$R$1700,9,0)</f>
        <v>18.8597</v>
      </c>
      <c r="E17" s="66">
        <f t="shared" si="0"/>
        <v>28</v>
      </c>
      <c r="F17" s="65">
        <f>VLOOKUP($A17,'Return Data'!$B$7:$R$1700,10,0)</f>
        <v>18.144100000000002</v>
      </c>
      <c r="G17" s="66">
        <f t="shared" si="1"/>
        <v>23</v>
      </c>
      <c r="H17" s="65">
        <f>VLOOKUP($A17,'Return Data'!$B$7:$R$1700,11,0)</f>
        <v>12.850099999999999</v>
      </c>
      <c r="I17" s="66">
        <f t="shared" si="2"/>
        <v>19</v>
      </c>
      <c r="J17" s="65">
        <f>VLOOKUP($A17,'Return Data'!$B$7:$R$1700,12,0)</f>
        <v>10.175599999999999</v>
      </c>
      <c r="K17" s="66">
        <f t="shared" si="4"/>
        <v>20</v>
      </c>
      <c r="L17" s="65">
        <f>VLOOKUP($A17,'Return Data'!$B$7:$R$1700,13,0)</f>
        <v>8.4291</v>
      </c>
      <c r="M17" s="66">
        <f t="shared" si="5"/>
        <v>21</v>
      </c>
      <c r="N17" s="65">
        <f>VLOOKUP($A17,'Return Data'!$B$7:$R$1700,17,0)</f>
        <v>8.9938000000000002</v>
      </c>
      <c r="O17" s="66">
        <f t="shared" si="6"/>
        <v>15</v>
      </c>
      <c r="P17" s="65">
        <f>VLOOKUP($A17,'Return Data'!$B$7:$R$1700,14,0)</f>
        <v>8.5121000000000002</v>
      </c>
      <c r="Q17" s="66">
        <f t="shared" si="7"/>
        <v>3</v>
      </c>
      <c r="R17" s="65">
        <f>VLOOKUP($A17,'Return Data'!$B$7:$R$1700,16,0)</f>
        <v>7.8103999999999996</v>
      </c>
      <c r="S17" s="67">
        <f t="shared" si="3"/>
        <v>23</v>
      </c>
    </row>
    <row r="18" spans="1:19" x14ac:dyDescent="0.3">
      <c r="A18" s="82" t="s">
        <v>1131</v>
      </c>
      <c r="B18" s="64">
        <f>VLOOKUP($A18,'Return Data'!$B$7:$R$1700,3,0)</f>
        <v>44025</v>
      </c>
      <c r="C18" s="65">
        <f>VLOOKUP($A18,'Return Data'!$B$7:$R$1700,4,0)</f>
        <v>16.6157</v>
      </c>
      <c r="D18" s="65">
        <f>VLOOKUP($A18,'Return Data'!$B$7:$R$1700,9,0)</f>
        <v>31.2652</v>
      </c>
      <c r="E18" s="66">
        <f t="shared" si="0"/>
        <v>11</v>
      </c>
      <c r="F18" s="65">
        <f>VLOOKUP($A18,'Return Data'!$B$7:$R$1700,10,0)</f>
        <v>14.956300000000001</v>
      </c>
      <c r="G18" s="66">
        <f t="shared" si="1"/>
        <v>26</v>
      </c>
      <c r="H18" s="65">
        <f>VLOOKUP($A18,'Return Data'!$B$7:$R$1700,11,0)</f>
        <v>6.7766999999999999</v>
      </c>
      <c r="I18" s="66">
        <f t="shared" si="2"/>
        <v>26</v>
      </c>
      <c r="J18" s="65">
        <f>VLOOKUP($A18,'Return Data'!$B$7:$R$1700,12,0)</f>
        <v>8.3292999999999999</v>
      </c>
      <c r="K18" s="66">
        <f t="shared" si="4"/>
        <v>25</v>
      </c>
      <c r="L18" s="65">
        <f>VLOOKUP($A18,'Return Data'!$B$7:$R$1700,13,0)</f>
        <v>8.1943999999999999</v>
      </c>
      <c r="M18" s="66">
        <f t="shared" si="5"/>
        <v>22</v>
      </c>
      <c r="N18" s="65">
        <f>VLOOKUP($A18,'Return Data'!$B$7:$R$1700,17,0)</f>
        <v>6.9595000000000002</v>
      </c>
      <c r="O18" s="66">
        <f t="shared" si="6"/>
        <v>21</v>
      </c>
      <c r="P18" s="65">
        <f>VLOOKUP($A18,'Return Data'!$B$7:$R$1700,14,0)</f>
        <v>6.2209000000000003</v>
      </c>
      <c r="Q18" s="66">
        <f t="shared" si="7"/>
        <v>19</v>
      </c>
      <c r="R18" s="65">
        <f>VLOOKUP($A18,'Return Data'!$B$7:$R$1700,16,0)</f>
        <v>8.3688000000000002</v>
      </c>
      <c r="S18" s="67">
        <f t="shared" si="3"/>
        <v>14</v>
      </c>
    </row>
    <row r="19" spans="1:19" x14ac:dyDescent="0.3">
      <c r="A19" s="82" t="s">
        <v>1134</v>
      </c>
      <c r="B19" s="64">
        <f>VLOOKUP($A19,'Return Data'!$B$7:$R$1700,3,0)</f>
        <v>44025</v>
      </c>
      <c r="C19" s="65">
        <f>VLOOKUP($A19,'Return Data'!$B$7:$R$1700,4,0)</f>
        <v>14.9429</v>
      </c>
      <c r="D19" s="65">
        <f>VLOOKUP($A19,'Return Data'!$B$7:$R$1700,9,0)</f>
        <v>36.818199999999997</v>
      </c>
      <c r="E19" s="66">
        <f t="shared" si="0"/>
        <v>5</v>
      </c>
      <c r="F19" s="65">
        <f>VLOOKUP($A19,'Return Data'!$B$7:$R$1700,10,0)</f>
        <v>13.3118</v>
      </c>
      <c r="G19" s="66">
        <f t="shared" si="1"/>
        <v>28</v>
      </c>
      <c r="H19" s="65">
        <f>VLOOKUP($A19,'Return Data'!$B$7:$R$1700,11,0)</f>
        <v>7.9025999999999996</v>
      </c>
      <c r="I19" s="66">
        <f t="shared" si="2"/>
        <v>25</v>
      </c>
      <c r="J19" s="65">
        <f>VLOOKUP($A19,'Return Data'!$B$7:$R$1700,12,0)</f>
        <v>8.9845000000000006</v>
      </c>
      <c r="K19" s="66">
        <f t="shared" si="4"/>
        <v>23</v>
      </c>
      <c r="L19" s="65">
        <f>VLOOKUP($A19,'Return Data'!$B$7:$R$1700,13,0)</f>
        <v>7.8154000000000003</v>
      </c>
      <c r="M19" s="66">
        <f t="shared" si="5"/>
        <v>23</v>
      </c>
      <c r="N19" s="65">
        <f>VLOOKUP($A19,'Return Data'!$B$7:$R$1700,17,0)</f>
        <v>7.3487999999999998</v>
      </c>
      <c r="O19" s="66">
        <f t="shared" si="6"/>
        <v>20</v>
      </c>
      <c r="P19" s="65">
        <f>VLOOKUP($A19,'Return Data'!$B$7:$R$1700,14,0)</f>
        <v>5.9295999999999998</v>
      </c>
      <c r="Q19" s="66">
        <f t="shared" si="7"/>
        <v>20</v>
      </c>
      <c r="R19" s="65">
        <f>VLOOKUP($A19,'Return Data'!$B$7:$R$1700,16,0)</f>
        <v>7.6531000000000002</v>
      </c>
      <c r="S19" s="67">
        <f t="shared" si="3"/>
        <v>26</v>
      </c>
    </row>
    <row r="20" spans="1:19" x14ac:dyDescent="0.3">
      <c r="A20" s="82" t="s">
        <v>1135</v>
      </c>
      <c r="B20" s="64">
        <f>VLOOKUP($A20,'Return Data'!$B$7:$R$1700,3,0)</f>
        <v>44025</v>
      </c>
      <c r="C20" s="65">
        <f>VLOOKUP($A20,'Return Data'!$B$7:$R$1700,4,0)</f>
        <v>10.636900000000001</v>
      </c>
      <c r="D20" s="65">
        <f>VLOOKUP($A20,'Return Data'!$B$7:$R$1700,9,0)</f>
        <v>16.340399999999999</v>
      </c>
      <c r="E20" s="66">
        <f t="shared" si="0"/>
        <v>30</v>
      </c>
      <c r="F20" s="65">
        <f>VLOOKUP($A20,'Return Data'!$B$7:$R$1700,10,0)</f>
        <v>6.7092999999999998</v>
      </c>
      <c r="G20" s="66">
        <f t="shared" si="1"/>
        <v>32</v>
      </c>
      <c r="H20" s="65">
        <f>VLOOKUP($A20,'Return Data'!$B$7:$R$1700,11,0)</f>
        <v>-47.684899999999999</v>
      </c>
      <c r="I20" s="66">
        <f t="shared" si="2"/>
        <v>31</v>
      </c>
      <c r="J20" s="65">
        <f>VLOOKUP($A20,'Return Data'!$B$7:$R$1700,12,0)</f>
        <v>-31.843699999999998</v>
      </c>
      <c r="K20" s="66">
        <f t="shared" si="4"/>
        <v>31</v>
      </c>
      <c r="L20" s="65">
        <f>VLOOKUP($A20,'Return Data'!$B$7:$R$1700,13,0)</f>
        <v>-23.675799999999999</v>
      </c>
      <c r="M20" s="66">
        <f t="shared" si="5"/>
        <v>31</v>
      </c>
      <c r="N20" s="65">
        <f>VLOOKUP($A20,'Return Data'!$B$7:$R$1700,17,0)</f>
        <v>-13.0108</v>
      </c>
      <c r="O20" s="66">
        <f t="shared" si="6"/>
        <v>30</v>
      </c>
      <c r="P20" s="65">
        <f>VLOOKUP($A20,'Return Data'!$B$7:$R$1700,14,0)</f>
        <v>-7.6825999999999999</v>
      </c>
      <c r="Q20" s="66">
        <f t="shared" si="7"/>
        <v>30</v>
      </c>
      <c r="R20" s="65">
        <f>VLOOKUP($A20,'Return Data'!$B$7:$R$1700,16,0)</f>
        <v>1.0254000000000001</v>
      </c>
      <c r="S20" s="67">
        <f t="shared" si="3"/>
        <v>34</v>
      </c>
    </row>
    <row r="21" spans="1:19" x14ac:dyDescent="0.3">
      <c r="A21" s="82" t="s">
        <v>1137</v>
      </c>
      <c r="B21" s="64">
        <f>VLOOKUP($A21,'Return Data'!$B$7:$R$1700,3,0)</f>
        <v>44025</v>
      </c>
      <c r="C21" s="65">
        <f>VLOOKUP($A21,'Return Data'!$B$7:$R$1700,4,0)</f>
        <v>5.4100000000000002E-2</v>
      </c>
      <c r="D21" s="65">
        <f>VLOOKUP($A21,'Return Data'!$B$7:$R$1700,9,0)</f>
        <v>8.7703000000000007</v>
      </c>
      <c r="E21" s="66">
        <f t="shared" si="0"/>
        <v>31</v>
      </c>
      <c r="F21" s="65">
        <f>VLOOKUP($A21,'Return Data'!$B$7:$R$1700,10,0)</f>
        <v>9.0986999999999991</v>
      </c>
      <c r="G21" s="66">
        <f t="shared" si="1"/>
        <v>29</v>
      </c>
      <c r="H21" s="65"/>
      <c r="I21" s="66"/>
      <c r="J21" s="65"/>
      <c r="K21" s="66"/>
      <c r="L21" s="65"/>
      <c r="M21" s="66"/>
      <c r="N21" s="65"/>
      <c r="O21" s="66"/>
      <c r="P21" s="65"/>
      <c r="Q21" s="66"/>
      <c r="R21" s="65">
        <f>VLOOKUP($A21,'Return Data'!$B$7:$R$1700,16,0)</f>
        <v>9.5315999999999992</v>
      </c>
      <c r="S21" s="67">
        <f t="shared" si="3"/>
        <v>4</v>
      </c>
    </row>
    <row r="22" spans="1:19" x14ac:dyDescent="0.3">
      <c r="A22" s="82" t="s">
        <v>1142</v>
      </c>
      <c r="B22" s="64">
        <f>VLOOKUP($A22,'Return Data'!$B$7:$R$1700,3,0)</f>
        <v>44025</v>
      </c>
      <c r="C22" s="65">
        <f>VLOOKUP($A22,'Return Data'!$B$7:$R$1700,4,0)</f>
        <v>37.744199999999999</v>
      </c>
      <c r="D22" s="65">
        <f>VLOOKUP($A22,'Return Data'!$B$7:$R$1700,9,0)</f>
        <v>25.131599999999999</v>
      </c>
      <c r="E22" s="66">
        <f t="shared" si="0"/>
        <v>17</v>
      </c>
      <c r="F22" s="65">
        <f>VLOOKUP($A22,'Return Data'!$B$7:$R$1700,10,0)</f>
        <v>22.650200000000002</v>
      </c>
      <c r="G22" s="66">
        <f t="shared" si="1"/>
        <v>17</v>
      </c>
      <c r="H22" s="65">
        <f>VLOOKUP($A22,'Return Data'!$B$7:$R$1700,11,0)</f>
        <v>14.794600000000001</v>
      </c>
      <c r="I22" s="66">
        <f>RANK(H22,H$8:H$43,0)</f>
        <v>16</v>
      </c>
      <c r="J22" s="65">
        <f>VLOOKUP($A22,'Return Data'!$B$7:$R$1700,12,0)</f>
        <v>13.7578</v>
      </c>
      <c r="K22" s="66">
        <f>RANK(J22,J$8:J$43,0)</f>
        <v>9</v>
      </c>
      <c r="L22" s="65">
        <f>VLOOKUP($A22,'Return Data'!$B$7:$R$1700,13,0)</f>
        <v>12.4292</v>
      </c>
      <c r="M22" s="66">
        <f>RANK(L22,L$8:L$43,0)</f>
        <v>3</v>
      </c>
      <c r="N22" s="65">
        <f>VLOOKUP($A22,'Return Data'!$B$7:$R$1700,17,0)</f>
        <v>11.307499999999999</v>
      </c>
      <c r="O22" s="66">
        <f>RANK(N22,N$8:N$43,0)</f>
        <v>10</v>
      </c>
      <c r="P22" s="65">
        <f>VLOOKUP($A22,'Return Data'!$B$7:$R$1700,14,0)</f>
        <v>8.9374000000000002</v>
      </c>
      <c r="Q22" s="66">
        <f>RANK(P22,P$8:P$43,0)</f>
        <v>2</v>
      </c>
      <c r="R22" s="65">
        <f>VLOOKUP($A22,'Return Data'!$B$7:$R$1700,16,0)</f>
        <v>8.2790999999999997</v>
      </c>
      <c r="S22" s="67">
        <f t="shared" si="3"/>
        <v>16</v>
      </c>
    </row>
    <row r="23" spans="1:19" x14ac:dyDescent="0.3">
      <c r="A23" s="82" t="s">
        <v>1143</v>
      </c>
      <c r="B23" s="64">
        <f>VLOOKUP($A23,'Return Data'!$B$7:$R$1700,3,0)</f>
        <v>44025</v>
      </c>
      <c r="C23" s="65">
        <f>VLOOKUP($A23,'Return Data'!$B$7:$R$1700,4,0)</f>
        <v>57.142400000000002</v>
      </c>
      <c r="D23" s="65">
        <f>VLOOKUP($A23,'Return Data'!$B$7:$R$1700,9,0)</f>
        <v>26.472300000000001</v>
      </c>
      <c r="E23" s="66">
        <f t="shared" si="0"/>
        <v>13</v>
      </c>
      <c r="F23" s="65">
        <f>VLOOKUP($A23,'Return Data'!$B$7:$R$1700,10,0)</f>
        <v>22.5745</v>
      </c>
      <c r="G23" s="66">
        <f t="shared" si="1"/>
        <v>19</v>
      </c>
      <c r="H23" s="65">
        <f>VLOOKUP($A23,'Return Data'!$B$7:$R$1700,11,0)</f>
        <v>9.1264000000000003</v>
      </c>
      <c r="I23" s="66">
        <f>RANK(H23,H$8:H$43,0)</f>
        <v>24</v>
      </c>
      <c r="J23" s="65">
        <f>VLOOKUP($A23,'Return Data'!$B$7:$R$1700,12,0)</f>
        <v>8.3770000000000007</v>
      </c>
      <c r="K23" s="66">
        <f>RANK(J23,J$8:J$43,0)</f>
        <v>24</v>
      </c>
      <c r="L23" s="65">
        <f>VLOOKUP($A23,'Return Data'!$B$7:$R$1700,13,0)</f>
        <v>7.5308000000000002</v>
      </c>
      <c r="M23" s="66">
        <f>RANK(L23,L$8:L$43,0)</f>
        <v>25</v>
      </c>
      <c r="N23" s="65">
        <f>VLOOKUP($A23,'Return Data'!$B$7:$R$1700,17,0)</f>
        <v>7.8532999999999999</v>
      </c>
      <c r="O23" s="66">
        <f>RANK(N23,N$8:N$43,0)</f>
        <v>19</v>
      </c>
      <c r="P23" s="65">
        <f>VLOOKUP($A23,'Return Data'!$B$7:$R$1700,14,0)</f>
        <v>6.3830999999999998</v>
      </c>
      <c r="Q23" s="66">
        <f>RANK(P23,P$8:P$43,0)</f>
        <v>18</v>
      </c>
      <c r="R23" s="65">
        <f>VLOOKUP($A23,'Return Data'!$B$7:$R$1700,16,0)</f>
        <v>8.0235000000000003</v>
      </c>
      <c r="S23" s="67">
        <f t="shared" si="3"/>
        <v>18</v>
      </c>
    </row>
    <row r="24" spans="1:19" x14ac:dyDescent="0.3">
      <c r="A24" s="82" t="s">
        <v>1147</v>
      </c>
      <c r="B24" s="64">
        <f>VLOOKUP($A24,'Return Data'!$B$7:$R$1700,3,0)</f>
        <v>44025</v>
      </c>
      <c r="C24" s="65">
        <f>VLOOKUP($A24,'Return Data'!$B$7:$R$1700,4,0)</f>
        <v>27.332899999999999</v>
      </c>
      <c r="D24" s="65">
        <f>VLOOKUP($A24,'Return Data'!$B$7:$R$1700,9,0)</f>
        <v>36.351500000000001</v>
      </c>
      <c r="E24" s="66">
        <f t="shared" si="0"/>
        <v>6</v>
      </c>
      <c r="F24" s="65">
        <f>VLOOKUP($A24,'Return Data'!$B$7:$R$1700,10,0)</f>
        <v>26.641300000000001</v>
      </c>
      <c r="G24" s="66">
        <f t="shared" si="1"/>
        <v>12</v>
      </c>
      <c r="H24" s="65">
        <f>VLOOKUP($A24,'Return Data'!$B$7:$R$1700,11,0)</f>
        <v>16.364899999999999</v>
      </c>
      <c r="I24" s="66">
        <f>RANK(H24,H$8:H$43,0)</f>
        <v>11</v>
      </c>
      <c r="J24" s="65">
        <f>VLOOKUP($A24,'Return Data'!$B$7:$R$1700,12,0)</f>
        <v>13.242100000000001</v>
      </c>
      <c r="K24" s="66">
        <f>RANK(J24,J$8:J$43,0)</f>
        <v>11</v>
      </c>
      <c r="L24" s="65">
        <f>VLOOKUP($A24,'Return Data'!$B$7:$R$1700,13,0)</f>
        <v>11.654500000000001</v>
      </c>
      <c r="M24" s="66">
        <f>RANK(L24,L$8:L$43,0)</f>
        <v>5</v>
      </c>
      <c r="N24" s="65">
        <f>VLOOKUP($A24,'Return Data'!$B$7:$R$1700,17,0)</f>
        <v>0.77939999999999998</v>
      </c>
      <c r="O24" s="66">
        <f>RANK(N24,N$8:N$43,0)</f>
        <v>27</v>
      </c>
      <c r="P24" s="65">
        <f>VLOOKUP($A24,'Return Data'!$B$7:$R$1700,14,0)</f>
        <v>1.3184</v>
      </c>
      <c r="Q24" s="66">
        <f>RANK(P24,P$8:P$43,0)</f>
        <v>28</v>
      </c>
      <c r="R24" s="65">
        <f>VLOOKUP($A24,'Return Data'!$B$7:$R$1700,16,0)</f>
        <v>5.8654000000000002</v>
      </c>
      <c r="S24" s="67">
        <f t="shared" si="3"/>
        <v>33</v>
      </c>
    </row>
    <row r="25" spans="1:19" x14ac:dyDescent="0.3">
      <c r="A25" s="82" t="s">
        <v>1148</v>
      </c>
      <c r="B25" s="64">
        <f>VLOOKUP($A25,'Return Data'!$B$7:$R$1700,3,0)</f>
        <v>44025</v>
      </c>
      <c r="C25" s="65">
        <f>VLOOKUP($A25,'Return Data'!$B$7:$R$1700,4,0)</f>
        <v>0.7853</v>
      </c>
      <c r="D25" s="65">
        <f>VLOOKUP($A25,'Return Data'!$B$7:$R$1700,9,0)</f>
        <v>0</v>
      </c>
      <c r="E25" s="66">
        <f t="shared" si="0"/>
        <v>34</v>
      </c>
      <c r="F25" s="65">
        <f>VLOOKUP($A25,'Return Data'!$B$7:$R$1700,10,0)</f>
        <v>-100.39919999999999</v>
      </c>
      <c r="G25" s="66">
        <f t="shared" si="1"/>
        <v>36</v>
      </c>
      <c r="H25" s="65">
        <f>VLOOKUP($A25,'Return Data'!$B$7:$R$1700,11,0)</f>
        <v>-51.5227</v>
      </c>
      <c r="I25" s="66">
        <f>RANK(H25,H$8:H$43,0)</f>
        <v>33</v>
      </c>
      <c r="J25" s="65">
        <f>VLOOKUP($A25,'Return Data'!$B$7:$R$1700,12,0)</f>
        <v>-52.9026</v>
      </c>
      <c r="K25" s="66">
        <f>RANK(J25,J$8:J$43,0)</f>
        <v>32</v>
      </c>
      <c r="L25" s="65">
        <f>VLOOKUP($A25,'Return Data'!$B$7:$R$1700,13,0)</f>
        <v>-40.340600000000002</v>
      </c>
      <c r="M25" s="66">
        <f>RANK(L25,L$8:L$43,0)</f>
        <v>32</v>
      </c>
      <c r="N25" s="65"/>
      <c r="O25" s="66"/>
      <c r="P25" s="65"/>
      <c r="Q25" s="66"/>
      <c r="R25" s="65">
        <f>VLOOKUP($A25,'Return Data'!$B$7:$R$1700,16,0)</f>
        <v>-38.048200000000001</v>
      </c>
      <c r="S25" s="67">
        <f t="shared" si="3"/>
        <v>36</v>
      </c>
    </row>
    <row r="26" spans="1:19" x14ac:dyDescent="0.3">
      <c r="A26" s="82" t="s">
        <v>1152</v>
      </c>
      <c r="B26" s="64">
        <f>VLOOKUP($A26,'Return Data'!$B$7:$R$1700,3,0)</f>
        <v>44025</v>
      </c>
      <c r="C26" s="65">
        <f>VLOOKUP($A26,'Return Data'!$B$7:$R$1700,4,0)</f>
        <v>0.10150000000000001</v>
      </c>
      <c r="D26" s="65">
        <f>VLOOKUP($A26,'Return Data'!$B$7:$R$1700,9,0)</f>
        <v>8.1765000000000008</v>
      </c>
      <c r="E26" s="66">
        <f t="shared" si="0"/>
        <v>33</v>
      </c>
      <c r="F26" s="65">
        <f>VLOOKUP($A26,'Return Data'!$B$7:$R$1700,10,0)</f>
        <v>8.4739000000000004</v>
      </c>
      <c r="G26" s="66">
        <f t="shared" si="1"/>
        <v>31</v>
      </c>
      <c r="H26" s="65"/>
      <c r="I26" s="66"/>
      <c r="J26" s="65"/>
      <c r="K26" s="66"/>
      <c r="L26" s="65"/>
      <c r="M26" s="66"/>
      <c r="N26" s="65"/>
      <c r="O26" s="66"/>
      <c r="P26" s="65"/>
      <c r="Q26" s="66"/>
      <c r="R26" s="65">
        <f>VLOOKUP($A26,'Return Data'!$B$7:$R$1700,16,0)</f>
        <v>8.8678000000000008</v>
      </c>
      <c r="S26" s="67">
        <f t="shared" si="3"/>
        <v>8</v>
      </c>
    </row>
    <row r="27" spans="1:19" x14ac:dyDescent="0.3">
      <c r="A27" s="82" t="s">
        <v>1154</v>
      </c>
      <c r="B27" s="64">
        <f>VLOOKUP($A27,'Return Data'!$B$7:$R$1700,3,0)</f>
        <v>44025</v>
      </c>
      <c r="C27" s="65">
        <f>VLOOKUP($A27,'Return Data'!$B$7:$R$1700,4,0)</f>
        <v>13.715400000000001</v>
      </c>
      <c r="D27" s="65">
        <f>VLOOKUP($A27,'Return Data'!$B$7:$R$1700,9,0)</f>
        <v>-19.012</v>
      </c>
      <c r="E27" s="66">
        <f t="shared" si="0"/>
        <v>36</v>
      </c>
      <c r="F27" s="65">
        <f>VLOOKUP($A27,'Return Data'!$B$7:$R$1700,10,0)</f>
        <v>4.8391000000000002</v>
      </c>
      <c r="G27" s="66">
        <f t="shared" si="1"/>
        <v>33</v>
      </c>
      <c r="H27" s="65">
        <f>VLOOKUP($A27,'Return Data'!$B$7:$R$1700,11,0)</f>
        <v>-5.4425999999999997</v>
      </c>
      <c r="I27" s="66">
        <f t="shared" ref="I27:I39" si="8">RANK(H27,H$8:H$43,0)</f>
        <v>29</v>
      </c>
      <c r="J27" s="65">
        <f>VLOOKUP($A27,'Return Data'!$B$7:$R$1700,12,0)</f>
        <v>-1.8031999999999999</v>
      </c>
      <c r="K27" s="66">
        <f t="shared" ref="K27:K39" si="9">RANK(J27,J$8:J$43,0)</f>
        <v>28</v>
      </c>
      <c r="L27" s="65">
        <f>VLOOKUP($A27,'Return Data'!$B$7:$R$1700,13,0)</f>
        <v>0.35439999999999999</v>
      </c>
      <c r="M27" s="66">
        <f t="shared" ref="M27:M39" si="10">RANK(L27,L$8:L$43,0)</f>
        <v>27</v>
      </c>
      <c r="N27" s="65">
        <f>VLOOKUP($A27,'Return Data'!$B$7:$R$1700,17,0)</f>
        <v>3.1671999999999998</v>
      </c>
      <c r="O27" s="66">
        <f t="shared" ref="O27:O39" si="11">RANK(N27,N$8:N$43,0)</f>
        <v>23</v>
      </c>
      <c r="P27" s="65">
        <f>VLOOKUP($A27,'Return Data'!$B$7:$R$1700,14,0)</f>
        <v>3.8085</v>
      </c>
      <c r="Q27" s="66">
        <f t="shared" ref="Q27:Q39" si="12">RANK(P27,P$8:P$43,0)</f>
        <v>24</v>
      </c>
      <c r="R27" s="65">
        <f>VLOOKUP($A27,'Return Data'!$B$7:$R$1700,16,0)</f>
        <v>6.1536999999999997</v>
      </c>
      <c r="S27" s="67">
        <f t="shared" si="3"/>
        <v>32</v>
      </c>
    </row>
    <row r="28" spans="1:19" x14ac:dyDescent="0.3">
      <c r="A28" s="82" t="s">
        <v>1157</v>
      </c>
      <c r="B28" s="64">
        <f>VLOOKUP($A28,'Return Data'!$B$7:$R$1700,3,0)</f>
        <v>44025</v>
      </c>
      <c r="C28" s="65">
        <f>VLOOKUP($A28,'Return Data'!$B$7:$R$1700,4,0)</f>
        <v>95.723500000000001</v>
      </c>
      <c r="D28" s="65">
        <f>VLOOKUP($A28,'Return Data'!$B$7:$R$1700,9,0)</f>
        <v>37.546799999999998</v>
      </c>
      <c r="E28" s="66">
        <f t="shared" si="0"/>
        <v>3</v>
      </c>
      <c r="F28" s="65">
        <f>VLOOKUP($A28,'Return Data'!$B$7:$R$1700,10,0)</f>
        <v>35.979599999999998</v>
      </c>
      <c r="G28" s="66">
        <f t="shared" si="1"/>
        <v>1</v>
      </c>
      <c r="H28" s="65">
        <f>VLOOKUP($A28,'Return Data'!$B$7:$R$1700,11,0)</f>
        <v>19.943100000000001</v>
      </c>
      <c r="I28" s="66">
        <f t="shared" si="8"/>
        <v>3</v>
      </c>
      <c r="J28" s="65">
        <f>VLOOKUP($A28,'Return Data'!$B$7:$R$1700,12,0)</f>
        <v>15.0124</v>
      </c>
      <c r="K28" s="66">
        <f t="shared" si="9"/>
        <v>3</v>
      </c>
      <c r="L28" s="65">
        <f>VLOOKUP($A28,'Return Data'!$B$7:$R$1700,13,0)</f>
        <v>11.5693</v>
      </c>
      <c r="M28" s="66">
        <f t="shared" si="10"/>
        <v>7</v>
      </c>
      <c r="N28" s="65">
        <f>VLOOKUP($A28,'Return Data'!$B$7:$R$1700,17,0)</f>
        <v>12.4963</v>
      </c>
      <c r="O28" s="66">
        <f t="shared" si="11"/>
        <v>4</v>
      </c>
      <c r="P28" s="65">
        <f>VLOOKUP($A28,'Return Data'!$B$7:$R$1700,14,0)</f>
        <v>7.9713000000000003</v>
      </c>
      <c r="Q28" s="66">
        <f t="shared" si="12"/>
        <v>9</v>
      </c>
      <c r="R28" s="65">
        <f>VLOOKUP($A28,'Return Data'!$B$7:$R$1700,16,0)</f>
        <v>9.5581999999999994</v>
      </c>
      <c r="S28" s="67">
        <f t="shared" si="3"/>
        <v>3</v>
      </c>
    </row>
    <row r="29" spans="1:19" x14ac:dyDescent="0.3">
      <c r="A29" s="82" t="s">
        <v>1160</v>
      </c>
      <c r="B29" s="64">
        <f>VLOOKUP($A29,'Return Data'!$B$7:$R$1700,3,0)</f>
        <v>44025</v>
      </c>
      <c r="C29" s="65">
        <f>VLOOKUP($A29,'Return Data'!$B$7:$R$1700,4,0)</f>
        <v>44.7438</v>
      </c>
      <c r="D29" s="65">
        <f>VLOOKUP($A29,'Return Data'!$B$7:$R$1700,9,0)</f>
        <v>25.068999999999999</v>
      </c>
      <c r="E29" s="66">
        <f t="shared" si="0"/>
        <v>18</v>
      </c>
      <c r="F29" s="65">
        <f>VLOOKUP($A29,'Return Data'!$B$7:$R$1700,10,0)</f>
        <v>27.122900000000001</v>
      </c>
      <c r="G29" s="66">
        <f t="shared" si="1"/>
        <v>11</v>
      </c>
      <c r="H29" s="65">
        <f>VLOOKUP($A29,'Return Data'!$B$7:$R$1700,11,0)</f>
        <v>16.548300000000001</v>
      </c>
      <c r="I29" s="66">
        <f t="shared" si="8"/>
        <v>10</v>
      </c>
      <c r="J29" s="65">
        <f>VLOOKUP($A29,'Return Data'!$B$7:$R$1700,12,0)</f>
        <v>12.855399999999999</v>
      </c>
      <c r="K29" s="66">
        <f t="shared" si="9"/>
        <v>12</v>
      </c>
      <c r="L29" s="65">
        <f>VLOOKUP($A29,'Return Data'!$B$7:$R$1700,13,0)</f>
        <v>10.4488</v>
      </c>
      <c r="M29" s="66">
        <f t="shared" si="10"/>
        <v>14</v>
      </c>
      <c r="N29" s="65">
        <f>VLOOKUP($A29,'Return Data'!$B$7:$R$1700,17,0)</f>
        <v>11.3405</v>
      </c>
      <c r="O29" s="66">
        <f t="shared" si="11"/>
        <v>9</v>
      </c>
      <c r="P29" s="65">
        <f>VLOOKUP($A29,'Return Data'!$B$7:$R$1700,14,0)</f>
        <v>7.8196000000000003</v>
      </c>
      <c r="Q29" s="66">
        <f t="shared" si="12"/>
        <v>10</v>
      </c>
      <c r="R29" s="65">
        <f>VLOOKUP($A29,'Return Data'!$B$7:$R$1700,16,0)</f>
        <v>8.7682000000000002</v>
      </c>
      <c r="S29" s="67">
        <f t="shared" si="3"/>
        <v>11</v>
      </c>
    </row>
    <row r="30" spans="1:19" x14ac:dyDescent="0.3">
      <c r="A30" s="82" t="s">
        <v>1161</v>
      </c>
      <c r="B30" s="64">
        <f>VLOOKUP($A30,'Return Data'!$B$7:$R$1700,3,0)</f>
        <v>44025</v>
      </c>
      <c r="C30" s="65">
        <f>VLOOKUP($A30,'Return Data'!$B$7:$R$1700,4,0)</f>
        <v>45.722999999999999</v>
      </c>
      <c r="D30" s="65">
        <f>VLOOKUP($A30,'Return Data'!$B$7:$R$1700,9,0)</f>
        <v>22.728300000000001</v>
      </c>
      <c r="E30" s="66">
        <f t="shared" si="0"/>
        <v>22</v>
      </c>
      <c r="F30" s="65">
        <f>VLOOKUP($A30,'Return Data'!$B$7:$R$1700,10,0)</f>
        <v>20.788499999999999</v>
      </c>
      <c r="G30" s="66">
        <f t="shared" si="1"/>
        <v>20</v>
      </c>
      <c r="H30" s="65">
        <f>VLOOKUP($A30,'Return Data'!$B$7:$R$1700,11,0)</f>
        <v>13.4404</v>
      </c>
      <c r="I30" s="66">
        <f t="shared" si="8"/>
        <v>18</v>
      </c>
      <c r="J30" s="65">
        <f>VLOOKUP($A30,'Return Data'!$B$7:$R$1700,12,0)</f>
        <v>11.242699999999999</v>
      </c>
      <c r="K30" s="66">
        <f t="shared" si="9"/>
        <v>18</v>
      </c>
      <c r="L30" s="65">
        <f>VLOOKUP($A30,'Return Data'!$B$7:$R$1700,13,0)</f>
        <v>9.3955000000000002</v>
      </c>
      <c r="M30" s="66">
        <f t="shared" si="10"/>
        <v>18</v>
      </c>
      <c r="N30" s="65">
        <f>VLOOKUP($A30,'Return Data'!$B$7:$R$1700,17,0)</f>
        <v>9.5724</v>
      </c>
      <c r="O30" s="66">
        <f t="shared" si="11"/>
        <v>14</v>
      </c>
      <c r="P30" s="65">
        <f>VLOOKUP($A30,'Return Data'!$B$7:$R$1700,14,0)</f>
        <v>5.8087</v>
      </c>
      <c r="Q30" s="66">
        <f t="shared" si="12"/>
        <v>21</v>
      </c>
      <c r="R30" s="65">
        <f>VLOOKUP($A30,'Return Data'!$B$7:$R$1700,16,0)</f>
        <v>7.9585999999999997</v>
      </c>
      <c r="S30" s="67">
        <f t="shared" si="3"/>
        <v>21</v>
      </c>
    </row>
    <row r="31" spans="1:19" x14ac:dyDescent="0.3">
      <c r="A31" s="82" t="s">
        <v>1163</v>
      </c>
      <c r="B31" s="64">
        <f>VLOOKUP($A31,'Return Data'!$B$7:$R$1700,3,0)</f>
        <v>44025</v>
      </c>
      <c r="C31" s="65">
        <f>VLOOKUP($A31,'Return Data'!$B$7:$R$1700,4,0)</f>
        <v>34.239400000000003</v>
      </c>
      <c r="D31" s="65">
        <f>VLOOKUP($A31,'Return Data'!$B$7:$R$1700,9,0)</f>
        <v>19.556100000000001</v>
      </c>
      <c r="E31" s="66">
        <f t="shared" si="0"/>
        <v>25</v>
      </c>
      <c r="F31" s="65">
        <f>VLOOKUP($A31,'Return Data'!$B$7:$R$1700,10,0)</f>
        <v>22.599699999999999</v>
      </c>
      <c r="G31" s="66">
        <f t="shared" si="1"/>
        <v>18</v>
      </c>
      <c r="H31" s="65">
        <f>VLOOKUP($A31,'Return Data'!$B$7:$R$1700,11,0)</f>
        <v>14.8073</v>
      </c>
      <c r="I31" s="66">
        <f t="shared" si="8"/>
        <v>15</v>
      </c>
      <c r="J31" s="65">
        <f>VLOOKUP($A31,'Return Data'!$B$7:$R$1700,12,0)</f>
        <v>11.373200000000001</v>
      </c>
      <c r="K31" s="66">
        <f t="shared" si="9"/>
        <v>17</v>
      </c>
      <c r="L31" s="65">
        <f>VLOOKUP($A31,'Return Data'!$B$7:$R$1700,13,0)</f>
        <v>8.9812999999999992</v>
      </c>
      <c r="M31" s="66">
        <f t="shared" si="10"/>
        <v>19</v>
      </c>
      <c r="N31" s="65">
        <f>VLOOKUP($A31,'Return Data'!$B$7:$R$1700,17,0)</f>
        <v>11.422599999999999</v>
      </c>
      <c r="O31" s="66">
        <f t="shared" si="11"/>
        <v>8</v>
      </c>
      <c r="P31" s="65">
        <f>VLOOKUP($A31,'Return Data'!$B$7:$R$1700,14,0)</f>
        <v>6.9875999999999996</v>
      </c>
      <c r="Q31" s="66">
        <f t="shared" si="12"/>
        <v>16</v>
      </c>
      <c r="R31" s="65">
        <f>VLOOKUP($A31,'Return Data'!$B$7:$R$1700,16,0)</f>
        <v>7.2423000000000002</v>
      </c>
      <c r="S31" s="67">
        <f t="shared" si="3"/>
        <v>29</v>
      </c>
    </row>
    <row r="32" spans="1:19" x14ac:dyDescent="0.3">
      <c r="A32" s="82" t="s">
        <v>1165</v>
      </c>
      <c r="B32" s="64">
        <f>VLOOKUP($A32,'Return Data'!$B$7:$R$1700,3,0)</f>
        <v>44025</v>
      </c>
      <c r="C32" s="65">
        <f>VLOOKUP($A32,'Return Data'!$B$7:$R$1700,4,0)</f>
        <v>30.177499999999998</v>
      </c>
      <c r="D32" s="65">
        <f>VLOOKUP($A32,'Return Data'!$B$7:$R$1700,9,0)</f>
        <v>32.351399999999998</v>
      </c>
      <c r="E32" s="66">
        <f t="shared" si="0"/>
        <v>10</v>
      </c>
      <c r="F32" s="65">
        <f>VLOOKUP($A32,'Return Data'!$B$7:$R$1700,10,0)</f>
        <v>29.2315</v>
      </c>
      <c r="G32" s="66">
        <f t="shared" si="1"/>
        <v>3</v>
      </c>
      <c r="H32" s="65">
        <f>VLOOKUP($A32,'Return Data'!$B$7:$R$1700,11,0)</f>
        <v>16.837700000000002</v>
      </c>
      <c r="I32" s="66">
        <f t="shared" si="8"/>
        <v>9</v>
      </c>
      <c r="J32" s="65">
        <f>VLOOKUP($A32,'Return Data'!$B$7:$R$1700,12,0)</f>
        <v>14.4863</v>
      </c>
      <c r="K32" s="66">
        <f t="shared" si="9"/>
        <v>7</v>
      </c>
      <c r="L32" s="65">
        <f>VLOOKUP($A32,'Return Data'!$B$7:$R$1700,13,0)</f>
        <v>13.0625</v>
      </c>
      <c r="M32" s="66">
        <f t="shared" si="10"/>
        <v>1</v>
      </c>
      <c r="N32" s="65">
        <f>VLOOKUP($A32,'Return Data'!$B$7:$R$1700,17,0)</f>
        <v>11.6997</v>
      </c>
      <c r="O32" s="66">
        <f t="shared" si="11"/>
        <v>6</v>
      </c>
      <c r="P32" s="65">
        <f>VLOOKUP($A32,'Return Data'!$B$7:$R$1700,14,0)</f>
        <v>8.3754000000000008</v>
      </c>
      <c r="Q32" s="66">
        <f t="shared" si="12"/>
        <v>5</v>
      </c>
      <c r="R32" s="65">
        <f>VLOOKUP($A32,'Return Data'!$B$7:$R$1700,16,0)</f>
        <v>9.7178000000000004</v>
      </c>
      <c r="S32" s="67">
        <f t="shared" si="3"/>
        <v>2</v>
      </c>
    </row>
    <row r="33" spans="1:19" x14ac:dyDescent="0.3">
      <c r="A33" s="82" t="s">
        <v>1168</v>
      </c>
      <c r="B33" s="64">
        <f>VLOOKUP($A33,'Return Data'!$B$7:$R$1700,3,0)</f>
        <v>44025</v>
      </c>
      <c r="C33" s="65">
        <f>VLOOKUP($A33,'Return Data'!$B$7:$R$1700,4,0)</f>
        <v>52.8142</v>
      </c>
      <c r="D33" s="65">
        <f>VLOOKUP($A33,'Return Data'!$B$7:$R$1700,9,0)</f>
        <v>22.165900000000001</v>
      </c>
      <c r="E33" s="66">
        <f t="shared" si="0"/>
        <v>23</v>
      </c>
      <c r="F33" s="65">
        <f>VLOOKUP($A33,'Return Data'!$B$7:$R$1700,10,0)</f>
        <v>28.607700000000001</v>
      </c>
      <c r="G33" s="66">
        <f t="shared" si="1"/>
        <v>6</v>
      </c>
      <c r="H33" s="65">
        <f>VLOOKUP($A33,'Return Data'!$B$7:$R$1700,11,0)</f>
        <v>19.953499999999998</v>
      </c>
      <c r="I33" s="66">
        <f t="shared" si="8"/>
        <v>2</v>
      </c>
      <c r="J33" s="65">
        <f>VLOOKUP($A33,'Return Data'!$B$7:$R$1700,12,0)</f>
        <v>14.5044</v>
      </c>
      <c r="K33" s="66">
        <f t="shared" si="9"/>
        <v>6</v>
      </c>
      <c r="L33" s="65">
        <f>VLOOKUP($A33,'Return Data'!$B$7:$R$1700,13,0)</f>
        <v>11.596</v>
      </c>
      <c r="M33" s="66">
        <f t="shared" si="10"/>
        <v>6</v>
      </c>
      <c r="N33" s="65">
        <f>VLOOKUP($A33,'Return Data'!$B$7:$R$1700,17,0)</f>
        <v>13.071099999999999</v>
      </c>
      <c r="O33" s="66">
        <f t="shared" si="11"/>
        <v>3</v>
      </c>
      <c r="P33" s="65">
        <f>VLOOKUP($A33,'Return Data'!$B$7:$R$1700,14,0)</f>
        <v>8.3568999999999996</v>
      </c>
      <c r="Q33" s="66">
        <f t="shared" si="12"/>
        <v>7</v>
      </c>
      <c r="R33" s="65">
        <f>VLOOKUP($A33,'Return Data'!$B$7:$R$1700,16,0)</f>
        <v>8.6720000000000006</v>
      </c>
      <c r="S33" s="67">
        <f t="shared" si="3"/>
        <v>12</v>
      </c>
    </row>
    <row r="34" spans="1:19" x14ac:dyDescent="0.3">
      <c r="A34" s="82" t="s">
        <v>1169</v>
      </c>
      <c r="B34" s="64">
        <f>VLOOKUP($A34,'Return Data'!$B$7:$R$1700,3,0)</f>
        <v>44025</v>
      </c>
      <c r="C34" s="65">
        <f>VLOOKUP($A34,'Return Data'!$B$7:$R$1700,4,0)</f>
        <v>49.690199999999997</v>
      </c>
      <c r="D34" s="65">
        <f>VLOOKUP($A34,'Return Data'!$B$7:$R$1700,9,0)</f>
        <v>37.506300000000003</v>
      </c>
      <c r="E34" s="66">
        <f t="shared" si="0"/>
        <v>4</v>
      </c>
      <c r="F34" s="65">
        <f>VLOOKUP($A34,'Return Data'!$B$7:$R$1700,10,0)</f>
        <v>27.6129</v>
      </c>
      <c r="G34" s="66">
        <f t="shared" si="1"/>
        <v>7</v>
      </c>
      <c r="H34" s="65">
        <f>VLOOKUP($A34,'Return Data'!$B$7:$R$1700,11,0)</f>
        <v>17.816400000000002</v>
      </c>
      <c r="I34" s="66">
        <f t="shared" si="8"/>
        <v>8</v>
      </c>
      <c r="J34" s="65">
        <f>VLOOKUP($A34,'Return Data'!$B$7:$R$1700,12,0)</f>
        <v>7.3654999999999999</v>
      </c>
      <c r="K34" s="66">
        <f t="shared" si="9"/>
        <v>26</v>
      </c>
      <c r="L34" s="65">
        <f>VLOOKUP($A34,'Return Data'!$B$7:$R$1700,13,0)</f>
        <v>5.9863</v>
      </c>
      <c r="M34" s="66">
        <f t="shared" si="10"/>
        <v>26</v>
      </c>
      <c r="N34" s="65">
        <f>VLOOKUP($A34,'Return Data'!$B$7:$R$1700,17,0)</f>
        <v>2.4344000000000001</v>
      </c>
      <c r="O34" s="66">
        <f t="shared" si="11"/>
        <v>26</v>
      </c>
      <c r="P34" s="65">
        <f>VLOOKUP($A34,'Return Data'!$B$7:$R$1700,14,0)</f>
        <v>2.1185999999999998</v>
      </c>
      <c r="Q34" s="66">
        <f t="shared" si="12"/>
        <v>26</v>
      </c>
      <c r="R34" s="65">
        <f>VLOOKUP($A34,'Return Data'!$B$7:$R$1700,16,0)</f>
        <v>6.4987000000000004</v>
      </c>
      <c r="S34" s="67">
        <f t="shared" si="3"/>
        <v>30</v>
      </c>
    </row>
    <row r="35" spans="1:19" x14ac:dyDescent="0.3">
      <c r="A35" s="82" t="s">
        <v>1172</v>
      </c>
      <c r="B35" s="64">
        <f>VLOOKUP($A35,'Return Data'!$B$7:$R$1700,3,0)</f>
        <v>44025</v>
      </c>
      <c r="C35" s="65">
        <f>VLOOKUP($A35,'Return Data'!$B$7:$R$1700,4,0)</f>
        <v>59.435099999999998</v>
      </c>
      <c r="D35" s="65">
        <f>VLOOKUP($A35,'Return Data'!$B$7:$R$1700,9,0)</f>
        <v>23.2559</v>
      </c>
      <c r="E35" s="66">
        <f t="shared" si="0"/>
        <v>21</v>
      </c>
      <c r="F35" s="65">
        <f>VLOOKUP($A35,'Return Data'!$B$7:$R$1700,10,0)</f>
        <v>27.357399999999998</v>
      </c>
      <c r="G35" s="66">
        <f t="shared" si="1"/>
        <v>10</v>
      </c>
      <c r="H35" s="65">
        <f>VLOOKUP($A35,'Return Data'!$B$7:$R$1700,11,0)</f>
        <v>18.506699999999999</v>
      </c>
      <c r="I35" s="66">
        <f t="shared" si="8"/>
        <v>4</v>
      </c>
      <c r="J35" s="65">
        <f>VLOOKUP($A35,'Return Data'!$B$7:$R$1700,12,0)</f>
        <v>14.1884</v>
      </c>
      <c r="K35" s="66">
        <f t="shared" si="9"/>
        <v>8</v>
      </c>
      <c r="L35" s="65">
        <f>VLOOKUP($A35,'Return Data'!$B$7:$R$1700,13,0)</f>
        <v>11.2049</v>
      </c>
      <c r="M35" s="66">
        <f t="shared" si="10"/>
        <v>10</v>
      </c>
      <c r="N35" s="65">
        <f>VLOOKUP($A35,'Return Data'!$B$7:$R$1700,17,0)</f>
        <v>11.770799999999999</v>
      </c>
      <c r="O35" s="66">
        <f t="shared" si="11"/>
        <v>5</v>
      </c>
      <c r="P35" s="65">
        <f>VLOOKUP($A35,'Return Data'!$B$7:$R$1700,14,0)</f>
        <v>7.4328000000000003</v>
      </c>
      <c r="Q35" s="66">
        <f t="shared" si="12"/>
        <v>12</v>
      </c>
      <c r="R35" s="65">
        <f>VLOOKUP($A35,'Return Data'!$B$7:$R$1700,16,0)</f>
        <v>9.016</v>
      </c>
      <c r="S35" s="67">
        <f t="shared" si="3"/>
        <v>7</v>
      </c>
    </row>
    <row r="36" spans="1:19" x14ac:dyDescent="0.3">
      <c r="A36" s="82" t="s">
        <v>1173</v>
      </c>
      <c r="B36" s="64">
        <f>VLOOKUP($A36,'Return Data'!$B$7:$R$1700,3,0)</f>
        <v>44025</v>
      </c>
      <c r="C36" s="65">
        <f>VLOOKUP($A36,'Return Data'!$B$7:$R$1700,4,0)</f>
        <v>56.5929</v>
      </c>
      <c r="D36" s="65">
        <f>VLOOKUP($A36,'Return Data'!$B$7:$R$1700,9,0)</f>
        <v>21.580500000000001</v>
      </c>
      <c r="E36" s="66">
        <f t="shared" si="0"/>
        <v>24</v>
      </c>
      <c r="F36" s="65">
        <f>VLOOKUP($A36,'Return Data'!$B$7:$R$1700,10,0)</f>
        <v>27.491499999999998</v>
      </c>
      <c r="G36" s="66">
        <f t="shared" si="1"/>
        <v>9</v>
      </c>
      <c r="H36" s="65">
        <f>VLOOKUP($A36,'Return Data'!$B$7:$R$1700,11,0)</f>
        <v>15.1074</v>
      </c>
      <c r="I36" s="66">
        <f t="shared" si="8"/>
        <v>14</v>
      </c>
      <c r="J36" s="65">
        <f>VLOOKUP($A36,'Return Data'!$B$7:$R$1700,12,0)</f>
        <v>12.2149</v>
      </c>
      <c r="K36" s="66">
        <f t="shared" si="9"/>
        <v>14</v>
      </c>
      <c r="L36" s="65">
        <f>VLOOKUP($A36,'Return Data'!$B$7:$R$1700,13,0)</f>
        <v>10.267300000000001</v>
      </c>
      <c r="M36" s="66">
        <f t="shared" si="10"/>
        <v>16</v>
      </c>
      <c r="N36" s="65">
        <f>VLOOKUP($A36,'Return Data'!$B$7:$R$1700,17,0)</f>
        <v>11.0952</v>
      </c>
      <c r="O36" s="66">
        <f t="shared" si="11"/>
        <v>11</v>
      </c>
      <c r="P36" s="65">
        <f>VLOOKUP($A36,'Return Data'!$B$7:$R$1700,14,0)</f>
        <v>7.3643000000000001</v>
      </c>
      <c r="Q36" s="66">
        <f t="shared" si="12"/>
        <v>13</v>
      </c>
      <c r="R36" s="65">
        <f>VLOOKUP($A36,'Return Data'!$B$7:$R$1700,16,0)</f>
        <v>8.4381000000000004</v>
      </c>
      <c r="S36" s="67">
        <f t="shared" si="3"/>
        <v>13</v>
      </c>
    </row>
    <row r="37" spans="1:19" x14ac:dyDescent="0.3">
      <c r="A37" s="82" t="s">
        <v>1175</v>
      </c>
      <c r="B37" s="64">
        <f>VLOOKUP($A37,'Return Data'!$B$7:$R$1700,3,0)</f>
        <v>44025</v>
      </c>
      <c r="C37" s="65">
        <f>VLOOKUP($A37,'Return Data'!$B$7:$R$1700,4,0)</f>
        <v>70.184399999999997</v>
      </c>
      <c r="D37" s="65">
        <f>VLOOKUP($A37,'Return Data'!$B$7:$R$1700,9,0)</f>
        <v>23.3536</v>
      </c>
      <c r="E37" s="66">
        <f t="shared" si="0"/>
        <v>20</v>
      </c>
      <c r="F37" s="65">
        <f>VLOOKUP($A37,'Return Data'!$B$7:$R$1700,10,0)</f>
        <v>25.048100000000002</v>
      </c>
      <c r="G37" s="66">
        <f t="shared" si="1"/>
        <v>15</v>
      </c>
      <c r="H37" s="65">
        <f>VLOOKUP($A37,'Return Data'!$B$7:$R$1700,11,0)</f>
        <v>18.055399999999999</v>
      </c>
      <c r="I37" s="66">
        <f t="shared" si="8"/>
        <v>6</v>
      </c>
      <c r="J37" s="65">
        <f>VLOOKUP($A37,'Return Data'!$B$7:$R$1700,12,0)</f>
        <v>13.4278</v>
      </c>
      <c r="K37" s="66">
        <f t="shared" si="9"/>
        <v>10</v>
      </c>
      <c r="L37" s="65">
        <f>VLOOKUP($A37,'Return Data'!$B$7:$R$1700,13,0)</f>
        <v>11.271699999999999</v>
      </c>
      <c r="M37" s="66">
        <f t="shared" si="10"/>
        <v>9</v>
      </c>
      <c r="N37" s="65">
        <f>VLOOKUP($A37,'Return Data'!$B$7:$R$1700,17,0)</f>
        <v>13.0808</v>
      </c>
      <c r="O37" s="66">
        <f t="shared" si="11"/>
        <v>2</v>
      </c>
      <c r="P37" s="65">
        <f>VLOOKUP($A37,'Return Data'!$B$7:$R$1700,14,0)</f>
        <v>8.3994999999999997</v>
      </c>
      <c r="Q37" s="66">
        <f t="shared" si="12"/>
        <v>4</v>
      </c>
      <c r="R37" s="65">
        <f>VLOOKUP($A37,'Return Data'!$B$7:$R$1700,16,0)</f>
        <v>9.0418000000000003</v>
      </c>
      <c r="S37" s="67">
        <f t="shared" si="3"/>
        <v>6</v>
      </c>
    </row>
    <row r="38" spans="1:19" x14ac:dyDescent="0.3">
      <c r="A38" s="82" t="s">
        <v>1178</v>
      </c>
      <c r="B38" s="64">
        <f>VLOOKUP($A38,'Return Data'!$B$7:$R$1700,3,0)</f>
        <v>44025</v>
      </c>
      <c r="C38" s="65">
        <f>VLOOKUP($A38,'Return Data'!$B$7:$R$1700,4,0)</f>
        <v>52.975700000000003</v>
      </c>
      <c r="D38" s="65">
        <f>VLOOKUP($A38,'Return Data'!$B$7:$R$1700,9,0)</f>
        <v>26.221900000000002</v>
      </c>
      <c r="E38" s="66">
        <f t="shared" si="0"/>
        <v>14</v>
      </c>
      <c r="F38" s="65">
        <f>VLOOKUP($A38,'Return Data'!$B$7:$R$1700,10,0)</f>
        <v>24.392700000000001</v>
      </c>
      <c r="G38" s="66">
        <f t="shared" si="1"/>
        <v>16</v>
      </c>
      <c r="H38" s="65">
        <f>VLOOKUP($A38,'Return Data'!$B$7:$R$1700,11,0)</f>
        <v>15.483599999999999</v>
      </c>
      <c r="I38" s="66">
        <f t="shared" si="8"/>
        <v>13</v>
      </c>
      <c r="J38" s="65">
        <f>VLOOKUP($A38,'Return Data'!$B$7:$R$1700,12,0)</f>
        <v>15.056800000000001</v>
      </c>
      <c r="K38" s="66">
        <f t="shared" si="9"/>
        <v>2</v>
      </c>
      <c r="L38" s="65">
        <f>VLOOKUP($A38,'Return Data'!$B$7:$R$1700,13,0)</f>
        <v>12.8703</v>
      </c>
      <c r="M38" s="66">
        <f t="shared" si="10"/>
        <v>2</v>
      </c>
      <c r="N38" s="65">
        <f>VLOOKUP($A38,'Return Data'!$B$7:$R$1700,17,0)</f>
        <v>11.684900000000001</v>
      </c>
      <c r="O38" s="66">
        <f t="shared" si="11"/>
        <v>7</v>
      </c>
      <c r="P38" s="65">
        <f>VLOOKUP($A38,'Return Data'!$B$7:$R$1700,14,0)</f>
        <v>8.3663000000000007</v>
      </c>
      <c r="Q38" s="66">
        <f t="shared" si="12"/>
        <v>6</v>
      </c>
      <c r="R38" s="65">
        <f>VLOOKUP($A38,'Return Data'!$B$7:$R$1700,16,0)</f>
        <v>7.9771999999999998</v>
      </c>
      <c r="S38" s="67">
        <f t="shared" si="3"/>
        <v>20</v>
      </c>
    </row>
    <row r="39" spans="1:19" x14ac:dyDescent="0.3">
      <c r="A39" s="82" t="s">
        <v>1180</v>
      </c>
      <c r="B39" s="64">
        <f>VLOOKUP($A39,'Return Data'!$B$7:$R$1700,3,0)</f>
        <v>44025</v>
      </c>
      <c r="C39" s="65">
        <f>VLOOKUP($A39,'Return Data'!$B$7:$R$1700,4,0)</f>
        <v>63.857999999999997</v>
      </c>
      <c r="D39" s="65">
        <f>VLOOKUP($A39,'Return Data'!$B$7:$R$1700,9,0)</f>
        <v>38.1982</v>
      </c>
      <c r="E39" s="66">
        <f t="shared" si="0"/>
        <v>2</v>
      </c>
      <c r="F39" s="65">
        <f>VLOOKUP($A39,'Return Data'!$B$7:$R$1700,10,0)</f>
        <v>28.950800000000001</v>
      </c>
      <c r="G39" s="66">
        <f t="shared" si="1"/>
        <v>4</v>
      </c>
      <c r="H39" s="65">
        <f>VLOOKUP($A39,'Return Data'!$B$7:$R$1700,11,0)</f>
        <v>18.035399999999999</v>
      </c>
      <c r="I39" s="66">
        <f t="shared" si="8"/>
        <v>7</v>
      </c>
      <c r="J39" s="65">
        <f>VLOOKUP($A39,'Return Data'!$B$7:$R$1700,12,0)</f>
        <v>14.8089</v>
      </c>
      <c r="K39" s="66">
        <f t="shared" si="9"/>
        <v>5</v>
      </c>
      <c r="L39" s="65">
        <f>VLOOKUP($A39,'Return Data'!$B$7:$R$1700,13,0)</f>
        <v>11.907999999999999</v>
      </c>
      <c r="M39" s="66">
        <f t="shared" si="10"/>
        <v>4</v>
      </c>
      <c r="N39" s="65">
        <f>VLOOKUP($A39,'Return Data'!$B$7:$R$1700,17,0)</f>
        <v>10.646800000000001</v>
      </c>
      <c r="O39" s="66">
        <f t="shared" si="11"/>
        <v>13</v>
      </c>
      <c r="P39" s="65">
        <f>VLOOKUP($A39,'Return Data'!$B$7:$R$1700,14,0)</f>
        <v>6.9706999999999999</v>
      </c>
      <c r="Q39" s="66">
        <f t="shared" si="12"/>
        <v>17</v>
      </c>
      <c r="R39" s="65">
        <f>VLOOKUP($A39,'Return Data'!$B$7:$R$1700,16,0)</f>
        <v>8.3104999999999993</v>
      </c>
      <c r="S39" s="67">
        <f t="shared" si="3"/>
        <v>15</v>
      </c>
    </row>
    <row r="40" spans="1:19" x14ac:dyDescent="0.3">
      <c r="A40" s="82" t="s">
        <v>1182</v>
      </c>
      <c r="B40" s="64">
        <f>VLOOKUP($A40,'Return Data'!$B$7:$R$1700,3,0)</f>
        <v>44025</v>
      </c>
      <c r="C40" s="65">
        <f>VLOOKUP($A40,'Return Data'!$B$7:$R$1700,4,0)</f>
        <v>1.9801</v>
      </c>
      <c r="D40" s="65">
        <f>VLOOKUP($A40,'Return Data'!$B$7:$R$1700,9,0)</f>
        <v>8.6857000000000006</v>
      </c>
      <c r="E40" s="66">
        <f t="shared" si="0"/>
        <v>32</v>
      </c>
      <c r="F40" s="65">
        <f>VLOOKUP($A40,'Return Data'!$B$7:$R$1700,10,0)</f>
        <v>8.7978000000000005</v>
      </c>
      <c r="G40" s="66">
        <f t="shared" si="1"/>
        <v>30</v>
      </c>
      <c r="H40" s="65"/>
      <c r="I40" s="66"/>
      <c r="J40" s="65"/>
      <c r="K40" s="66"/>
      <c r="L40" s="65"/>
      <c r="M40" s="66"/>
      <c r="N40" s="65"/>
      <c r="O40" s="66"/>
      <c r="P40" s="65"/>
      <c r="Q40" s="66"/>
      <c r="R40" s="65">
        <f>VLOOKUP($A40,'Return Data'!$B$7:$R$1700,16,0)</f>
        <v>8.8437000000000001</v>
      </c>
      <c r="S40" s="67">
        <f t="shared" si="3"/>
        <v>9</v>
      </c>
    </row>
    <row r="41" spans="1:19" x14ac:dyDescent="0.3">
      <c r="A41" s="82" t="s">
        <v>1184</v>
      </c>
      <c r="B41" s="64">
        <f>VLOOKUP($A41,'Return Data'!$B$7:$R$1700,3,0)</f>
        <v>44025</v>
      </c>
      <c r="C41" s="65">
        <f>VLOOKUP($A41,'Return Data'!$B$7:$R$1700,4,0)</f>
        <v>50.1081</v>
      </c>
      <c r="D41" s="65">
        <f>VLOOKUP($A41,'Return Data'!$B$7:$R$1700,9,0)</f>
        <v>24.289300000000001</v>
      </c>
      <c r="E41" s="66">
        <f t="shared" si="0"/>
        <v>19</v>
      </c>
      <c r="F41" s="65">
        <f>VLOOKUP($A41,'Return Data'!$B$7:$R$1700,10,0)</f>
        <v>28.674399999999999</v>
      </c>
      <c r="G41" s="66">
        <f t="shared" si="1"/>
        <v>5</v>
      </c>
      <c r="H41" s="65">
        <f>VLOOKUP($A41,'Return Data'!$B$7:$R$1700,11,0)</f>
        <v>-0.50580000000000003</v>
      </c>
      <c r="I41" s="66">
        <f>RANK(H41,H$8:H$43,0)</f>
        <v>28</v>
      </c>
      <c r="J41" s="65">
        <f>VLOOKUP($A41,'Return Data'!$B$7:$R$1700,12,0)</f>
        <v>1.5299999999999999E-2</v>
      </c>
      <c r="K41" s="66">
        <f>RANK(J41,J$8:J$43,0)</f>
        <v>27</v>
      </c>
      <c r="L41" s="65">
        <f>VLOOKUP($A41,'Return Data'!$B$7:$R$1700,13,0)</f>
        <v>-0.79269999999999996</v>
      </c>
      <c r="M41" s="66">
        <f>RANK(L41,L$8:L$43,0)</f>
        <v>28</v>
      </c>
      <c r="N41" s="65">
        <f>VLOOKUP($A41,'Return Data'!$B$7:$R$1700,17,0)</f>
        <v>-1.6687000000000001</v>
      </c>
      <c r="O41" s="66">
        <f>RANK(N41,N$8:N$43,0)</f>
        <v>29</v>
      </c>
      <c r="P41" s="65">
        <f>VLOOKUP($A41,'Return Data'!$B$7:$R$1700,14,0)</f>
        <v>-0.97219999999999995</v>
      </c>
      <c r="Q41" s="66">
        <f>RANK(P41,P$8:P$43,0)</f>
        <v>29</v>
      </c>
      <c r="R41" s="65">
        <f>VLOOKUP($A41,'Return Data'!$B$7:$R$1700,16,0)</f>
        <v>7.5690999999999997</v>
      </c>
      <c r="S41" s="67">
        <f t="shared" si="3"/>
        <v>27</v>
      </c>
    </row>
    <row r="42" spans="1:19" x14ac:dyDescent="0.3">
      <c r="A42" s="82" t="s">
        <v>1039</v>
      </c>
      <c r="B42" s="64">
        <f>VLOOKUP($A42,'Return Data'!$B$7:$R$1700,3,0)</f>
        <v>44025</v>
      </c>
      <c r="C42" s="65">
        <f>VLOOKUP($A42,'Return Data'!$B$7:$R$1700,4,0)</f>
        <v>70.528999999999996</v>
      </c>
      <c r="D42" s="65">
        <f>VLOOKUP($A42,'Return Data'!$B$7:$R$1700,9,0)</f>
        <v>18.165400000000002</v>
      </c>
      <c r="E42" s="66">
        <f t="shared" si="0"/>
        <v>29</v>
      </c>
      <c r="F42" s="65">
        <f>VLOOKUP($A42,'Return Data'!$B$7:$R$1700,10,0)</f>
        <v>27.5505</v>
      </c>
      <c r="G42" s="66">
        <f t="shared" si="1"/>
        <v>8</v>
      </c>
      <c r="H42" s="65">
        <f>VLOOKUP($A42,'Return Data'!$B$7:$R$1700,11,0)</f>
        <v>18.422699999999999</v>
      </c>
      <c r="I42" s="66">
        <f>RANK(H42,H$8:H$43,0)</f>
        <v>5</v>
      </c>
      <c r="J42" s="65">
        <f>VLOOKUP($A42,'Return Data'!$B$7:$R$1700,12,0)</f>
        <v>14.978400000000001</v>
      </c>
      <c r="K42" s="66">
        <f>RANK(J42,J$8:J$43,0)</f>
        <v>4</v>
      </c>
      <c r="L42" s="65">
        <f>VLOOKUP($A42,'Return Data'!$B$7:$R$1700,13,0)</f>
        <v>10.5387</v>
      </c>
      <c r="M42" s="66">
        <f>RANK(L42,L$8:L$43,0)</f>
        <v>13</v>
      </c>
      <c r="N42" s="65">
        <f>VLOOKUP($A42,'Return Data'!$B$7:$R$1700,17,0)</f>
        <v>13.6371</v>
      </c>
      <c r="O42" s="66">
        <f>RANK(N42,N$8:N$43,0)</f>
        <v>1</v>
      </c>
      <c r="P42" s="65">
        <f>VLOOKUP($A42,'Return Data'!$B$7:$R$1700,14,0)</f>
        <v>8.9530999999999992</v>
      </c>
      <c r="Q42" s="66">
        <f>RANK(P42,P$8:P$43,0)</f>
        <v>1</v>
      </c>
      <c r="R42" s="65">
        <f>VLOOKUP($A42,'Return Data'!$B$7:$R$1700,16,0)</f>
        <v>9.2733000000000008</v>
      </c>
      <c r="S42" s="67">
        <f t="shared" si="3"/>
        <v>5</v>
      </c>
    </row>
    <row r="43" spans="1:19" x14ac:dyDescent="0.3">
      <c r="A43" s="82" t="s">
        <v>1041</v>
      </c>
      <c r="B43" s="64">
        <f>VLOOKUP($A43,'Return Data'!$B$7:$R$1700,3,0)</f>
        <v>44025</v>
      </c>
      <c r="C43" s="65">
        <f>VLOOKUP($A43,'Return Data'!$B$7:$R$1700,4,0)</f>
        <v>13.7675</v>
      </c>
      <c r="D43" s="65">
        <f>VLOOKUP($A43,'Return Data'!$B$7:$R$1700,9,0)</f>
        <v>35.4773</v>
      </c>
      <c r="E43" s="66">
        <f t="shared" si="0"/>
        <v>7</v>
      </c>
      <c r="F43" s="65">
        <f>VLOOKUP($A43,'Return Data'!$B$7:$R$1700,10,0)</f>
        <v>35.2089</v>
      </c>
      <c r="G43" s="66">
        <f t="shared" si="1"/>
        <v>2</v>
      </c>
      <c r="H43" s="65">
        <f>VLOOKUP($A43,'Return Data'!$B$7:$R$1700,11,0)</f>
        <v>23.927299999999999</v>
      </c>
      <c r="I43" s="66">
        <f>RANK(H43,H$8:H$43,0)</f>
        <v>1</v>
      </c>
      <c r="J43" s="65">
        <f>VLOOKUP($A43,'Return Data'!$B$7:$R$1700,12,0)</f>
        <v>18.358000000000001</v>
      </c>
      <c r="K43" s="66">
        <f>RANK(J43,J$8:J$43,0)</f>
        <v>1</v>
      </c>
      <c r="L43" s="65">
        <f>VLOOKUP($A43,'Return Data'!$B$7:$R$1700,13,0)</f>
        <v>10.729100000000001</v>
      </c>
      <c r="M43" s="66">
        <f>RANK(L43,L$8:L$43,0)</f>
        <v>11</v>
      </c>
      <c r="N43" s="65"/>
      <c r="O43" s="66"/>
      <c r="P43" s="65"/>
      <c r="Q43" s="66"/>
      <c r="R43" s="65">
        <f>VLOOKUP($A43,'Return Data'!$B$7:$R$1700,16,0)</f>
        <v>17.131799999999998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24.058705555555559</v>
      </c>
      <c r="E45" s="88"/>
      <c r="F45" s="89">
        <f>AVERAGE(F8:F43)</f>
        <v>16.896686111111109</v>
      </c>
      <c r="G45" s="88"/>
      <c r="H45" s="89">
        <f>AVERAGE(H8:H43)</f>
        <v>6.9739757575757579</v>
      </c>
      <c r="I45" s="88"/>
      <c r="J45" s="89">
        <f>AVERAGE(J8:J43)</f>
        <v>7.0117718749999991</v>
      </c>
      <c r="K45" s="88"/>
      <c r="L45" s="89">
        <f>AVERAGE(L8:L43)</f>
        <v>6.0778843749999991</v>
      </c>
      <c r="M45" s="88"/>
      <c r="N45" s="89">
        <f>AVERAGE(N8:N43)</f>
        <v>7.4854533333333357</v>
      </c>
      <c r="O45" s="88"/>
      <c r="P45" s="89">
        <f>AVERAGE(P8:P43)</f>
        <v>5.741299999999999</v>
      </c>
      <c r="Q45" s="88"/>
      <c r="R45" s="89">
        <f>AVERAGE(R8:R43)</f>
        <v>5.5994722222222215</v>
      </c>
      <c r="S45" s="90"/>
    </row>
    <row r="46" spans="1:19" x14ac:dyDescent="0.3">
      <c r="A46" s="87" t="s">
        <v>28</v>
      </c>
      <c r="B46" s="88"/>
      <c r="C46" s="88"/>
      <c r="D46" s="89">
        <f>MIN(D8:D43)</f>
        <v>-19.012</v>
      </c>
      <c r="E46" s="88"/>
      <c r="F46" s="89">
        <f>MIN(F8:F43)</f>
        <v>-100.39919999999999</v>
      </c>
      <c r="G46" s="88"/>
      <c r="H46" s="89">
        <f>MIN(H8:H43)</f>
        <v>-51.5227</v>
      </c>
      <c r="I46" s="88"/>
      <c r="J46" s="89">
        <f>MIN(J8:J43)</f>
        <v>-52.9026</v>
      </c>
      <c r="K46" s="88"/>
      <c r="L46" s="89">
        <f>MIN(L8:L43)</f>
        <v>-40.340600000000002</v>
      </c>
      <c r="M46" s="88"/>
      <c r="N46" s="89">
        <f>MIN(N8:N43)</f>
        <v>-13.0108</v>
      </c>
      <c r="O46" s="88"/>
      <c r="P46" s="89">
        <f>MIN(P8:P43)</f>
        <v>-7.6825999999999999</v>
      </c>
      <c r="Q46" s="88"/>
      <c r="R46" s="89">
        <f>MIN(R8:R43)</f>
        <v>-38.048200000000001</v>
      </c>
      <c r="S46" s="90"/>
    </row>
    <row r="47" spans="1:19" ht="15" thickBot="1" x14ac:dyDescent="0.35">
      <c r="A47" s="91" t="s">
        <v>29</v>
      </c>
      <c r="B47" s="92"/>
      <c r="C47" s="92"/>
      <c r="D47" s="93">
        <f>MAX(D8:D43)</f>
        <v>72.708799999999997</v>
      </c>
      <c r="E47" s="92"/>
      <c r="F47" s="93">
        <f>MAX(F8:F43)</f>
        <v>35.979599999999998</v>
      </c>
      <c r="G47" s="92"/>
      <c r="H47" s="93">
        <f>MAX(H8:H43)</f>
        <v>23.927299999999999</v>
      </c>
      <c r="I47" s="92"/>
      <c r="J47" s="93">
        <f>MAX(J8:J43)</f>
        <v>18.358000000000001</v>
      </c>
      <c r="K47" s="92"/>
      <c r="L47" s="93">
        <f>MAX(L8:L43)</f>
        <v>13.0625</v>
      </c>
      <c r="M47" s="92"/>
      <c r="N47" s="93">
        <f>MAX(N8:N43)</f>
        <v>13.6371</v>
      </c>
      <c r="O47" s="92"/>
      <c r="P47" s="93">
        <f>MAX(P8:P43)</f>
        <v>8.9530999999999992</v>
      </c>
      <c r="Q47" s="92"/>
      <c r="R47" s="93">
        <f>MAX(R8:R43)</f>
        <v>17.131799999999998</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44025</v>
      </c>
      <c r="C8" s="65">
        <f>VLOOKUP($A8,'Return Data'!$B$7:$R$1700,4,0)</f>
        <v>64.942700000000002</v>
      </c>
      <c r="D8" s="65">
        <f>VLOOKUP($A8,'Return Data'!$B$7:$R$1700,9,0)</f>
        <v>17.1433</v>
      </c>
      <c r="E8" s="66">
        <f t="shared" ref="E8:E31" si="0">RANK(D8,D$8:D$31,0)</f>
        <v>12</v>
      </c>
      <c r="F8" s="65">
        <f>VLOOKUP($A8,'Return Data'!$B$7:$R$1700,10,0)</f>
        <v>30.662099999999999</v>
      </c>
      <c r="G8" s="66">
        <f t="shared" ref="G8:G31" si="1">RANK(F8,F$8:F$31,0)</f>
        <v>4</v>
      </c>
      <c r="H8" s="65">
        <f>VLOOKUP($A8,'Return Data'!$B$7:$R$1700,11,0)</f>
        <v>20.171700000000001</v>
      </c>
      <c r="I8" s="66">
        <f t="shared" ref="I8:I31" si="2">RANK(H8,H$8:H$31,0)</f>
        <v>8</v>
      </c>
      <c r="J8" s="65">
        <f>VLOOKUP($A8,'Return Data'!$B$7:$R$1700,12,0)</f>
        <v>15.0563</v>
      </c>
      <c r="K8" s="66">
        <f t="shared" ref="K8:K31" si="3">RANK(J8,J$8:J$31,0)</f>
        <v>10</v>
      </c>
      <c r="L8" s="65">
        <f>VLOOKUP($A8,'Return Data'!$B$7:$R$1700,13,0)</f>
        <v>12.035299999999999</v>
      </c>
      <c r="M8" s="66">
        <f t="shared" ref="M8:M31" si="4">RANK(L8,L$8:L$31,0)</f>
        <v>11</v>
      </c>
      <c r="N8" s="65">
        <f>VLOOKUP($A8,'Return Data'!$B$7:$R$1700,17,0)</f>
        <v>14.190300000000001</v>
      </c>
      <c r="O8" s="66">
        <f t="shared" ref="O8:O31" si="5">RANK(N8,N$8:N$31,0)</f>
        <v>9</v>
      </c>
      <c r="P8" s="65">
        <f>VLOOKUP($A8,'Return Data'!$B$7:$R$1700,14,0)</f>
        <v>9.2471999999999994</v>
      </c>
      <c r="Q8" s="66">
        <f t="shared" ref="Q8:Q31" si="6">RANK(P8,P$8:P$31,0)</f>
        <v>10</v>
      </c>
      <c r="R8" s="65">
        <f>VLOOKUP($A8,'Return Data'!$B$7:$R$1700,16,0)</f>
        <v>10.712300000000001</v>
      </c>
      <c r="S8" s="67">
        <f t="shared" ref="S8:S31" si="7">RANK(R8,R$8:R$31,0)</f>
        <v>8</v>
      </c>
    </row>
    <row r="9" spans="1:19" x14ac:dyDescent="0.3">
      <c r="A9" s="82" t="s">
        <v>1437</v>
      </c>
      <c r="B9" s="64">
        <f>VLOOKUP($A9,'Return Data'!$B$7:$R$1700,3,0)</f>
        <v>44025</v>
      </c>
      <c r="C9" s="65">
        <f>VLOOKUP($A9,'Return Data'!$B$7:$R$1700,4,0)</f>
        <v>20.007300000000001</v>
      </c>
      <c r="D9" s="65">
        <f>VLOOKUP($A9,'Return Data'!$B$7:$R$1700,9,0)</f>
        <v>14.3376</v>
      </c>
      <c r="E9" s="66">
        <f t="shared" si="0"/>
        <v>20</v>
      </c>
      <c r="F9" s="65">
        <f>VLOOKUP($A9,'Return Data'!$B$7:$R$1700,10,0)</f>
        <v>24.025600000000001</v>
      </c>
      <c r="G9" s="66">
        <f t="shared" si="1"/>
        <v>20</v>
      </c>
      <c r="H9" s="65">
        <f>VLOOKUP($A9,'Return Data'!$B$7:$R$1700,11,0)</f>
        <v>19.752800000000001</v>
      </c>
      <c r="I9" s="66">
        <f t="shared" si="2"/>
        <v>10</v>
      </c>
      <c r="J9" s="65">
        <f>VLOOKUP($A9,'Return Data'!$B$7:$R$1700,12,0)</f>
        <v>14.9177</v>
      </c>
      <c r="K9" s="66">
        <f t="shared" si="3"/>
        <v>11</v>
      </c>
      <c r="L9" s="65">
        <f>VLOOKUP($A9,'Return Data'!$B$7:$R$1700,13,0)</f>
        <v>12.809200000000001</v>
      </c>
      <c r="M9" s="66">
        <f t="shared" si="4"/>
        <v>7</v>
      </c>
      <c r="N9" s="65">
        <f>VLOOKUP($A9,'Return Data'!$B$7:$R$1700,17,0)</f>
        <v>14.151400000000001</v>
      </c>
      <c r="O9" s="66">
        <f t="shared" si="5"/>
        <v>10</v>
      </c>
      <c r="P9" s="65">
        <f>VLOOKUP($A9,'Return Data'!$B$7:$R$1700,14,0)</f>
        <v>8.9131</v>
      </c>
      <c r="Q9" s="66">
        <f t="shared" si="6"/>
        <v>13</v>
      </c>
      <c r="R9" s="65">
        <f>VLOOKUP($A9,'Return Data'!$B$7:$R$1700,16,0)</f>
        <v>8.6806000000000001</v>
      </c>
      <c r="S9" s="67">
        <f t="shared" si="7"/>
        <v>23</v>
      </c>
    </row>
    <row r="10" spans="1:19" x14ac:dyDescent="0.3">
      <c r="A10" s="82" t="s">
        <v>1440</v>
      </c>
      <c r="B10" s="64">
        <f>VLOOKUP($A10,'Return Data'!$B$7:$R$1700,3,0)</f>
        <v>44025</v>
      </c>
      <c r="C10" s="65">
        <f>VLOOKUP($A10,'Return Data'!$B$7:$R$1700,4,0)</f>
        <v>35.1494</v>
      </c>
      <c r="D10" s="65">
        <f>VLOOKUP($A10,'Return Data'!$B$7:$R$1700,9,0)</f>
        <v>19.1523</v>
      </c>
      <c r="E10" s="66">
        <f t="shared" si="0"/>
        <v>6</v>
      </c>
      <c r="F10" s="65">
        <f>VLOOKUP($A10,'Return Data'!$B$7:$R$1700,10,0)</f>
        <v>24.5076</v>
      </c>
      <c r="G10" s="66">
        <f t="shared" si="1"/>
        <v>17</v>
      </c>
      <c r="H10" s="65">
        <f>VLOOKUP($A10,'Return Data'!$B$7:$R$1700,11,0)</f>
        <v>16.851800000000001</v>
      </c>
      <c r="I10" s="66">
        <f t="shared" si="2"/>
        <v>20</v>
      </c>
      <c r="J10" s="65">
        <f>VLOOKUP($A10,'Return Data'!$B$7:$R$1700,12,0)</f>
        <v>12.7799</v>
      </c>
      <c r="K10" s="66">
        <f t="shared" si="3"/>
        <v>19</v>
      </c>
      <c r="L10" s="65">
        <f>VLOOKUP($A10,'Return Data'!$B$7:$R$1700,13,0)</f>
        <v>9.9890000000000008</v>
      </c>
      <c r="M10" s="66">
        <f t="shared" si="4"/>
        <v>19</v>
      </c>
      <c r="N10" s="65">
        <f>VLOOKUP($A10,'Return Data'!$B$7:$R$1700,17,0)</f>
        <v>12.4543</v>
      </c>
      <c r="O10" s="66">
        <f t="shared" si="5"/>
        <v>18</v>
      </c>
      <c r="P10" s="65">
        <f>VLOOKUP($A10,'Return Data'!$B$7:$R$1700,14,0)</f>
        <v>8.2432999999999996</v>
      </c>
      <c r="Q10" s="66">
        <f t="shared" si="6"/>
        <v>18</v>
      </c>
      <c r="R10" s="65">
        <f>VLOOKUP($A10,'Return Data'!$B$7:$R$1700,16,0)</f>
        <v>9.2812999999999999</v>
      </c>
      <c r="S10" s="67">
        <f t="shared" si="7"/>
        <v>17</v>
      </c>
    </row>
    <row r="11" spans="1:19" x14ac:dyDescent="0.3">
      <c r="A11" s="82" t="s">
        <v>1441</v>
      </c>
      <c r="B11" s="64">
        <f>VLOOKUP($A11,'Return Data'!$B$7:$R$1700,3,0)</f>
        <v>44025</v>
      </c>
      <c r="C11" s="65">
        <f>VLOOKUP($A11,'Return Data'!$B$7:$R$1700,4,0)</f>
        <v>61.744399999999999</v>
      </c>
      <c r="D11" s="65">
        <f>VLOOKUP($A11,'Return Data'!$B$7:$R$1700,9,0)</f>
        <v>15.4146</v>
      </c>
      <c r="E11" s="66">
        <f t="shared" si="0"/>
        <v>17</v>
      </c>
      <c r="F11" s="65">
        <f>VLOOKUP($A11,'Return Data'!$B$7:$R$1700,10,0)</f>
        <v>27.351900000000001</v>
      </c>
      <c r="G11" s="66">
        <f t="shared" si="1"/>
        <v>11</v>
      </c>
      <c r="H11" s="65">
        <f>VLOOKUP($A11,'Return Data'!$B$7:$R$1700,11,0)</f>
        <v>17.6432</v>
      </c>
      <c r="I11" s="66">
        <f t="shared" si="2"/>
        <v>17</v>
      </c>
      <c r="J11" s="65">
        <f>VLOOKUP($A11,'Return Data'!$B$7:$R$1700,12,0)</f>
        <v>13.193199999999999</v>
      </c>
      <c r="K11" s="66">
        <f t="shared" si="3"/>
        <v>17</v>
      </c>
      <c r="L11" s="65">
        <f>VLOOKUP($A11,'Return Data'!$B$7:$R$1700,13,0)</f>
        <v>10.2615</v>
      </c>
      <c r="M11" s="66">
        <f t="shared" si="4"/>
        <v>17</v>
      </c>
      <c r="N11" s="65">
        <f>VLOOKUP($A11,'Return Data'!$B$7:$R$1700,17,0)</f>
        <v>12.1639</v>
      </c>
      <c r="O11" s="66">
        <f t="shared" si="5"/>
        <v>20</v>
      </c>
      <c r="P11" s="65">
        <f>VLOOKUP($A11,'Return Data'!$B$7:$R$1700,14,0)</f>
        <v>7.8701999999999996</v>
      </c>
      <c r="Q11" s="66">
        <f t="shared" si="6"/>
        <v>19</v>
      </c>
      <c r="R11" s="65">
        <f>VLOOKUP($A11,'Return Data'!$B$7:$R$1700,16,0)</f>
        <v>9.8335000000000008</v>
      </c>
      <c r="S11" s="67">
        <f t="shared" si="7"/>
        <v>13</v>
      </c>
    </row>
    <row r="12" spans="1:19" x14ac:dyDescent="0.3">
      <c r="A12" s="82" t="s">
        <v>1443</v>
      </c>
      <c r="B12" s="64">
        <f>VLOOKUP($A12,'Return Data'!$B$7:$R$1700,3,0)</f>
        <v>44025</v>
      </c>
      <c r="C12" s="65">
        <f>VLOOKUP($A12,'Return Data'!$B$7:$R$1700,4,0)</f>
        <v>74.807100000000005</v>
      </c>
      <c r="D12" s="65">
        <f>VLOOKUP($A12,'Return Data'!$B$7:$R$1700,9,0)</f>
        <v>15.976900000000001</v>
      </c>
      <c r="E12" s="66">
        <f t="shared" si="0"/>
        <v>16</v>
      </c>
      <c r="F12" s="65">
        <f>VLOOKUP($A12,'Return Data'!$B$7:$R$1700,10,0)</f>
        <v>28.820900000000002</v>
      </c>
      <c r="G12" s="66">
        <f t="shared" si="1"/>
        <v>6</v>
      </c>
      <c r="H12" s="65">
        <f>VLOOKUP($A12,'Return Data'!$B$7:$R$1700,11,0)</f>
        <v>21.837599999999998</v>
      </c>
      <c r="I12" s="66">
        <f t="shared" si="2"/>
        <v>4</v>
      </c>
      <c r="J12" s="65">
        <f>VLOOKUP($A12,'Return Data'!$B$7:$R$1700,12,0)</f>
        <v>16.079999999999998</v>
      </c>
      <c r="K12" s="66">
        <f t="shared" si="3"/>
        <v>6</v>
      </c>
      <c r="L12" s="65">
        <f>VLOOKUP($A12,'Return Data'!$B$7:$R$1700,13,0)</f>
        <v>13.870799999999999</v>
      </c>
      <c r="M12" s="66">
        <f t="shared" si="4"/>
        <v>2</v>
      </c>
      <c r="N12" s="65">
        <f>VLOOKUP($A12,'Return Data'!$B$7:$R$1700,17,0)</f>
        <v>15.263500000000001</v>
      </c>
      <c r="O12" s="66">
        <f t="shared" si="5"/>
        <v>5</v>
      </c>
      <c r="P12" s="65">
        <f>VLOOKUP($A12,'Return Data'!$B$7:$R$1700,14,0)</f>
        <v>10.1403</v>
      </c>
      <c r="Q12" s="66">
        <f t="shared" si="6"/>
        <v>6</v>
      </c>
      <c r="R12" s="65">
        <f>VLOOKUP($A12,'Return Data'!$B$7:$R$1700,16,0)</f>
        <v>9.6414000000000009</v>
      </c>
      <c r="S12" s="67">
        <f t="shared" si="7"/>
        <v>16</v>
      </c>
    </row>
    <row r="13" spans="1:19" x14ac:dyDescent="0.3">
      <c r="A13" s="82" t="s">
        <v>1445</v>
      </c>
      <c r="B13" s="64">
        <f>VLOOKUP($A13,'Return Data'!$B$7:$R$1700,3,0)</f>
        <v>44025</v>
      </c>
      <c r="C13" s="65">
        <f>VLOOKUP($A13,'Return Data'!$B$7:$R$1700,4,0)</f>
        <v>18.870699999999999</v>
      </c>
      <c r="D13" s="65">
        <f>VLOOKUP($A13,'Return Data'!$B$7:$R$1700,9,0)</f>
        <v>17.065200000000001</v>
      </c>
      <c r="E13" s="66">
        <f t="shared" si="0"/>
        <v>13</v>
      </c>
      <c r="F13" s="65">
        <f>VLOOKUP($A13,'Return Data'!$B$7:$R$1700,10,0)</f>
        <v>25.6371</v>
      </c>
      <c r="G13" s="66">
        <f t="shared" si="1"/>
        <v>15</v>
      </c>
      <c r="H13" s="65">
        <f>VLOOKUP($A13,'Return Data'!$B$7:$R$1700,11,0)</f>
        <v>19.708100000000002</v>
      </c>
      <c r="I13" s="66">
        <f t="shared" si="2"/>
        <v>11</v>
      </c>
      <c r="J13" s="65">
        <f>VLOOKUP($A13,'Return Data'!$B$7:$R$1700,12,0)</f>
        <v>14.035399999999999</v>
      </c>
      <c r="K13" s="66">
        <f t="shared" si="3"/>
        <v>14</v>
      </c>
      <c r="L13" s="65">
        <f>VLOOKUP($A13,'Return Data'!$B$7:$R$1700,13,0)</f>
        <v>10.238899999999999</v>
      </c>
      <c r="M13" s="66">
        <f t="shared" si="4"/>
        <v>18</v>
      </c>
      <c r="N13" s="65">
        <f>VLOOKUP($A13,'Return Data'!$B$7:$R$1700,17,0)</f>
        <v>13.267099999999999</v>
      </c>
      <c r="O13" s="66">
        <f t="shared" si="5"/>
        <v>14</v>
      </c>
      <c r="P13" s="65">
        <f>VLOOKUP($A13,'Return Data'!$B$7:$R$1700,14,0)</f>
        <v>10.1127</v>
      </c>
      <c r="Q13" s="66">
        <f t="shared" si="6"/>
        <v>7</v>
      </c>
      <c r="R13" s="65">
        <f>VLOOKUP($A13,'Return Data'!$B$7:$R$1700,16,0)</f>
        <v>10.4032</v>
      </c>
      <c r="S13" s="67">
        <f t="shared" si="7"/>
        <v>9</v>
      </c>
    </row>
    <row r="14" spans="1:19" x14ac:dyDescent="0.3">
      <c r="A14" s="82" t="s">
        <v>1448</v>
      </c>
      <c r="B14" s="64">
        <f>VLOOKUP($A14,'Return Data'!$B$7:$R$1700,3,0)</f>
        <v>44025</v>
      </c>
      <c r="C14" s="65">
        <f>VLOOKUP($A14,'Return Data'!$B$7:$R$1700,4,0)</f>
        <v>50.454599999999999</v>
      </c>
      <c r="D14" s="65">
        <f>VLOOKUP($A14,'Return Data'!$B$7:$R$1700,9,0)</f>
        <v>10.3226</v>
      </c>
      <c r="E14" s="66">
        <f t="shared" si="0"/>
        <v>23</v>
      </c>
      <c r="F14" s="65">
        <f>VLOOKUP($A14,'Return Data'!$B$7:$R$1700,10,0)</f>
        <v>21.3764</v>
      </c>
      <c r="G14" s="66">
        <f t="shared" si="1"/>
        <v>23</v>
      </c>
      <c r="H14" s="65">
        <f>VLOOKUP($A14,'Return Data'!$B$7:$R$1700,11,0)</f>
        <v>15.6465</v>
      </c>
      <c r="I14" s="66">
        <f t="shared" si="2"/>
        <v>22</v>
      </c>
      <c r="J14" s="65">
        <f>VLOOKUP($A14,'Return Data'!$B$7:$R$1700,12,0)</f>
        <v>11.926500000000001</v>
      </c>
      <c r="K14" s="66">
        <f t="shared" si="3"/>
        <v>23</v>
      </c>
      <c r="L14" s="65">
        <f>VLOOKUP($A14,'Return Data'!$B$7:$R$1700,13,0)</f>
        <v>9.0858000000000008</v>
      </c>
      <c r="M14" s="66">
        <f t="shared" si="4"/>
        <v>20</v>
      </c>
      <c r="N14" s="65">
        <f>VLOOKUP($A14,'Return Data'!$B$7:$R$1700,17,0)</f>
        <v>11.7348</v>
      </c>
      <c r="O14" s="66">
        <f t="shared" si="5"/>
        <v>22</v>
      </c>
      <c r="P14" s="65">
        <f>VLOOKUP($A14,'Return Data'!$B$7:$R$1700,14,0)</f>
        <v>6.2035</v>
      </c>
      <c r="Q14" s="66">
        <f t="shared" si="6"/>
        <v>24</v>
      </c>
      <c r="R14" s="65">
        <f>VLOOKUP($A14,'Return Data'!$B$7:$R$1700,16,0)</f>
        <v>8.7464999999999993</v>
      </c>
      <c r="S14" s="67">
        <f t="shared" si="7"/>
        <v>22</v>
      </c>
    </row>
    <row r="15" spans="1:19" x14ac:dyDescent="0.3">
      <c r="A15" s="82" t="s">
        <v>1450</v>
      </c>
      <c r="B15" s="64">
        <f>VLOOKUP($A15,'Return Data'!$B$7:$R$1700,3,0)</f>
        <v>44025</v>
      </c>
      <c r="C15" s="65">
        <f>VLOOKUP($A15,'Return Data'!$B$7:$R$1700,4,0)</f>
        <v>44.236400000000003</v>
      </c>
      <c r="D15" s="65">
        <f>VLOOKUP($A15,'Return Data'!$B$7:$R$1700,9,0)</f>
        <v>19.946000000000002</v>
      </c>
      <c r="E15" s="66">
        <f t="shared" si="0"/>
        <v>4</v>
      </c>
      <c r="F15" s="65">
        <f>VLOOKUP($A15,'Return Data'!$B$7:$R$1700,10,0)</f>
        <v>23.321999999999999</v>
      </c>
      <c r="G15" s="66">
        <f t="shared" si="1"/>
        <v>21</v>
      </c>
      <c r="H15" s="65">
        <f>VLOOKUP($A15,'Return Data'!$B$7:$R$1700,11,0)</f>
        <v>17.004999999999999</v>
      </c>
      <c r="I15" s="66">
        <f t="shared" si="2"/>
        <v>19</v>
      </c>
      <c r="J15" s="65">
        <f>VLOOKUP($A15,'Return Data'!$B$7:$R$1700,12,0)</f>
        <v>12.978400000000001</v>
      </c>
      <c r="K15" s="66">
        <f t="shared" si="3"/>
        <v>18</v>
      </c>
      <c r="L15" s="65">
        <f>VLOOKUP($A15,'Return Data'!$B$7:$R$1700,13,0)</f>
        <v>11.113200000000001</v>
      </c>
      <c r="M15" s="66">
        <f t="shared" si="4"/>
        <v>16</v>
      </c>
      <c r="N15" s="65">
        <f>VLOOKUP($A15,'Return Data'!$B$7:$R$1700,17,0)</f>
        <v>11.303699999999999</v>
      </c>
      <c r="O15" s="66">
        <f t="shared" si="5"/>
        <v>23</v>
      </c>
      <c r="P15" s="65">
        <f>VLOOKUP($A15,'Return Data'!$B$7:$R$1700,14,0)</f>
        <v>7.3742999999999999</v>
      </c>
      <c r="Q15" s="66">
        <f t="shared" si="6"/>
        <v>22</v>
      </c>
      <c r="R15" s="65">
        <f>VLOOKUP($A15,'Return Data'!$B$7:$R$1700,16,0)</f>
        <v>9.1666000000000007</v>
      </c>
      <c r="S15" s="67">
        <f t="shared" si="7"/>
        <v>18</v>
      </c>
    </row>
    <row r="16" spans="1:19" x14ac:dyDescent="0.3">
      <c r="A16" s="82" t="s">
        <v>1452</v>
      </c>
      <c r="B16" s="64">
        <f>VLOOKUP($A16,'Return Data'!$B$7:$R$1700,3,0)</f>
        <v>44025</v>
      </c>
      <c r="C16" s="65">
        <f>VLOOKUP($A16,'Return Data'!$B$7:$R$1700,4,0)</f>
        <v>80.031000000000006</v>
      </c>
      <c r="D16" s="65">
        <f>VLOOKUP($A16,'Return Data'!$B$7:$R$1700,9,0)</f>
        <v>17.154900000000001</v>
      </c>
      <c r="E16" s="66">
        <f t="shared" si="0"/>
        <v>11</v>
      </c>
      <c r="F16" s="65">
        <f>VLOOKUP($A16,'Return Data'!$B$7:$R$1700,10,0)</f>
        <v>31.906600000000001</v>
      </c>
      <c r="G16" s="66">
        <f t="shared" si="1"/>
        <v>2</v>
      </c>
      <c r="H16" s="65">
        <f>VLOOKUP($A16,'Return Data'!$B$7:$R$1700,11,0)</f>
        <v>21.918199999999999</v>
      </c>
      <c r="I16" s="66">
        <f t="shared" si="2"/>
        <v>3</v>
      </c>
      <c r="J16" s="65">
        <f>VLOOKUP($A16,'Return Data'!$B$7:$R$1700,12,0)</f>
        <v>17.372900000000001</v>
      </c>
      <c r="K16" s="66">
        <f t="shared" si="3"/>
        <v>2</v>
      </c>
      <c r="L16" s="65">
        <f>VLOOKUP($A16,'Return Data'!$B$7:$R$1700,13,0)</f>
        <v>13.6442</v>
      </c>
      <c r="M16" s="66">
        <f t="shared" si="4"/>
        <v>3</v>
      </c>
      <c r="N16" s="65">
        <f>VLOOKUP($A16,'Return Data'!$B$7:$R$1700,17,0)</f>
        <v>13.4185</v>
      </c>
      <c r="O16" s="66">
        <f t="shared" si="5"/>
        <v>13</v>
      </c>
      <c r="P16" s="65">
        <f>VLOOKUP($A16,'Return Data'!$B$7:$R$1700,14,0)</f>
        <v>9.0272000000000006</v>
      </c>
      <c r="Q16" s="66">
        <f t="shared" si="6"/>
        <v>12</v>
      </c>
      <c r="R16" s="65">
        <f>VLOOKUP($A16,'Return Data'!$B$7:$R$1700,16,0)</f>
        <v>10.019</v>
      </c>
      <c r="S16" s="67">
        <f t="shared" si="7"/>
        <v>12</v>
      </c>
    </row>
    <row r="17" spans="1:19" x14ac:dyDescent="0.3">
      <c r="A17" s="82" t="s">
        <v>1454</v>
      </c>
      <c r="B17" s="64">
        <f>VLOOKUP($A17,'Return Data'!$B$7:$R$1700,3,0)</f>
        <v>44025</v>
      </c>
      <c r="C17" s="65">
        <f>VLOOKUP($A17,'Return Data'!$B$7:$R$1700,4,0)</f>
        <v>17.843299999999999</v>
      </c>
      <c r="D17" s="65">
        <f>VLOOKUP($A17,'Return Data'!$B$7:$R$1700,9,0)</f>
        <v>10.3041</v>
      </c>
      <c r="E17" s="66">
        <f t="shared" si="0"/>
        <v>24</v>
      </c>
      <c r="F17" s="65">
        <f>VLOOKUP($A17,'Return Data'!$B$7:$R$1700,10,0)</f>
        <v>21.031700000000001</v>
      </c>
      <c r="G17" s="66">
        <f t="shared" si="1"/>
        <v>24</v>
      </c>
      <c r="H17" s="65">
        <f>VLOOKUP($A17,'Return Data'!$B$7:$R$1700,11,0)</f>
        <v>14.906499999999999</v>
      </c>
      <c r="I17" s="66">
        <f t="shared" si="2"/>
        <v>24</v>
      </c>
      <c r="J17" s="65">
        <f>VLOOKUP($A17,'Return Data'!$B$7:$R$1700,12,0)</f>
        <v>11.7667</v>
      </c>
      <c r="K17" s="66">
        <f t="shared" si="3"/>
        <v>24</v>
      </c>
      <c r="L17" s="65">
        <f>VLOOKUP($A17,'Return Data'!$B$7:$R$1700,13,0)</f>
        <v>8.6181999999999999</v>
      </c>
      <c r="M17" s="66">
        <f t="shared" si="4"/>
        <v>24</v>
      </c>
      <c r="N17" s="65">
        <f>VLOOKUP($A17,'Return Data'!$B$7:$R$1700,17,0)</f>
        <v>11.0724</v>
      </c>
      <c r="O17" s="66">
        <f t="shared" si="5"/>
        <v>24</v>
      </c>
      <c r="P17" s="65">
        <f>VLOOKUP($A17,'Return Data'!$B$7:$R$1700,14,0)</f>
        <v>6.3129</v>
      </c>
      <c r="Q17" s="66">
        <f t="shared" si="6"/>
        <v>23</v>
      </c>
      <c r="R17" s="65">
        <f>VLOOKUP($A17,'Return Data'!$B$7:$R$1700,16,0)</f>
        <v>7.9020000000000001</v>
      </c>
      <c r="S17" s="67">
        <f t="shared" si="7"/>
        <v>24</v>
      </c>
    </row>
    <row r="18" spans="1:19" x14ac:dyDescent="0.3">
      <c r="A18" s="82" t="s">
        <v>1455</v>
      </c>
      <c r="B18" s="64">
        <f>VLOOKUP($A18,'Return Data'!$B$7:$R$1700,3,0)</f>
        <v>44025</v>
      </c>
      <c r="C18" s="65">
        <f>VLOOKUP($A18,'Return Data'!$B$7:$R$1700,4,0)</f>
        <v>28.6099</v>
      </c>
      <c r="D18" s="65">
        <f>VLOOKUP($A18,'Return Data'!$B$7:$R$1700,9,0)</f>
        <v>23.519300000000001</v>
      </c>
      <c r="E18" s="66">
        <f t="shared" si="0"/>
        <v>1</v>
      </c>
      <c r="F18" s="65">
        <f>VLOOKUP($A18,'Return Data'!$B$7:$R$1700,10,0)</f>
        <v>32.257199999999997</v>
      </c>
      <c r="G18" s="66">
        <f t="shared" si="1"/>
        <v>1</v>
      </c>
      <c r="H18" s="65">
        <f>VLOOKUP($A18,'Return Data'!$B$7:$R$1700,11,0)</f>
        <v>23.994299999999999</v>
      </c>
      <c r="I18" s="66">
        <f t="shared" si="2"/>
        <v>1</v>
      </c>
      <c r="J18" s="65">
        <f>VLOOKUP($A18,'Return Data'!$B$7:$R$1700,12,0)</f>
        <v>18.0731</v>
      </c>
      <c r="K18" s="66">
        <f t="shared" si="3"/>
        <v>1</v>
      </c>
      <c r="L18" s="65">
        <f>VLOOKUP($A18,'Return Data'!$B$7:$R$1700,13,0)</f>
        <v>14.545999999999999</v>
      </c>
      <c r="M18" s="66">
        <f t="shared" si="4"/>
        <v>1</v>
      </c>
      <c r="N18" s="65">
        <f>VLOOKUP($A18,'Return Data'!$B$7:$R$1700,17,0)</f>
        <v>16.441800000000001</v>
      </c>
      <c r="O18" s="66">
        <f t="shared" si="5"/>
        <v>2</v>
      </c>
      <c r="P18" s="65">
        <f>VLOOKUP($A18,'Return Data'!$B$7:$R$1700,14,0)</f>
        <v>10.5886</v>
      </c>
      <c r="Q18" s="66">
        <f t="shared" si="6"/>
        <v>4</v>
      </c>
      <c r="R18" s="65">
        <f>VLOOKUP($A18,'Return Data'!$B$7:$R$1700,16,0)</f>
        <v>10.878399999999999</v>
      </c>
      <c r="S18" s="67">
        <f t="shared" si="7"/>
        <v>6</v>
      </c>
    </row>
    <row r="19" spans="1:19" x14ac:dyDescent="0.3">
      <c r="A19" s="82" t="s">
        <v>1458</v>
      </c>
      <c r="B19" s="64">
        <f>VLOOKUP($A19,'Return Data'!$B$7:$R$1700,3,0)</f>
        <v>44025</v>
      </c>
      <c r="C19" s="65">
        <f>VLOOKUP($A19,'Return Data'!$B$7:$R$1700,4,0)</f>
        <v>2394.3494999999998</v>
      </c>
      <c r="D19" s="65">
        <f>VLOOKUP($A19,'Return Data'!$B$7:$R$1700,9,0)</f>
        <v>17.862300000000001</v>
      </c>
      <c r="E19" s="66">
        <f t="shared" si="0"/>
        <v>9</v>
      </c>
      <c r="F19" s="65">
        <f>VLOOKUP($A19,'Return Data'!$B$7:$R$1700,10,0)</f>
        <v>24.056100000000001</v>
      </c>
      <c r="G19" s="66">
        <f t="shared" si="1"/>
        <v>18</v>
      </c>
      <c r="H19" s="65">
        <f>VLOOKUP($A19,'Return Data'!$B$7:$R$1700,11,0)</f>
        <v>16.092300000000002</v>
      </c>
      <c r="I19" s="66">
        <f t="shared" si="2"/>
        <v>21</v>
      </c>
      <c r="J19" s="65">
        <f>VLOOKUP($A19,'Return Data'!$B$7:$R$1700,12,0)</f>
        <v>11.9511</v>
      </c>
      <c r="K19" s="66">
        <f t="shared" si="3"/>
        <v>22</v>
      </c>
      <c r="L19" s="65">
        <f>VLOOKUP($A19,'Return Data'!$B$7:$R$1700,13,0)</f>
        <v>8.6318999999999999</v>
      </c>
      <c r="M19" s="66">
        <f t="shared" si="4"/>
        <v>23</v>
      </c>
      <c r="N19" s="65">
        <f>VLOOKUP($A19,'Return Data'!$B$7:$R$1700,17,0)</f>
        <v>12.436500000000001</v>
      </c>
      <c r="O19" s="66">
        <f t="shared" si="5"/>
        <v>19</v>
      </c>
      <c r="P19" s="65">
        <f>VLOOKUP($A19,'Return Data'!$B$7:$R$1700,14,0)</f>
        <v>7.4894999999999996</v>
      </c>
      <c r="Q19" s="66">
        <f t="shared" si="6"/>
        <v>21</v>
      </c>
      <c r="R19" s="65">
        <f>VLOOKUP($A19,'Return Data'!$B$7:$R$1700,16,0)</f>
        <v>9.0667000000000009</v>
      </c>
      <c r="S19" s="67">
        <f t="shared" si="7"/>
        <v>20</v>
      </c>
    </row>
    <row r="20" spans="1:19" x14ac:dyDescent="0.3">
      <c r="A20" s="82" t="s">
        <v>1459</v>
      </c>
      <c r="B20" s="64">
        <f>VLOOKUP($A20,'Return Data'!$B$7:$R$1700,3,0)</f>
        <v>44025</v>
      </c>
      <c r="C20" s="65">
        <f>VLOOKUP($A20,'Return Data'!$B$7:$R$1700,4,0)</f>
        <v>82.247299999999996</v>
      </c>
      <c r="D20" s="65">
        <f>VLOOKUP($A20,'Return Data'!$B$7:$R$1700,9,0)</f>
        <v>13.123200000000001</v>
      </c>
      <c r="E20" s="66">
        <f t="shared" si="0"/>
        <v>22</v>
      </c>
      <c r="F20" s="65">
        <f>VLOOKUP($A20,'Return Data'!$B$7:$R$1700,10,0)</f>
        <v>25.921099999999999</v>
      </c>
      <c r="G20" s="66">
        <f t="shared" si="1"/>
        <v>14</v>
      </c>
      <c r="H20" s="65">
        <f>VLOOKUP($A20,'Return Data'!$B$7:$R$1700,11,0)</f>
        <v>21.711200000000002</v>
      </c>
      <c r="I20" s="66">
        <f t="shared" si="2"/>
        <v>5</v>
      </c>
      <c r="J20" s="65">
        <f>VLOOKUP($A20,'Return Data'!$B$7:$R$1700,12,0)</f>
        <v>16.288599999999999</v>
      </c>
      <c r="K20" s="66">
        <f t="shared" si="3"/>
        <v>4</v>
      </c>
      <c r="L20" s="65">
        <f>VLOOKUP($A20,'Return Data'!$B$7:$R$1700,13,0)</f>
        <v>12.1799</v>
      </c>
      <c r="M20" s="66">
        <f t="shared" si="4"/>
        <v>10</v>
      </c>
      <c r="N20" s="65">
        <f>VLOOKUP($A20,'Return Data'!$B$7:$R$1700,17,0)</f>
        <v>14.203799999999999</v>
      </c>
      <c r="O20" s="66">
        <f t="shared" si="5"/>
        <v>8</v>
      </c>
      <c r="P20" s="65">
        <f>VLOOKUP($A20,'Return Data'!$B$7:$R$1700,14,0)</f>
        <v>9.2158999999999995</v>
      </c>
      <c r="Q20" s="66">
        <f t="shared" si="6"/>
        <v>11</v>
      </c>
      <c r="R20" s="65">
        <f>VLOOKUP($A20,'Return Data'!$B$7:$R$1700,16,0)</f>
        <v>9.7687000000000008</v>
      </c>
      <c r="S20" s="67">
        <f t="shared" si="7"/>
        <v>15</v>
      </c>
    </row>
    <row r="21" spans="1:19" x14ac:dyDescent="0.3">
      <c r="A21" s="82" t="s">
        <v>1461</v>
      </c>
      <c r="B21" s="64">
        <f>VLOOKUP($A21,'Return Data'!$B$7:$R$1700,3,0)</f>
        <v>44025</v>
      </c>
      <c r="C21" s="65">
        <f>VLOOKUP($A21,'Return Data'!$B$7:$R$1700,4,0)</f>
        <v>57.449199999999998</v>
      </c>
      <c r="D21" s="65">
        <f>VLOOKUP($A21,'Return Data'!$B$7:$R$1700,9,0)</f>
        <v>20.58</v>
      </c>
      <c r="E21" s="66">
        <f t="shared" si="0"/>
        <v>3</v>
      </c>
      <c r="F21" s="65">
        <f>VLOOKUP($A21,'Return Data'!$B$7:$R$1700,10,0)</f>
        <v>28.0245</v>
      </c>
      <c r="G21" s="66">
        <f t="shared" si="1"/>
        <v>8</v>
      </c>
      <c r="H21" s="65">
        <f>VLOOKUP($A21,'Return Data'!$B$7:$R$1700,11,0)</f>
        <v>18.870799999999999</v>
      </c>
      <c r="I21" s="66">
        <f t="shared" si="2"/>
        <v>14</v>
      </c>
      <c r="J21" s="65">
        <f>VLOOKUP($A21,'Return Data'!$B$7:$R$1700,12,0)</f>
        <v>14.8132</v>
      </c>
      <c r="K21" s="66">
        <f t="shared" si="3"/>
        <v>12</v>
      </c>
      <c r="L21" s="65">
        <f>VLOOKUP($A21,'Return Data'!$B$7:$R$1700,13,0)</f>
        <v>11.323499999999999</v>
      </c>
      <c r="M21" s="66">
        <f t="shared" si="4"/>
        <v>14</v>
      </c>
      <c r="N21" s="65">
        <f>VLOOKUP($A21,'Return Data'!$B$7:$R$1700,17,0)</f>
        <v>12.7821</v>
      </c>
      <c r="O21" s="66">
        <f t="shared" si="5"/>
        <v>17</v>
      </c>
      <c r="P21" s="65">
        <f>VLOOKUP($A21,'Return Data'!$B$7:$R$1700,14,0)</f>
        <v>8.7254000000000005</v>
      </c>
      <c r="Q21" s="66">
        <f t="shared" si="6"/>
        <v>14</v>
      </c>
      <c r="R21" s="65">
        <f>VLOOKUP($A21,'Return Data'!$B$7:$R$1700,16,0)</f>
        <v>10.7525</v>
      </c>
      <c r="S21" s="67">
        <f t="shared" si="7"/>
        <v>7</v>
      </c>
    </row>
    <row r="22" spans="1:19" x14ac:dyDescent="0.3">
      <c r="A22" s="82" t="s">
        <v>1463</v>
      </c>
      <c r="B22" s="64">
        <f>VLOOKUP($A22,'Return Data'!$B$7:$R$1700,3,0)</f>
        <v>44025</v>
      </c>
      <c r="C22" s="65">
        <f>VLOOKUP($A22,'Return Data'!$B$7:$R$1700,4,0)</f>
        <v>50.304600000000001</v>
      </c>
      <c r="D22" s="65">
        <f>VLOOKUP($A22,'Return Data'!$B$7:$R$1700,9,0)</f>
        <v>19.034500000000001</v>
      </c>
      <c r="E22" s="66">
        <f t="shared" si="0"/>
        <v>7</v>
      </c>
      <c r="F22" s="65">
        <f>VLOOKUP($A22,'Return Data'!$B$7:$R$1700,10,0)</f>
        <v>25.3858</v>
      </c>
      <c r="G22" s="66">
        <f t="shared" si="1"/>
        <v>16</v>
      </c>
      <c r="H22" s="65">
        <f>VLOOKUP($A22,'Return Data'!$B$7:$R$1700,11,0)</f>
        <v>18.726600000000001</v>
      </c>
      <c r="I22" s="66">
        <f t="shared" si="2"/>
        <v>16</v>
      </c>
      <c r="J22" s="65">
        <f>VLOOKUP($A22,'Return Data'!$B$7:$R$1700,12,0)</f>
        <v>13.825900000000001</v>
      </c>
      <c r="K22" s="66">
        <f t="shared" si="3"/>
        <v>16</v>
      </c>
      <c r="L22" s="65">
        <f>VLOOKUP($A22,'Return Data'!$B$7:$R$1700,13,0)</f>
        <v>11.6944</v>
      </c>
      <c r="M22" s="66">
        <f t="shared" si="4"/>
        <v>12</v>
      </c>
      <c r="N22" s="65">
        <f>VLOOKUP($A22,'Return Data'!$B$7:$R$1700,17,0)</f>
        <v>14.1259</v>
      </c>
      <c r="O22" s="66">
        <f t="shared" si="5"/>
        <v>11</v>
      </c>
      <c r="P22" s="65">
        <f>VLOOKUP($A22,'Return Data'!$B$7:$R$1700,14,0)</f>
        <v>9.4011999999999993</v>
      </c>
      <c r="Q22" s="66">
        <f t="shared" si="6"/>
        <v>8</v>
      </c>
      <c r="R22" s="65">
        <f>VLOOKUP($A22,'Return Data'!$B$7:$R$1700,16,0)</f>
        <v>9.0724</v>
      </c>
      <c r="S22" s="67">
        <f t="shared" si="7"/>
        <v>19</v>
      </c>
    </row>
    <row r="23" spans="1:19" x14ac:dyDescent="0.3">
      <c r="A23" s="82" t="s">
        <v>1466</v>
      </c>
      <c r="B23" s="64">
        <f>VLOOKUP($A23,'Return Data'!$B$7:$R$1700,3,0)</f>
        <v>44025</v>
      </c>
      <c r="C23" s="65">
        <f>VLOOKUP($A23,'Return Data'!$B$7:$R$1700,4,0)</f>
        <v>32.355400000000003</v>
      </c>
      <c r="D23" s="65">
        <f>VLOOKUP($A23,'Return Data'!$B$7:$R$1700,9,0)</f>
        <v>19.837499999999999</v>
      </c>
      <c r="E23" s="66">
        <f t="shared" si="0"/>
        <v>5</v>
      </c>
      <c r="F23" s="65">
        <f>VLOOKUP($A23,'Return Data'!$B$7:$R$1700,10,0)</f>
        <v>27.882400000000001</v>
      </c>
      <c r="G23" s="66">
        <f t="shared" si="1"/>
        <v>9</v>
      </c>
      <c r="H23" s="65">
        <f>VLOOKUP($A23,'Return Data'!$B$7:$R$1700,11,0)</f>
        <v>20.5578</v>
      </c>
      <c r="I23" s="66">
        <f t="shared" si="2"/>
        <v>7</v>
      </c>
      <c r="J23" s="65">
        <f>VLOOKUP($A23,'Return Data'!$B$7:$R$1700,12,0)</f>
        <v>15.7059</v>
      </c>
      <c r="K23" s="66">
        <f t="shared" si="3"/>
        <v>7</v>
      </c>
      <c r="L23" s="65">
        <f>VLOOKUP($A23,'Return Data'!$B$7:$R$1700,13,0)</f>
        <v>12.918900000000001</v>
      </c>
      <c r="M23" s="66">
        <f t="shared" si="4"/>
        <v>6</v>
      </c>
      <c r="N23" s="65">
        <f>VLOOKUP($A23,'Return Data'!$B$7:$R$1700,17,0)</f>
        <v>15.3293</v>
      </c>
      <c r="O23" s="66">
        <f t="shared" si="5"/>
        <v>4</v>
      </c>
      <c r="P23" s="65">
        <f>VLOOKUP($A23,'Return Data'!$B$7:$R$1700,14,0)</f>
        <v>10.4686</v>
      </c>
      <c r="Q23" s="66">
        <f t="shared" si="6"/>
        <v>5</v>
      </c>
      <c r="R23" s="65">
        <f>VLOOKUP($A23,'Return Data'!$B$7:$R$1700,16,0)</f>
        <v>11.823399999999999</v>
      </c>
      <c r="S23" s="67">
        <f t="shared" si="7"/>
        <v>1</v>
      </c>
    </row>
    <row r="24" spans="1:19" x14ac:dyDescent="0.3">
      <c r="A24" s="82" t="s">
        <v>1468</v>
      </c>
      <c r="B24" s="64">
        <f>VLOOKUP($A24,'Return Data'!$B$7:$R$1700,3,0)</f>
        <v>44025</v>
      </c>
      <c r="C24" s="65">
        <f>VLOOKUP($A24,'Return Data'!$B$7:$R$1700,4,0)</f>
        <v>24.126000000000001</v>
      </c>
      <c r="D24" s="65">
        <f>VLOOKUP($A24,'Return Data'!$B$7:$R$1700,9,0)</f>
        <v>14.505100000000001</v>
      </c>
      <c r="E24" s="66">
        <f t="shared" si="0"/>
        <v>18</v>
      </c>
      <c r="F24" s="65">
        <f>VLOOKUP($A24,'Return Data'!$B$7:$R$1700,10,0)</f>
        <v>22.7545</v>
      </c>
      <c r="G24" s="66">
        <f t="shared" si="1"/>
        <v>22</v>
      </c>
      <c r="H24" s="65">
        <f>VLOOKUP($A24,'Return Data'!$B$7:$R$1700,11,0)</f>
        <v>15.370200000000001</v>
      </c>
      <c r="I24" s="66">
        <f t="shared" si="2"/>
        <v>23</v>
      </c>
      <c r="J24" s="65">
        <f>VLOOKUP($A24,'Return Data'!$B$7:$R$1700,12,0)</f>
        <v>12.067399999999999</v>
      </c>
      <c r="K24" s="66">
        <f t="shared" si="3"/>
        <v>21</v>
      </c>
      <c r="L24" s="65">
        <f>VLOOKUP($A24,'Return Data'!$B$7:$R$1700,13,0)</f>
        <v>9.0216999999999992</v>
      </c>
      <c r="M24" s="66">
        <f t="shared" si="4"/>
        <v>22</v>
      </c>
      <c r="N24" s="65">
        <f>VLOOKUP($A24,'Return Data'!$B$7:$R$1700,17,0)</f>
        <v>12.0161</v>
      </c>
      <c r="O24" s="66">
        <f t="shared" si="5"/>
        <v>21</v>
      </c>
      <c r="P24" s="65">
        <f>VLOOKUP($A24,'Return Data'!$B$7:$R$1700,14,0)</f>
        <v>8.5520999999999994</v>
      </c>
      <c r="Q24" s="66">
        <f t="shared" si="6"/>
        <v>16</v>
      </c>
      <c r="R24" s="65">
        <f>VLOOKUP($A24,'Return Data'!$B$7:$R$1700,16,0)</f>
        <v>8.9116</v>
      </c>
      <c r="S24" s="67">
        <f t="shared" si="7"/>
        <v>21</v>
      </c>
    </row>
    <row r="25" spans="1:19" x14ac:dyDescent="0.3">
      <c r="A25" s="82" t="s">
        <v>1469</v>
      </c>
      <c r="B25" s="64">
        <f>VLOOKUP($A25,'Return Data'!$B$7:$R$1700,3,0)</f>
        <v>44025</v>
      </c>
      <c r="C25" s="65">
        <f>VLOOKUP($A25,'Return Data'!$B$7:$R$1700,4,0)</f>
        <v>51.137700000000002</v>
      </c>
      <c r="D25" s="65">
        <f>VLOOKUP($A25,'Return Data'!$B$7:$R$1700,9,0)</f>
        <v>14.297000000000001</v>
      </c>
      <c r="E25" s="66">
        <f t="shared" si="0"/>
        <v>21</v>
      </c>
      <c r="F25" s="65">
        <f>VLOOKUP($A25,'Return Data'!$B$7:$R$1700,10,0)</f>
        <v>27.514099999999999</v>
      </c>
      <c r="G25" s="66">
        <f t="shared" si="1"/>
        <v>10</v>
      </c>
      <c r="H25" s="65">
        <f>VLOOKUP($A25,'Return Data'!$B$7:$R$1700,11,0)</f>
        <v>19.656199999999998</v>
      </c>
      <c r="I25" s="66">
        <f t="shared" si="2"/>
        <v>12</v>
      </c>
      <c r="J25" s="65">
        <f>VLOOKUP($A25,'Return Data'!$B$7:$R$1700,12,0)</f>
        <v>15.6767</v>
      </c>
      <c r="K25" s="66">
        <f t="shared" si="3"/>
        <v>8</v>
      </c>
      <c r="L25" s="65">
        <f>VLOOKUP($A25,'Return Data'!$B$7:$R$1700,13,0)</f>
        <v>12.529299999999999</v>
      </c>
      <c r="M25" s="66">
        <f t="shared" si="4"/>
        <v>8</v>
      </c>
      <c r="N25" s="65">
        <f>VLOOKUP($A25,'Return Data'!$B$7:$R$1700,17,0)</f>
        <v>14.340299999999999</v>
      </c>
      <c r="O25" s="66">
        <f t="shared" si="5"/>
        <v>6</v>
      </c>
      <c r="P25" s="65">
        <f>VLOOKUP($A25,'Return Data'!$B$7:$R$1700,14,0)</f>
        <v>9.3003</v>
      </c>
      <c r="Q25" s="66">
        <f t="shared" si="6"/>
        <v>9</v>
      </c>
      <c r="R25" s="65">
        <f>VLOOKUP($A25,'Return Data'!$B$7:$R$1700,16,0)</f>
        <v>11.113799999999999</v>
      </c>
      <c r="S25" s="67">
        <f t="shared" si="7"/>
        <v>4</v>
      </c>
    </row>
    <row r="26" spans="1:19" x14ac:dyDescent="0.3">
      <c r="A26" s="82" t="s">
        <v>1471</v>
      </c>
      <c r="B26" s="64">
        <f>VLOOKUP($A26,'Return Data'!$B$7:$R$1700,3,0)</f>
        <v>44025</v>
      </c>
      <c r="C26" s="65">
        <f>VLOOKUP($A26,'Return Data'!$B$7:$R$1700,4,0)</f>
        <v>65.683899999999994</v>
      </c>
      <c r="D26" s="65">
        <f>VLOOKUP($A26,'Return Data'!$B$7:$R$1700,9,0)</f>
        <v>16.867799999999999</v>
      </c>
      <c r="E26" s="66">
        <f t="shared" si="0"/>
        <v>14</v>
      </c>
      <c r="F26" s="65">
        <f>VLOOKUP($A26,'Return Data'!$B$7:$R$1700,10,0)</f>
        <v>24.029900000000001</v>
      </c>
      <c r="G26" s="66">
        <f t="shared" si="1"/>
        <v>19</v>
      </c>
      <c r="H26" s="65">
        <f>VLOOKUP($A26,'Return Data'!$B$7:$R$1700,11,0)</f>
        <v>17.517700000000001</v>
      </c>
      <c r="I26" s="66">
        <f t="shared" si="2"/>
        <v>18</v>
      </c>
      <c r="J26" s="65">
        <f>VLOOKUP($A26,'Return Data'!$B$7:$R$1700,12,0)</f>
        <v>12.545299999999999</v>
      </c>
      <c r="K26" s="66">
        <f t="shared" si="3"/>
        <v>20</v>
      </c>
      <c r="L26" s="65">
        <f>VLOOKUP($A26,'Return Data'!$B$7:$R$1700,13,0)</f>
        <v>9.0820000000000007</v>
      </c>
      <c r="M26" s="66">
        <f t="shared" si="4"/>
        <v>21</v>
      </c>
      <c r="N26" s="65">
        <f>VLOOKUP($A26,'Return Data'!$B$7:$R$1700,17,0)</f>
        <v>13.2432</v>
      </c>
      <c r="O26" s="66">
        <f t="shared" si="5"/>
        <v>15</v>
      </c>
      <c r="P26" s="65">
        <f>VLOOKUP($A26,'Return Data'!$B$7:$R$1700,14,0)</f>
        <v>7.7253999999999996</v>
      </c>
      <c r="Q26" s="66">
        <f t="shared" si="6"/>
        <v>20</v>
      </c>
      <c r="R26" s="65">
        <f>VLOOKUP($A26,'Return Data'!$B$7:$R$1700,16,0)</f>
        <v>9.7794000000000008</v>
      </c>
      <c r="S26" s="67">
        <f t="shared" si="7"/>
        <v>14</v>
      </c>
    </row>
    <row r="27" spans="1:19" x14ac:dyDescent="0.3">
      <c r="A27" s="82" t="s">
        <v>1473</v>
      </c>
      <c r="B27" s="64">
        <f>VLOOKUP($A27,'Return Data'!$B$7:$R$1700,3,0)</f>
        <v>44025</v>
      </c>
      <c r="C27" s="65">
        <f>VLOOKUP($A27,'Return Data'!$B$7:$R$1700,4,0)</f>
        <v>49.914000000000001</v>
      </c>
      <c r="D27" s="65">
        <f>VLOOKUP($A27,'Return Data'!$B$7:$R$1700,9,0)</f>
        <v>14.359400000000001</v>
      </c>
      <c r="E27" s="66">
        <f t="shared" si="0"/>
        <v>19</v>
      </c>
      <c r="F27" s="65">
        <f>VLOOKUP($A27,'Return Data'!$B$7:$R$1700,10,0)</f>
        <v>27.014199999999999</v>
      </c>
      <c r="G27" s="66">
        <f t="shared" si="1"/>
        <v>13</v>
      </c>
      <c r="H27" s="65">
        <f>VLOOKUP($A27,'Return Data'!$B$7:$R$1700,11,0)</f>
        <v>18.757100000000001</v>
      </c>
      <c r="I27" s="66">
        <f t="shared" si="2"/>
        <v>15</v>
      </c>
      <c r="J27" s="65">
        <f>VLOOKUP($A27,'Return Data'!$B$7:$R$1700,12,0)</f>
        <v>13.9015</v>
      </c>
      <c r="K27" s="66">
        <f t="shared" si="3"/>
        <v>15</v>
      </c>
      <c r="L27" s="65">
        <f>VLOOKUP($A27,'Return Data'!$B$7:$R$1700,13,0)</f>
        <v>11.1579</v>
      </c>
      <c r="M27" s="66">
        <f t="shared" si="4"/>
        <v>15</v>
      </c>
      <c r="N27" s="65">
        <f>VLOOKUP($A27,'Return Data'!$B$7:$R$1700,17,0)</f>
        <v>13.209099999999999</v>
      </c>
      <c r="O27" s="66">
        <f t="shared" si="5"/>
        <v>16</v>
      </c>
      <c r="P27" s="65">
        <f>VLOOKUP($A27,'Return Data'!$B$7:$R$1700,14,0)</f>
        <v>8.6999999999999993</v>
      </c>
      <c r="Q27" s="66">
        <f t="shared" si="6"/>
        <v>15</v>
      </c>
      <c r="R27" s="65">
        <f>VLOOKUP($A27,'Return Data'!$B$7:$R$1700,16,0)</f>
        <v>10.307700000000001</v>
      </c>
      <c r="S27" s="67">
        <f t="shared" si="7"/>
        <v>10</v>
      </c>
    </row>
    <row r="28" spans="1:19" x14ac:dyDescent="0.3">
      <c r="A28" s="82" t="s">
        <v>885</v>
      </c>
      <c r="B28" s="64">
        <f>VLOOKUP($A28,'Return Data'!$B$7:$R$1700,3,0)</f>
        <v>44025</v>
      </c>
      <c r="C28" s="65">
        <f>VLOOKUP($A28,'Return Data'!$B$7:$R$1700,4,0)</f>
        <v>17.5381</v>
      </c>
      <c r="D28" s="65">
        <f>VLOOKUP($A28,'Return Data'!$B$7:$R$1700,9,0)</f>
        <v>18.049900000000001</v>
      </c>
      <c r="E28" s="66">
        <f t="shared" si="0"/>
        <v>8</v>
      </c>
      <c r="F28" s="65">
        <f>VLOOKUP($A28,'Return Data'!$B$7:$R$1700,10,0)</f>
        <v>28.067699999999999</v>
      </c>
      <c r="G28" s="66">
        <f t="shared" si="1"/>
        <v>7</v>
      </c>
      <c r="H28" s="65">
        <f>VLOOKUP($A28,'Return Data'!$B$7:$R$1700,11,0)</f>
        <v>20.114799999999999</v>
      </c>
      <c r="I28" s="66">
        <f t="shared" si="2"/>
        <v>9</v>
      </c>
      <c r="J28" s="65">
        <f>VLOOKUP($A28,'Return Data'!$B$7:$R$1700,12,0)</f>
        <v>15.3955</v>
      </c>
      <c r="K28" s="66">
        <f t="shared" si="3"/>
        <v>9</v>
      </c>
      <c r="L28" s="65">
        <f>VLOOKUP($A28,'Return Data'!$B$7:$R$1700,13,0)</f>
        <v>12.2658</v>
      </c>
      <c r="M28" s="66">
        <f t="shared" si="4"/>
        <v>9</v>
      </c>
      <c r="N28" s="65">
        <f>VLOOKUP($A28,'Return Data'!$B$7:$R$1700,17,0)</f>
        <v>13.9665</v>
      </c>
      <c r="O28" s="66">
        <f t="shared" si="5"/>
        <v>12</v>
      </c>
      <c r="P28" s="65">
        <f>VLOOKUP($A28,'Return Data'!$B$7:$R$1700,14,0)</f>
        <v>8.4260000000000002</v>
      </c>
      <c r="Q28" s="66">
        <f t="shared" si="6"/>
        <v>17</v>
      </c>
      <c r="R28" s="65">
        <f>VLOOKUP($A28,'Return Data'!$B$7:$R$1700,16,0)</f>
        <v>10.1707</v>
      </c>
      <c r="S28" s="67">
        <f t="shared" si="7"/>
        <v>11</v>
      </c>
    </row>
    <row r="29" spans="1:19" x14ac:dyDescent="0.3">
      <c r="A29" s="82" t="s">
        <v>888</v>
      </c>
      <c r="B29" s="64">
        <f>VLOOKUP($A29,'Return Data'!$B$7:$R$1700,3,0)</f>
        <v>44025</v>
      </c>
      <c r="C29" s="65">
        <f>VLOOKUP($A29,'Return Data'!$B$7:$R$1700,4,0)</f>
        <v>18.894400000000001</v>
      </c>
      <c r="D29" s="65">
        <f>VLOOKUP($A29,'Return Data'!$B$7:$R$1700,9,0)</f>
        <v>17.3964</v>
      </c>
      <c r="E29" s="66">
        <f t="shared" si="0"/>
        <v>10</v>
      </c>
      <c r="F29" s="65">
        <f>VLOOKUP($A29,'Return Data'!$B$7:$R$1700,10,0)</f>
        <v>29.885899999999999</v>
      </c>
      <c r="G29" s="66">
        <f t="shared" si="1"/>
        <v>5</v>
      </c>
      <c r="H29" s="65">
        <f>VLOOKUP($A29,'Return Data'!$B$7:$R$1700,11,0)</f>
        <v>21.678999999999998</v>
      </c>
      <c r="I29" s="66">
        <f t="shared" si="2"/>
        <v>6</v>
      </c>
      <c r="J29" s="65">
        <f>VLOOKUP($A29,'Return Data'!$B$7:$R$1700,12,0)</f>
        <v>16.2807</v>
      </c>
      <c r="K29" s="66">
        <f t="shared" si="3"/>
        <v>5</v>
      </c>
      <c r="L29" s="65">
        <f>VLOOKUP($A29,'Return Data'!$B$7:$R$1700,13,0)</f>
        <v>13.485799999999999</v>
      </c>
      <c r="M29" s="66">
        <f t="shared" si="4"/>
        <v>4</v>
      </c>
      <c r="N29" s="65">
        <f>VLOOKUP($A29,'Return Data'!$B$7:$R$1700,17,0)</f>
        <v>15.7811</v>
      </c>
      <c r="O29" s="66">
        <f t="shared" si="5"/>
        <v>3</v>
      </c>
      <c r="P29" s="65">
        <f>VLOOKUP($A29,'Return Data'!$B$7:$R$1700,14,0)</f>
        <v>10.9625</v>
      </c>
      <c r="Q29" s="66">
        <f t="shared" si="6"/>
        <v>3</v>
      </c>
      <c r="R29" s="65">
        <f>VLOOKUP($A29,'Return Data'!$B$7:$R$1700,16,0)</f>
        <v>11.5143</v>
      </c>
      <c r="S29" s="67">
        <f t="shared" si="7"/>
        <v>2</v>
      </c>
    </row>
    <row r="30" spans="1:19" x14ac:dyDescent="0.3">
      <c r="A30" s="82" t="s">
        <v>889</v>
      </c>
      <c r="B30" s="64">
        <f>VLOOKUP($A30,'Return Data'!$B$7:$R$1700,3,0)</f>
        <v>44025</v>
      </c>
      <c r="C30" s="65">
        <f>VLOOKUP($A30,'Return Data'!$B$7:$R$1700,4,0)</f>
        <v>35.441899999999997</v>
      </c>
      <c r="D30" s="65">
        <f>VLOOKUP($A30,'Return Data'!$B$7:$R$1700,9,0)</f>
        <v>20.667899999999999</v>
      </c>
      <c r="E30" s="66">
        <f t="shared" si="0"/>
        <v>2</v>
      </c>
      <c r="F30" s="65">
        <f>VLOOKUP($A30,'Return Data'!$B$7:$R$1700,10,0)</f>
        <v>31.844799999999999</v>
      </c>
      <c r="G30" s="66">
        <f t="shared" si="1"/>
        <v>3</v>
      </c>
      <c r="H30" s="65">
        <f>VLOOKUP($A30,'Return Data'!$B$7:$R$1700,11,0)</f>
        <v>22.0063</v>
      </c>
      <c r="I30" s="66">
        <f t="shared" si="2"/>
        <v>2</v>
      </c>
      <c r="J30" s="65">
        <f>VLOOKUP($A30,'Return Data'!$B$7:$R$1700,12,0)</f>
        <v>17.024100000000001</v>
      </c>
      <c r="K30" s="66">
        <f t="shared" si="3"/>
        <v>3</v>
      </c>
      <c r="L30" s="65">
        <f>VLOOKUP($A30,'Return Data'!$B$7:$R$1700,13,0)</f>
        <v>13.2941</v>
      </c>
      <c r="M30" s="66">
        <f t="shared" si="4"/>
        <v>5</v>
      </c>
      <c r="N30" s="65">
        <f>VLOOKUP($A30,'Return Data'!$B$7:$R$1700,17,0)</f>
        <v>17.245999999999999</v>
      </c>
      <c r="O30" s="66">
        <f t="shared" si="5"/>
        <v>1</v>
      </c>
      <c r="P30" s="65">
        <f>VLOOKUP($A30,'Return Data'!$B$7:$R$1700,14,0)</f>
        <v>12.895200000000001</v>
      </c>
      <c r="Q30" s="66">
        <f t="shared" si="6"/>
        <v>1</v>
      </c>
      <c r="R30" s="65">
        <f>VLOOKUP($A30,'Return Data'!$B$7:$R$1700,16,0)</f>
        <v>11.388500000000001</v>
      </c>
      <c r="S30" s="67">
        <f t="shared" si="7"/>
        <v>3</v>
      </c>
    </row>
    <row r="31" spans="1:19" x14ac:dyDescent="0.3">
      <c r="A31" s="82" t="s">
        <v>892</v>
      </c>
      <c r="B31" s="64">
        <f>VLOOKUP($A31,'Return Data'!$B$7:$R$1700,3,0)</f>
        <v>44025</v>
      </c>
      <c r="C31" s="65">
        <f>VLOOKUP($A31,'Return Data'!$B$7:$R$1700,4,0)</f>
        <v>49.911200000000001</v>
      </c>
      <c r="D31" s="65">
        <f>VLOOKUP($A31,'Return Data'!$B$7:$R$1700,9,0)</f>
        <v>16.5855</v>
      </c>
      <c r="E31" s="66">
        <f t="shared" si="0"/>
        <v>15</v>
      </c>
      <c r="F31" s="65">
        <f>VLOOKUP($A31,'Return Data'!$B$7:$R$1700,10,0)</f>
        <v>27.101900000000001</v>
      </c>
      <c r="G31" s="66">
        <f t="shared" si="1"/>
        <v>12</v>
      </c>
      <c r="H31" s="65">
        <f>VLOOKUP($A31,'Return Data'!$B$7:$R$1700,11,0)</f>
        <v>18.9679</v>
      </c>
      <c r="I31" s="66">
        <f t="shared" si="2"/>
        <v>13</v>
      </c>
      <c r="J31" s="65">
        <f>VLOOKUP($A31,'Return Data'!$B$7:$R$1700,12,0)</f>
        <v>14.444800000000001</v>
      </c>
      <c r="K31" s="66">
        <f t="shared" si="3"/>
        <v>13</v>
      </c>
      <c r="L31" s="65">
        <f>VLOOKUP($A31,'Return Data'!$B$7:$R$1700,13,0)</f>
        <v>11.5579</v>
      </c>
      <c r="M31" s="66">
        <f t="shared" si="4"/>
        <v>13</v>
      </c>
      <c r="N31" s="65">
        <f>VLOOKUP($A31,'Return Data'!$B$7:$R$1700,17,0)</f>
        <v>14.2491</v>
      </c>
      <c r="O31" s="66">
        <f t="shared" si="5"/>
        <v>7</v>
      </c>
      <c r="P31" s="65">
        <f>VLOOKUP($A31,'Return Data'!$B$7:$R$1700,14,0)</f>
        <v>11.3475</v>
      </c>
      <c r="Q31" s="66">
        <f t="shared" si="6"/>
        <v>2</v>
      </c>
      <c r="R31" s="65">
        <f>VLOOKUP($A31,'Return Data'!$B$7:$R$1700,16,0)</f>
        <v>11.0007</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16.812637500000001</v>
      </c>
      <c r="E33" s="88"/>
      <c r="F33" s="89">
        <f>AVERAGE(F8:F31)</f>
        <v>26.68258333333333</v>
      </c>
      <c r="G33" s="88"/>
      <c r="H33" s="89">
        <f>AVERAGE(H8:H31)</f>
        <v>19.144316666666665</v>
      </c>
      <c r="I33" s="88"/>
      <c r="J33" s="89">
        <f>AVERAGE(J8:J31)</f>
        <v>14.504200000000003</v>
      </c>
      <c r="K33" s="88"/>
      <c r="L33" s="89">
        <f>AVERAGE(L8:L31)</f>
        <v>11.473133333333337</v>
      </c>
      <c r="M33" s="88"/>
      <c r="N33" s="89">
        <f>AVERAGE(N8:N31)</f>
        <v>13.68294583333333</v>
      </c>
      <c r="O33" s="88"/>
      <c r="P33" s="89">
        <f>AVERAGE(P8:P31)</f>
        <v>9.0517874999999979</v>
      </c>
      <c r="Q33" s="88"/>
      <c r="R33" s="89">
        <f>AVERAGE(R8:R31)</f>
        <v>9.9972999999999992</v>
      </c>
      <c r="S33" s="90"/>
    </row>
    <row r="34" spans="1:19" x14ac:dyDescent="0.3">
      <c r="A34" s="87" t="s">
        <v>28</v>
      </c>
      <c r="B34" s="88"/>
      <c r="C34" s="88"/>
      <c r="D34" s="89">
        <f>MIN(D8:D31)</f>
        <v>10.3041</v>
      </c>
      <c r="E34" s="88"/>
      <c r="F34" s="89">
        <f>MIN(F8:F31)</f>
        <v>21.031700000000001</v>
      </c>
      <c r="G34" s="88"/>
      <c r="H34" s="89">
        <f>MIN(H8:H31)</f>
        <v>14.906499999999999</v>
      </c>
      <c r="I34" s="88"/>
      <c r="J34" s="89">
        <f>MIN(J8:J31)</f>
        <v>11.7667</v>
      </c>
      <c r="K34" s="88"/>
      <c r="L34" s="89">
        <f>MIN(L8:L31)</f>
        <v>8.6181999999999999</v>
      </c>
      <c r="M34" s="88"/>
      <c r="N34" s="89">
        <f>MIN(N8:N31)</f>
        <v>11.0724</v>
      </c>
      <c r="O34" s="88"/>
      <c r="P34" s="89">
        <f>MIN(P8:P31)</f>
        <v>6.2035</v>
      </c>
      <c r="Q34" s="88"/>
      <c r="R34" s="89">
        <f>MIN(R8:R31)</f>
        <v>7.9020000000000001</v>
      </c>
      <c r="S34" s="90"/>
    </row>
    <row r="35" spans="1:19" ht="15" thickBot="1" x14ac:dyDescent="0.35">
      <c r="A35" s="91" t="s">
        <v>29</v>
      </c>
      <c r="B35" s="92"/>
      <c r="C35" s="92"/>
      <c r="D35" s="93">
        <f>MAX(D8:D31)</f>
        <v>23.519300000000001</v>
      </c>
      <c r="E35" s="92"/>
      <c r="F35" s="93">
        <f>MAX(F8:F31)</f>
        <v>32.257199999999997</v>
      </c>
      <c r="G35" s="92"/>
      <c r="H35" s="93">
        <f>MAX(H8:H31)</f>
        <v>23.994299999999999</v>
      </c>
      <c r="I35" s="92"/>
      <c r="J35" s="93">
        <f>MAX(J8:J31)</f>
        <v>18.0731</v>
      </c>
      <c r="K35" s="92"/>
      <c r="L35" s="93">
        <f>MAX(L8:L31)</f>
        <v>14.545999999999999</v>
      </c>
      <c r="M35" s="92"/>
      <c r="N35" s="93">
        <f>MAX(N8:N31)</f>
        <v>17.245999999999999</v>
      </c>
      <c r="O35" s="92"/>
      <c r="P35" s="93">
        <f>MAX(P8:P31)</f>
        <v>12.895200000000001</v>
      </c>
      <c r="Q35" s="92"/>
      <c r="R35" s="93">
        <f>MAX(R8:R31)</f>
        <v>11.823399999999999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44025</v>
      </c>
      <c r="C8" s="65">
        <f>VLOOKUP($A8,'Return Data'!$B$7:$R$1700,4,0)</f>
        <v>62.412100000000002</v>
      </c>
      <c r="D8" s="65">
        <f>VLOOKUP($A8,'Return Data'!$B$7:$R$1700,9,0)</f>
        <v>16.534199999999998</v>
      </c>
      <c r="E8" s="66">
        <f>RANK(D8,D$8:D$34,0)</f>
        <v>13</v>
      </c>
      <c r="F8" s="65">
        <f>VLOOKUP($A8,'Return Data'!$B$7:$R$1700,10,0)</f>
        <v>30.0213</v>
      </c>
      <c r="G8" s="66">
        <f>RANK(F8,F$8:F$34,0)</f>
        <v>4</v>
      </c>
      <c r="H8" s="65">
        <f>VLOOKUP($A8,'Return Data'!$B$7:$R$1700,11,0)</f>
        <v>19.5169</v>
      </c>
      <c r="I8" s="66">
        <f>RANK(H8,H$8:H$34,0)</f>
        <v>9</v>
      </c>
      <c r="J8" s="65">
        <f>VLOOKUP($A8,'Return Data'!$B$7:$R$1700,12,0)</f>
        <v>14.393000000000001</v>
      </c>
      <c r="K8" s="66">
        <f>RANK(J8,J$8:J$34,0)</f>
        <v>11</v>
      </c>
      <c r="L8" s="65">
        <f>VLOOKUP($A8,'Return Data'!$B$7:$R$1700,13,0)</f>
        <v>11.3682</v>
      </c>
      <c r="M8" s="66">
        <f>RANK(L8,L$8:L$34,0)</f>
        <v>10</v>
      </c>
      <c r="N8" s="65">
        <f>VLOOKUP($A8,'Return Data'!$B$7:$R$1700,17,0)</f>
        <v>13.5097</v>
      </c>
      <c r="O8" s="66">
        <f>RANK(N8,N$8:N$34,0)</f>
        <v>11</v>
      </c>
      <c r="P8" s="65">
        <f>VLOOKUP($A8,'Return Data'!$B$7:$R$1700,14,0)</f>
        <v>8.6176999999999992</v>
      </c>
      <c r="Q8" s="66">
        <f>RANK(P8,P$8:P$34,0)</f>
        <v>9</v>
      </c>
      <c r="R8" s="65">
        <f>VLOOKUP($A8,'Return Data'!$B$7:$R$1700,16,0)</f>
        <v>9.2167999999999992</v>
      </c>
      <c r="S8" s="67">
        <f>RANK(R8,R$8:R$34,0)</f>
        <v>9</v>
      </c>
    </row>
    <row r="9" spans="1:19" x14ac:dyDescent="0.3">
      <c r="A9" s="82" t="s">
        <v>1438</v>
      </c>
      <c r="B9" s="64">
        <f>VLOOKUP($A9,'Return Data'!$B$7:$R$1700,3,0)</f>
        <v>44025</v>
      </c>
      <c r="C9" s="65">
        <f>VLOOKUP($A9,'Return Data'!$B$7:$R$1700,4,0)</f>
        <v>19.261600000000001</v>
      </c>
      <c r="D9" s="65">
        <f>VLOOKUP($A9,'Return Data'!$B$7:$R$1700,9,0)</f>
        <v>13.8725</v>
      </c>
      <c r="E9" s="66">
        <f t="shared" ref="E9:E34" si="0">RANK(D9,D$8:D$34,0)</f>
        <v>21</v>
      </c>
      <c r="F9" s="65">
        <f>VLOOKUP($A9,'Return Data'!$B$7:$R$1700,10,0)</f>
        <v>23.5383</v>
      </c>
      <c r="G9" s="66">
        <f t="shared" ref="G9:G34" si="1">RANK(F9,F$8:F$34,0)</f>
        <v>20</v>
      </c>
      <c r="H9" s="65">
        <f>VLOOKUP($A9,'Return Data'!$B$7:$R$1700,11,0)</f>
        <v>19.2547</v>
      </c>
      <c r="I9" s="66">
        <f t="shared" ref="I9:I34" si="2">RANK(H9,H$8:H$34,0)</f>
        <v>11</v>
      </c>
      <c r="J9" s="65">
        <f>VLOOKUP($A9,'Return Data'!$B$7:$R$1700,12,0)</f>
        <v>14.413500000000001</v>
      </c>
      <c r="K9" s="66">
        <f t="shared" ref="K9:K34" si="3">RANK(J9,J$8:J$34,0)</f>
        <v>10</v>
      </c>
      <c r="L9" s="65">
        <f>VLOOKUP($A9,'Return Data'!$B$7:$R$1700,13,0)</f>
        <v>12.301500000000001</v>
      </c>
      <c r="M9" s="66">
        <f t="shared" ref="M9:M34" si="4">RANK(L9,L$8:L$34,0)</f>
        <v>6</v>
      </c>
      <c r="N9" s="65">
        <f>VLOOKUP($A9,'Return Data'!$B$7:$R$1700,17,0)</f>
        <v>13.6221</v>
      </c>
      <c r="O9" s="66">
        <f t="shared" ref="O9:O34" si="5">RANK(N9,N$8:N$34,0)</f>
        <v>10</v>
      </c>
      <c r="P9" s="65">
        <f>VLOOKUP($A9,'Return Data'!$B$7:$R$1700,14,0)</f>
        <v>8.3827999999999996</v>
      </c>
      <c r="Q9" s="66">
        <f t="shared" ref="Q9:Q34" si="6">RANK(P9,P$8:P$34,0)</f>
        <v>14</v>
      </c>
      <c r="R9" s="65">
        <f>VLOOKUP($A9,'Return Data'!$B$7:$R$1700,16,0)</f>
        <v>8.0402000000000005</v>
      </c>
      <c r="S9" s="67">
        <f t="shared" ref="S9:S34" si="7">RANK(R9,R$8:R$34,0)</f>
        <v>20</v>
      </c>
    </row>
    <row r="10" spans="1:19" x14ac:dyDescent="0.3">
      <c r="A10" s="82" t="s">
        <v>1439</v>
      </c>
      <c r="B10" s="64">
        <f>VLOOKUP($A10,'Return Data'!$B$7:$R$1700,3,0)</f>
        <v>44025</v>
      </c>
      <c r="C10" s="65">
        <f>VLOOKUP($A10,'Return Data'!$B$7:$R$1700,4,0)</f>
        <v>32.918900000000001</v>
      </c>
      <c r="D10" s="65">
        <f>VLOOKUP($A10,'Return Data'!$B$7:$R$1700,9,0)</f>
        <v>18.377099999999999</v>
      </c>
      <c r="E10" s="66">
        <f t="shared" si="0"/>
        <v>6</v>
      </c>
      <c r="F10" s="65">
        <f>VLOOKUP($A10,'Return Data'!$B$7:$R$1700,10,0)</f>
        <v>23.677</v>
      </c>
      <c r="G10" s="66">
        <f t="shared" si="1"/>
        <v>19</v>
      </c>
      <c r="H10" s="65">
        <f>VLOOKUP($A10,'Return Data'!$B$7:$R$1700,11,0)</f>
        <v>15.988300000000001</v>
      </c>
      <c r="I10" s="66">
        <f t="shared" si="2"/>
        <v>22</v>
      </c>
      <c r="J10" s="65">
        <f>VLOOKUP($A10,'Return Data'!$B$7:$R$1700,12,0)</f>
        <v>11.898</v>
      </c>
      <c r="K10" s="66">
        <f t="shared" si="3"/>
        <v>21</v>
      </c>
      <c r="L10" s="65">
        <f>VLOOKUP($A10,'Return Data'!$B$7:$R$1700,13,0)</f>
        <v>9.1221999999999994</v>
      </c>
      <c r="M10" s="66">
        <f t="shared" si="4"/>
        <v>21</v>
      </c>
      <c r="N10" s="65">
        <f>VLOOKUP($A10,'Return Data'!$B$7:$R$1700,17,0)</f>
        <v>11.585599999999999</v>
      </c>
      <c r="O10" s="66">
        <f t="shared" si="5"/>
        <v>20</v>
      </c>
      <c r="P10" s="65">
        <f>VLOOKUP($A10,'Return Data'!$B$7:$R$1700,14,0)</f>
        <v>7.3891</v>
      </c>
      <c r="Q10" s="66">
        <f t="shared" si="6"/>
        <v>19</v>
      </c>
      <c r="R10" s="65">
        <f>VLOOKUP($A10,'Return Data'!$B$7:$R$1700,16,0)</f>
        <v>6.7175000000000002</v>
      </c>
      <c r="S10" s="67">
        <f t="shared" si="7"/>
        <v>27</v>
      </c>
    </row>
    <row r="11" spans="1:19" x14ac:dyDescent="0.3">
      <c r="A11" s="82" t="s">
        <v>1442</v>
      </c>
      <c r="B11" s="64">
        <f>VLOOKUP($A11,'Return Data'!$B$7:$R$1700,3,0)</f>
        <v>44025</v>
      </c>
      <c r="C11" s="65">
        <f>VLOOKUP($A11,'Return Data'!$B$7:$R$1700,4,0)</f>
        <v>59.396700000000003</v>
      </c>
      <c r="D11" s="65">
        <f>VLOOKUP($A11,'Return Data'!$B$7:$R$1700,9,0)</f>
        <v>14.7524</v>
      </c>
      <c r="E11" s="66">
        <f t="shared" si="0"/>
        <v>19</v>
      </c>
      <c r="F11" s="65">
        <f>VLOOKUP($A11,'Return Data'!$B$7:$R$1700,10,0)</f>
        <v>26.6493</v>
      </c>
      <c r="G11" s="66">
        <f t="shared" si="1"/>
        <v>13</v>
      </c>
      <c r="H11" s="65">
        <f>VLOOKUP($A11,'Return Data'!$B$7:$R$1700,11,0)</f>
        <v>16.965699999999998</v>
      </c>
      <c r="I11" s="66">
        <f t="shared" si="2"/>
        <v>19</v>
      </c>
      <c r="J11" s="65">
        <f>VLOOKUP($A11,'Return Data'!$B$7:$R$1700,12,0)</f>
        <v>12.494999999999999</v>
      </c>
      <c r="K11" s="66">
        <f t="shared" si="3"/>
        <v>20</v>
      </c>
      <c r="L11" s="65">
        <f>VLOOKUP($A11,'Return Data'!$B$7:$R$1700,13,0)</f>
        <v>9.5577000000000005</v>
      </c>
      <c r="M11" s="66">
        <f t="shared" si="4"/>
        <v>20</v>
      </c>
      <c r="N11" s="65">
        <f>VLOOKUP($A11,'Return Data'!$B$7:$R$1700,17,0)</f>
        <v>11.445</v>
      </c>
      <c r="O11" s="66">
        <f t="shared" si="5"/>
        <v>22</v>
      </c>
      <c r="P11" s="65">
        <f>VLOOKUP($A11,'Return Data'!$B$7:$R$1700,14,0)</f>
        <v>7.1893000000000002</v>
      </c>
      <c r="Q11" s="66">
        <f t="shared" si="6"/>
        <v>21</v>
      </c>
      <c r="R11" s="65">
        <f>VLOOKUP($A11,'Return Data'!$B$7:$R$1700,16,0)</f>
        <v>9.0551999999999992</v>
      </c>
      <c r="S11" s="67">
        <f t="shared" si="7"/>
        <v>11</v>
      </c>
    </row>
    <row r="12" spans="1:19" x14ac:dyDescent="0.3">
      <c r="A12" s="82" t="s">
        <v>1444</v>
      </c>
      <c r="B12" s="64">
        <f>VLOOKUP($A12,'Return Data'!$B$7:$R$1700,3,0)</f>
        <v>44025</v>
      </c>
      <c r="C12" s="65">
        <f>VLOOKUP($A12,'Return Data'!$B$7:$R$1700,4,0)</f>
        <v>72.167699999999996</v>
      </c>
      <c r="D12" s="65">
        <f>VLOOKUP($A12,'Return Data'!$B$7:$R$1700,9,0)</f>
        <v>15.4381</v>
      </c>
      <c r="E12" s="66">
        <f t="shared" si="0"/>
        <v>18</v>
      </c>
      <c r="F12" s="65">
        <f>VLOOKUP($A12,'Return Data'!$B$7:$R$1700,10,0)</f>
        <v>28.2529</v>
      </c>
      <c r="G12" s="66">
        <f t="shared" si="1"/>
        <v>6</v>
      </c>
      <c r="H12" s="65">
        <f>VLOOKUP($A12,'Return Data'!$B$7:$R$1700,11,0)</f>
        <v>21.1722</v>
      </c>
      <c r="I12" s="66">
        <f t="shared" si="2"/>
        <v>5</v>
      </c>
      <c r="J12" s="65">
        <f>VLOOKUP($A12,'Return Data'!$B$7:$R$1700,12,0)</f>
        <v>15.4102</v>
      </c>
      <c r="K12" s="66">
        <f t="shared" si="3"/>
        <v>5</v>
      </c>
      <c r="L12" s="65">
        <f>VLOOKUP($A12,'Return Data'!$B$7:$R$1700,13,0)</f>
        <v>13.216200000000001</v>
      </c>
      <c r="M12" s="66">
        <f t="shared" si="4"/>
        <v>3</v>
      </c>
      <c r="N12" s="65">
        <f>VLOOKUP($A12,'Return Data'!$B$7:$R$1700,17,0)</f>
        <v>14.5084</v>
      </c>
      <c r="O12" s="66">
        <f t="shared" si="5"/>
        <v>4</v>
      </c>
      <c r="P12" s="65">
        <f>VLOOKUP($A12,'Return Data'!$B$7:$R$1700,14,0)</f>
        <v>9.3623999999999992</v>
      </c>
      <c r="Q12" s="66">
        <f t="shared" si="6"/>
        <v>7</v>
      </c>
      <c r="R12" s="65">
        <f>VLOOKUP($A12,'Return Data'!$B$7:$R$1700,16,0)</f>
        <v>9.968</v>
      </c>
      <c r="S12" s="67">
        <f t="shared" si="7"/>
        <v>3</v>
      </c>
    </row>
    <row r="13" spans="1:19" x14ac:dyDescent="0.3">
      <c r="A13" s="82" t="s">
        <v>1446</v>
      </c>
      <c r="B13" s="64">
        <f>VLOOKUP($A13,'Return Data'!$B$7:$R$1700,3,0)</f>
        <v>44025</v>
      </c>
      <c r="C13" s="65">
        <f>VLOOKUP($A13,'Return Data'!$B$7:$R$1700,4,0)</f>
        <v>18.3188</v>
      </c>
      <c r="D13" s="65">
        <f>VLOOKUP($A13,'Return Data'!$B$7:$R$1700,9,0)</f>
        <v>16.561699999999998</v>
      </c>
      <c r="E13" s="66">
        <f t="shared" si="0"/>
        <v>12</v>
      </c>
      <c r="F13" s="65">
        <f>VLOOKUP($A13,'Return Data'!$B$7:$R$1700,10,0)</f>
        <v>25.116199999999999</v>
      </c>
      <c r="G13" s="66">
        <f t="shared" si="1"/>
        <v>16</v>
      </c>
      <c r="H13" s="65">
        <f>VLOOKUP($A13,'Return Data'!$B$7:$R$1700,11,0)</f>
        <v>19.279499999999999</v>
      </c>
      <c r="I13" s="66">
        <f t="shared" si="2"/>
        <v>10</v>
      </c>
      <c r="J13" s="65">
        <f>VLOOKUP($A13,'Return Data'!$B$7:$R$1700,12,0)</f>
        <v>13.5631</v>
      </c>
      <c r="K13" s="66">
        <f t="shared" si="3"/>
        <v>14</v>
      </c>
      <c r="L13" s="65">
        <f>VLOOKUP($A13,'Return Data'!$B$7:$R$1700,13,0)</f>
        <v>9.7491000000000003</v>
      </c>
      <c r="M13" s="66">
        <f t="shared" si="4"/>
        <v>19</v>
      </c>
      <c r="N13" s="65">
        <f>VLOOKUP($A13,'Return Data'!$B$7:$R$1700,17,0)</f>
        <v>12.7569</v>
      </c>
      <c r="O13" s="66">
        <f t="shared" si="5"/>
        <v>17</v>
      </c>
      <c r="P13" s="65">
        <f>VLOOKUP($A13,'Return Data'!$B$7:$R$1700,14,0)</f>
        <v>9.5996000000000006</v>
      </c>
      <c r="Q13" s="66">
        <f t="shared" si="6"/>
        <v>5</v>
      </c>
      <c r="R13" s="65">
        <f>VLOOKUP($A13,'Return Data'!$B$7:$R$1700,16,0)</f>
        <v>9.8935999999999993</v>
      </c>
      <c r="S13" s="67">
        <f t="shared" si="7"/>
        <v>5</v>
      </c>
    </row>
    <row r="14" spans="1:19" x14ac:dyDescent="0.3">
      <c r="A14" s="82" t="s">
        <v>1447</v>
      </c>
      <c r="B14" s="64">
        <f>VLOOKUP($A14,'Return Data'!$B$7:$R$1700,3,0)</f>
        <v>44025</v>
      </c>
      <c r="C14" s="65">
        <f>VLOOKUP($A14,'Return Data'!$B$7:$R$1700,4,0)</f>
        <v>47.152099999999997</v>
      </c>
      <c r="D14" s="65">
        <f>VLOOKUP($A14,'Return Data'!$B$7:$R$1700,9,0)</f>
        <v>9.8198000000000008</v>
      </c>
      <c r="E14" s="66">
        <f t="shared" si="0"/>
        <v>25</v>
      </c>
      <c r="F14" s="65">
        <f>VLOOKUP($A14,'Return Data'!$B$7:$R$1700,10,0)</f>
        <v>20.801500000000001</v>
      </c>
      <c r="G14" s="66">
        <f t="shared" si="1"/>
        <v>25</v>
      </c>
      <c r="H14" s="65">
        <f>VLOOKUP($A14,'Return Data'!$B$7:$R$1700,11,0)</f>
        <v>15.050599999999999</v>
      </c>
      <c r="I14" s="66">
        <f t="shared" si="2"/>
        <v>24</v>
      </c>
      <c r="J14" s="65">
        <f>VLOOKUP($A14,'Return Data'!$B$7:$R$1700,12,0)</f>
        <v>11.3436</v>
      </c>
      <c r="K14" s="66">
        <f t="shared" si="3"/>
        <v>24</v>
      </c>
      <c r="L14" s="65">
        <f>VLOOKUP($A14,'Return Data'!$B$7:$R$1700,13,0)</f>
        <v>8.5393000000000008</v>
      </c>
      <c r="M14" s="66">
        <f t="shared" si="4"/>
        <v>23</v>
      </c>
      <c r="N14" s="65">
        <f>VLOOKUP($A14,'Return Data'!$B$7:$R$1700,17,0)</f>
        <v>10.985200000000001</v>
      </c>
      <c r="O14" s="66">
        <f t="shared" si="5"/>
        <v>25</v>
      </c>
      <c r="P14" s="65">
        <f>VLOOKUP($A14,'Return Data'!$B$7:$R$1700,14,0)</f>
        <v>5.3834</v>
      </c>
      <c r="Q14" s="66">
        <f t="shared" si="6"/>
        <v>26</v>
      </c>
      <c r="R14" s="65">
        <f>VLOOKUP($A14,'Return Data'!$B$7:$R$1700,16,0)</f>
        <v>8.6897000000000002</v>
      </c>
      <c r="S14" s="67">
        <f t="shared" si="7"/>
        <v>15</v>
      </c>
    </row>
    <row r="15" spans="1:19" x14ac:dyDescent="0.3">
      <c r="A15" s="82" t="s">
        <v>1449</v>
      </c>
      <c r="B15" s="64">
        <f>VLOOKUP($A15,'Return Data'!$B$7:$R$1700,3,0)</f>
        <v>44025</v>
      </c>
      <c r="C15" s="65">
        <f>VLOOKUP($A15,'Return Data'!$B$7:$R$1700,4,0)</f>
        <v>42.945500000000003</v>
      </c>
      <c r="D15" s="65">
        <f>VLOOKUP($A15,'Return Data'!$B$7:$R$1700,9,0)</f>
        <v>19.5351</v>
      </c>
      <c r="E15" s="66">
        <f t="shared" si="0"/>
        <v>3</v>
      </c>
      <c r="F15" s="65">
        <f>VLOOKUP($A15,'Return Data'!$B$7:$R$1700,10,0)</f>
        <v>22.8962</v>
      </c>
      <c r="G15" s="66">
        <f t="shared" si="1"/>
        <v>23</v>
      </c>
      <c r="H15" s="65">
        <f>VLOOKUP($A15,'Return Data'!$B$7:$R$1700,11,0)</f>
        <v>16.5443</v>
      </c>
      <c r="I15" s="66">
        <f t="shared" si="2"/>
        <v>21</v>
      </c>
      <c r="J15" s="65">
        <f>VLOOKUP($A15,'Return Data'!$B$7:$R$1700,12,0)</f>
        <v>12.5115</v>
      </c>
      <c r="K15" s="66">
        <f t="shared" si="3"/>
        <v>19</v>
      </c>
      <c r="L15" s="65">
        <f>VLOOKUP($A15,'Return Data'!$B$7:$R$1700,13,0)</f>
        <v>10.661799999999999</v>
      </c>
      <c r="M15" s="66">
        <f t="shared" si="4"/>
        <v>15</v>
      </c>
      <c r="N15" s="65">
        <f>VLOOKUP($A15,'Return Data'!$B$7:$R$1700,17,0)</f>
        <v>10.8834</v>
      </c>
      <c r="O15" s="66">
        <f t="shared" si="5"/>
        <v>26</v>
      </c>
      <c r="P15" s="65">
        <f>VLOOKUP($A15,'Return Data'!$B$7:$R$1700,14,0)</f>
        <v>6.9638999999999998</v>
      </c>
      <c r="Q15" s="66">
        <f t="shared" si="6"/>
        <v>22</v>
      </c>
      <c r="R15" s="65">
        <f>VLOOKUP($A15,'Return Data'!$B$7:$R$1700,16,0)</f>
        <v>7.9804000000000004</v>
      </c>
      <c r="S15" s="67">
        <f t="shared" si="7"/>
        <v>21</v>
      </c>
    </row>
    <row r="16" spans="1:19" x14ac:dyDescent="0.3">
      <c r="A16" s="82" t="s">
        <v>1451</v>
      </c>
      <c r="B16" s="64">
        <f>VLOOKUP($A16,'Return Data'!$B$7:$R$1700,3,0)</f>
        <v>44025</v>
      </c>
      <c r="C16" s="65">
        <f>VLOOKUP($A16,'Return Data'!$B$7:$R$1700,4,0)</f>
        <v>76.374499999999998</v>
      </c>
      <c r="D16" s="65">
        <f>VLOOKUP($A16,'Return Data'!$B$7:$R$1700,9,0)</f>
        <v>16.566600000000001</v>
      </c>
      <c r="E16" s="66">
        <f t="shared" si="0"/>
        <v>11</v>
      </c>
      <c r="F16" s="65">
        <f>VLOOKUP($A16,'Return Data'!$B$7:$R$1700,10,0)</f>
        <v>31.4831</v>
      </c>
      <c r="G16" s="66">
        <f t="shared" si="1"/>
        <v>3</v>
      </c>
      <c r="H16" s="65">
        <f>VLOOKUP($A16,'Return Data'!$B$7:$R$1700,11,0)</f>
        <v>21.481400000000001</v>
      </c>
      <c r="I16" s="66">
        <f t="shared" si="2"/>
        <v>4</v>
      </c>
      <c r="J16" s="65">
        <f>VLOOKUP($A16,'Return Data'!$B$7:$R$1700,12,0)</f>
        <v>16.895099999999999</v>
      </c>
      <c r="K16" s="66">
        <f t="shared" si="3"/>
        <v>2</v>
      </c>
      <c r="L16" s="65">
        <f>VLOOKUP($A16,'Return Data'!$B$7:$R$1700,13,0)</f>
        <v>13.1366</v>
      </c>
      <c r="M16" s="66">
        <f t="shared" si="4"/>
        <v>5</v>
      </c>
      <c r="N16" s="65">
        <f>VLOOKUP($A16,'Return Data'!$B$7:$R$1700,17,0)</f>
        <v>12.870200000000001</v>
      </c>
      <c r="O16" s="66">
        <f t="shared" si="5"/>
        <v>16</v>
      </c>
      <c r="P16" s="65">
        <f>VLOOKUP($A16,'Return Data'!$B$7:$R$1700,14,0)</f>
        <v>8.4739000000000004</v>
      </c>
      <c r="Q16" s="66">
        <f t="shared" si="6"/>
        <v>11</v>
      </c>
      <c r="R16" s="65">
        <f>VLOOKUP($A16,'Return Data'!$B$7:$R$1700,16,0)</f>
        <v>10.2087</v>
      </c>
      <c r="S16" s="67">
        <f t="shared" si="7"/>
        <v>2</v>
      </c>
    </row>
    <row r="17" spans="1:19" x14ac:dyDescent="0.3">
      <c r="A17" s="82" t="s">
        <v>1453</v>
      </c>
      <c r="B17" s="64">
        <f>VLOOKUP($A17,'Return Data'!$B$7:$R$1700,3,0)</f>
        <v>44025</v>
      </c>
      <c r="C17" s="65">
        <f>VLOOKUP($A17,'Return Data'!$B$7:$R$1700,4,0)</f>
        <v>16.9725</v>
      </c>
      <c r="D17" s="65">
        <f>VLOOKUP($A17,'Return Data'!$B$7:$R$1700,9,0)</f>
        <v>9.4261999999999997</v>
      </c>
      <c r="E17" s="66">
        <f t="shared" si="0"/>
        <v>26</v>
      </c>
      <c r="F17" s="65">
        <f>VLOOKUP($A17,'Return Data'!$B$7:$R$1700,10,0)</f>
        <v>20.065000000000001</v>
      </c>
      <c r="G17" s="66">
        <f t="shared" si="1"/>
        <v>26</v>
      </c>
      <c r="H17" s="65">
        <f>VLOOKUP($A17,'Return Data'!$B$7:$R$1700,11,0)</f>
        <v>13.9053</v>
      </c>
      <c r="I17" s="66">
        <f t="shared" si="2"/>
        <v>27</v>
      </c>
      <c r="J17" s="65">
        <f>VLOOKUP($A17,'Return Data'!$B$7:$R$1700,12,0)</f>
        <v>10.753299999999999</v>
      </c>
      <c r="K17" s="66">
        <f t="shared" si="3"/>
        <v>27</v>
      </c>
      <c r="L17" s="65">
        <f>VLOOKUP($A17,'Return Data'!$B$7:$R$1700,13,0)</f>
        <v>7.6679000000000004</v>
      </c>
      <c r="M17" s="66">
        <f t="shared" si="4"/>
        <v>27</v>
      </c>
      <c r="N17" s="65">
        <f>VLOOKUP($A17,'Return Data'!$B$7:$R$1700,17,0)</f>
        <v>10.205</v>
      </c>
      <c r="O17" s="66">
        <f t="shared" si="5"/>
        <v>27</v>
      </c>
      <c r="P17" s="65">
        <f>VLOOKUP($A17,'Return Data'!$B$7:$R$1700,14,0)</f>
        <v>5.3796999999999997</v>
      </c>
      <c r="Q17" s="66">
        <f t="shared" si="6"/>
        <v>27</v>
      </c>
      <c r="R17" s="65">
        <f>VLOOKUP($A17,'Return Data'!$B$7:$R$1700,16,0)</f>
        <v>7.2438000000000002</v>
      </c>
      <c r="S17" s="67">
        <f t="shared" si="7"/>
        <v>24</v>
      </c>
    </row>
    <row r="18" spans="1:19" x14ac:dyDescent="0.3">
      <c r="A18" s="82" t="s">
        <v>1456</v>
      </c>
      <c r="B18" s="64">
        <f>VLOOKUP($A18,'Return Data'!$B$7:$R$1700,3,0)</f>
        <v>44025</v>
      </c>
      <c r="C18" s="65">
        <f>VLOOKUP($A18,'Return Data'!$B$7:$R$1700,4,0)</f>
        <v>27.297699999999999</v>
      </c>
      <c r="D18" s="65">
        <f>VLOOKUP($A18,'Return Data'!$B$7:$R$1700,9,0)</f>
        <v>22.886900000000001</v>
      </c>
      <c r="E18" s="66">
        <f t="shared" si="0"/>
        <v>1</v>
      </c>
      <c r="F18" s="65">
        <f>VLOOKUP($A18,'Return Data'!$B$7:$R$1700,10,0)</f>
        <v>31.5991</v>
      </c>
      <c r="G18" s="66">
        <f t="shared" si="1"/>
        <v>2</v>
      </c>
      <c r="H18" s="65">
        <f>VLOOKUP($A18,'Return Data'!$B$7:$R$1700,11,0)</f>
        <v>23.317799999999998</v>
      </c>
      <c r="I18" s="66">
        <f t="shared" si="2"/>
        <v>1</v>
      </c>
      <c r="J18" s="65">
        <f>VLOOKUP($A18,'Return Data'!$B$7:$R$1700,12,0)</f>
        <v>17.394300000000001</v>
      </c>
      <c r="K18" s="66">
        <f t="shared" si="3"/>
        <v>1</v>
      </c>
      <c r="L18" s="65">
        <f>VLOOKUP($A18,'Return Data'!$B$7:$R$1700,13,0)</f>
        <v>13.8752</v>
      </c>
      <c r="M18" s="66">
        <f t="shared" si="4"/>
        <v>1</v>
      </c>
      <c r="N18" s="65">
        <f>VLOOKUP($A18,'Return Data'!$B$7:$R$1700,17,0)</f>
        <v>15.769</v>
      </c>
      <c r="O18" s="66">
        <f t="shared" si="5"/>
        <v>2</v>
      </c>
      <c r="P18" s="65">
        <f>VLOOKUP($A18,'Return Data'!$B$7:$R$1700,14,0)</f>
        <v>9.9382999999999999</v>
      </c>
      <c r="Q18" s="66">
        <f t="shared" si="6"/>
        <v>4</v>
      </c>
      <c r="R18" s="65">
        <f>VLOOKUP($A18,'Return Data'!$B$7:$R$1700,16,0)</f>
        <v>9.0376999999999992</v>
      </c>
      <c r="S18" s="67">
        <f t="shared" si="7"/>
        <v>12</v>
      </c>
    </row>
    <row r="19" spans="1:19" x14ac:dyDescent="0.3">
      <c r="A19" s="82" t="s">
        <v>1457</v>
      </c>
      <c r="B19" s="64">
        <f>VLOOKUP($A19,'Return Data'!$B$7:$R$1700,3,0)</f>
        <v>44025</v>
      </c>
      <c r="C19" s="65">
        <f>VLOOKUP($A19,'Return Data'!$B$7:$R$1700,4,0)</f>
        <v>2248.6480000000001</v>
      </c>
      <c r="D19" s="65">
        <f>VLOOKUP($A19,'Return Data'!$B$7:$R$1700,9,0)</f>
        <v>17.081299999999999</v>
      </c>
      <c r="E19" s="66">
        <f t="shared" si="0"/>
        <v>10</v>
      </c>
      <c r="F19" s="65">
        <f>VLOOKUP($A19,'Return Data'!$B$7:$R$1700,10,0)</f>
        <v>23.1069</v>
      </c>
      <c r="G19" s="66">
        <f t="shared" si="1"/>
        <v>22</v>
      </c>
      <c r="H19" s="65">
        <f>VLOOKUP($A19,'Return Data'!$B$7:$R$1700,11,0)</f>
        <v>15.1099</v>
      </c>
      <c r="I19" s="66">
        <f t="shared" si="2"/>
        <v>23</v>
      </c>
      <c r="J19" s="65">
        <f>VLOOKUP($A19,'Return Data'!$B$7:$R$1700,12,0)</f>
        <v>11.0205</v>
      </c>
      <c r="K19" s="66">
        <f t="shared" si="3"/>
        <v>26</v>
      </c>
      <c r="L19" s="65">
        <f>VLOOKUP($A19,'Return Data'!$B$7:$R$1700,13,0)</f>
        <v>7.734</v>
      </c>
      <c r="M19" s="66">
        <f t="shared" si="4"/>
        <v>26</v>
      </c>
      <c r="N19" s="65">
        <f>VLOOKUP($A19,'Return Data'!$B$7:$R$1700,17,0)</f>
        <v>11.552899999999999</v>
      </c>
      <c r="O19" s="66">
        <f t="shared" si="5"/>
        <v>21</v>
      </c>
      <c r="P19" s="65">
        <f>VLOOKUP($A19,'Return Data'!$B$7:$R$1700,14,0)</f>
        <v>6.6585999999999999</v>
      </c>
      <c r="Q19" s="66">
        <f t="shared" si="6"/>
        <v>24</v>
      </c>
      <c r="R19" s="65">
        <f>VLOOKUP($A19,'Return Data'!$B$7:$R$1700,16,0)</f>
        <v>6.7347000000000001</v>
      </c>
      <c r="S19" s="67">
        <f t="shared" si="7"/>
        <v>26</v>
      </c>
    </row>
    <row r="20" spans="1:19" x14ac:dyDescent="0.3">
      <c r="A20" s="82" t="s">
        <v>1460</v>
      </c>
      <c r="B20" s="64">
        <f>VLOOKUP($A20,'Return Data'!$B$7:$R$1700,3,0)</f>
        <v>44025</v>
      </c>
      <c r="C20" s="65">
        <f>VLOOKUP($A20,'Return Data'!$B$7:$R$1700,4,0)</f>
        <v>74.502300000000005</v>
      </c>
      <c r="D20" s="65">
        <f>VLOOKUP($A20,'Return Data'!$B$7:$R$1700,9,0)</f>
        <v>12.1008</v>
      </c>
      <c r="E20" s="66">
        <f t="shared" si="0"/>
        <v>24</v>
      </c>
      <c r="F20" s="65">
        <f>VLOOKUP($A20,'Return Data'!$B$7:$R$1700,10,0)</f>
        <v>24.851900000000001</v>
      </c>
      <c r="G20" s="66">
        <f t="shared" si="1"/>
        <v>17</v>
      </c>
      <c r="H20" s="65">
        <f>VLOOKUP($A20,'Return Data'!$B$7:$R$1700,11,0)</f>
        <v>20.598099999999999</v>
      </c>
      <c r="I20" s="66">
        <f t="shared" si="2"/>
        <v>6</v>
      </c>
      <c r="J20" s="65">
        <f>VLOOKUP($A20,'Return Data'!$B$7:$R$1700,12,0)</f>
        <v>15.162699999999999</v>
      </c>
      <c r="K20" s="66">
        <f t="shared" si="3"/>
        <v>8</v>
      </c>
      <c r="L20" s="65">
        <f>VLOOKUP($A20,'Return Data'!$B$7:$R$1700,13,0)</f>
        <v>11.0396</v>
      </c>
      <c r="M20" s="66">
        <f t="shared" si="4"/>
        <v>12</v>
      </c>
      <c r="N20" s="65">
        <f>VLOOKUP($A20,'Return Data'!$B$7:$R$1700,17,0)</f>
        <v>13.0381</v>
      </c>
      <c r="O20" s="66">
        <f t="shared" si="5"/>
        <v>14</v>
      </c>
      <c r="P20" s="65">
        <f>VLOOKUP($A20,'Return Data'!$B$7:$R$1700,14,0)</f>
        <v>8.1076999999999995</v>
      </c>
      <c r="Q20" s="66">
        <f t="shared" si="6"/>
        <v>16</v>
      </c>
      <c r="R20" s="65">
        <f>VLOOKUP($A20,'Return Data'!$B$7:$R$1700,16,0)</f>
        <v>9.7653999999999996</v>
      </c>
      <c r="S20" s="67">
        <f t="shared" si="7"/>
        <v>6</v>
      </c>
    </row>
    <row r="21" spans="1:19" x14ac:dyDescent="0.3">
      <c r="A21" s="82" t="s">
        <v>1462</v>
      </c>
      <c r="B21" s="64">
        <f>VLOOKUP($A21,'Return Data'!$B$7:$R$1700,3,0)</f>
        <v>44025</v>
      </c>
      <c r="C21" s="65">
        <f>VLOOKUP($A21,'Return Data'!$B$7:$R$1700,4,0)</f>
        <v>53.183</v>
      </c>
      <c r="D21" s="65">
        <f>VLOOKUP($A21,'Return Data'!$B$7:$R$1700,9,0)</f>
        <v>19.359400000000001</v>
      </c>
      <c r="E21" s="66">
        <f t="shared" si="0"/>
        <v>4</v>
      </c>
      <c r="F21" s="65">
        <f>VLOOKUP($A21,'Return Data'!$B$7:$R$1700,10,0)</f>
        <v>26.7379</v>
      </c>
      <c r="G21" s="66">
        <f t="shared" si="1"/>
        <v>11</v>
      </c>
      <c r="H21" s="65">
        <f>VLOOKUP($A21,'Return Data'!$B$7:$R$1700,11,0)</f>
        <v>17.533000000000001</v>
      </c>
      <c r="I21" s="66">
        <f t="shared" si="2"/>
        <v>18</v>
      </c>
      <c r="J21" s="65">
        <f>VLOOKUP($A21,'Return Data'!$B$7:$R$1700,12,0)</f>
        <v>13.4473</v>
      </c>
      <c r="K21" s="66">
        <f t="shared" si="3"/>
        <v>17</v>
      </c>
      <c r="L21" s="65">
        <f>VLOOKUP($A21,'Return Data'!$B$7:$R$1700,13,0)</f>
        <v>9.9534000000000002</v>
      </c>
      <c r="M21" s="66">
        <f t="shared" si="4"/>
        <v>17</v>
      </c>
      <c r="N21" s="65">
        <f>VLOOKUP($A21,'Return Data'!$B$7:$R$1700,17,0)</f>
        <v>11.3834</v>
      </c>
      <c r="O21" s="66">
        <f t="shared" si="5"/>
        <v>24</v>
      </c>
      <c r="P21" s="65">
        <f>VLOOKUP($A21,'Return Data'!$B$7:$R$1700,14,0)</f>
        <v>7.3018999999999998</v>
      </c>
      <c r="Q21" s="66">
        <f t="shared" si="6"/>
        <v>20</v>
      </c>
      <c r="R21" s="65">
        <f>VLOOKUP($A21,'Return Data'!$B$7:$R$1700,16,0)</f>
        <v>8.5787999999999993</v>
      </c>
      <c r="S21" s="67">
        <f t="shared" si="7"/>
        <v>16</v>
      </c>
    </row>
    <row r="22" spans="1:19" x14ac:dyDescent="0.3">
      <c r="A22" s="82" t="s">
        <v>1464</v>
      </c>
      <c r="B22" s="64">
        <f>VLOOKUP($A22,'Return Data'!$B$7:$R$1700,3,0)</f>
        <v>44025</v>
      </c>
      <c r="C22" s="65">
        <f>VLOOKUP($A22,'Return Data'!$B$7:$R$1700,4,0)</f>
        <v>47.323999999999998</v>
      </c>
      <c r="D22" s="65">
        <f>VLOOKUP($A22,'Return Data'!$B$7:$R$1700,9,0)</f>
        <v>18.190300000000001</v>
      </c>
      <c r="E22" s="66">
        <f t="shared" si="0"/>
        <v>7</v>
      </c>
      <c r="F22" s="65">
        <f>VLOOKUP($A22,'Return Data'!$B$7:$R$1700,10,0)</f>
        <v>24.436499999999999</v>
      </c>
      <c r="G22" s="66">
        <f t="shared" si="1"/>
        <v>18</v>
      </c>
      <c r="H22" s="65">
        <f>VLOOKUP($A22,'Return Data'!$B$7:$R$1700,11,0)</f>
        <v>17.7453</v>
      </c>
      <c r="I22" s="66">
        <f t="shared" si="2"/>
        <v>17</v>
      </c>
      <c r="J22" s="65">
        <f>VLOOKUP($A22,'Return Data'!$B$7:$R$1700,12,0)</f>
        <v>13.151400000000001</v>
      </c>
      <c r="K22" s="66">
        <f t="shared" si="3"/>
        <v>18</v>
      </c>
      <c r="L22" s="65">
        <f>VLOOKUP($A22,'Return Data'!$B$7:$R$1700,13,0)</f>
        <v>10.9308</v>
      </c>
      <c r="M22" s="66">
        <f t="shared" si="4"/>
        <v>13</v>
      </c>
      <c r="N22" s="65">
        <f>VLOOKUP($A22,'Return Data'!$B$7:$R$1700,17,0)</f>
        <v>13.2119</v>
      </c>
      <c r="O22" s="66">
        <f t="shared" si="5"/>
        <v>13</v>
      </c>
      <c r="P22" s="65">
        <f>VLOOKUP($A22,'Return Data'!$B$7:$R$1700,14,0)</f>
        <v>8.4831000000000003</v>
      </c>
      <c r="Q22" s="66">
        <f t="shared" si="6"/>
        <v>10</v>
      </c>
      <c r="R22" s="65">
        <f>VLOOKUP($A22,'Return Data'!$B$7:$R$1700,16,0)</f>
        <v>7.8236999999999997</v>
      </c>
      <c r="S22" s="67">
        <f t="shared" si="7"/>
        <v>22</v>
      </c>
    </row>
    <row r="23" spans="1:19" x14ac:dyDescent="0.3">
      <c r="A23" s="82" t="s">
        <v>1465</v>
      </c>
      <c r="B23" s="64">
        <f>VLOOKUP($A23,'Return Data'!$B$7:$R$1700,3,0)</f>
        <v>44025</v>
      </c>
      <c r="C23" s="65">
        <f>VLOOKUP($A23,'Return Data'!$B$7:$R$1700,4,0)</f>
        <v>29.897099999999998</v>
      </c>
      <c r="D23" s="65">
        <f>VLOOKUP($A23,'Return Data'!$B$7:$R$1700,9,0)</f>
        <v>18.854099999999999</v>
      </c>
      <c r="E23" s="66">
        <f t="shared" si="0"/>
        <v>5</v>
      </c>
      <c r="F23" s="65">
        <f>VLOOKUP($A23,'Return Data'!$B$7:$R$1700,10,0)</f>
        <v>26.842700000000001</v>
      </c>
      <c r="G23" s="66">
        <f t="shared" si="1"/>
        <v>9</v>
      </c>
      <c r="H23" s="65">
        <f>VLOOKUP($A23,'Return Data'!$B$7:$R$1700,11,0)</f>
        <v>19.523599999999998</v>
      </c>
      <c r="I23" s="66">
        <f t="shared" si="2"/>
        <v>8</v>
      </c>
      <c r="J23" s="65">
        <f>VLOOKUP($A23,'Return Data'!$B$7:$R$1700,12,0)</f>
        <v>14.674300000000001</v>
      </c>
      <c r="K23" s="66">
        <f t="shared" si="3"/>
        <v>9</v>
      </c>
      <c r="L23" s="65">
        <f>VLOOKUP($A23,'Return Data'!$B$7:$R$1700,13,0)</f>
        <v>11.8864</v>
      </c>
      <c r="M23" s="66">
        <f t="shared" si="4"/>
        <v>9</v>
      </c>
      <c r="N23" s="65">
        <f>VLOOKUP($A23,'Return Data'!$B$7:$R$1700,17,0)</f>
        <v>14.282500000000001</v>
      </c>
      <c r="O23" s="66">
        <f t="shared" si="5"/>
        <v>5</v>
      </c>
      <c r="P23" s="65">
        <f>VLOOKUP($A23,'Return Data'!$B$7:$R$1700,14,0)</f>
        <v>9.4019999999999992</v>
      </c>
      <c r="Q23" s="66">
        <f t="shared" si="6"/>
        <v>6</v>
      </c>
      <c r="R23" s="65">
        <f>VLOOKUP($A23,'Return Data'!$B$7:$R$1700,16,0)</f>
        <v>9.6410999999999998</v>
      </c>
      <c r="S23" s="67">
        <f t="shared" si="7"/>
        <v>7</v>
      </c>
    </row>
    <row r="24" spans="1:19" x14ac:dyDescent="0.3">
      <c r="A24" s="82" t="s">
        <v>1467</v>
      </c>
      <c r="B24" s="64">
        <f>VLOOKUP($A24,'Return Data'!$B$7:$R$1700,3,0)</f>
        <v>44025</v>
      </c>
      <c r="C24" s="65">
        <f>VLOOKUP($A24,'Return Data'!$B$7:$R$1700,4,0)</f>
        <v>23.511299999999999</v>
      </c>
      <c r="D24" s="65">
        <f>VLOOKUP($A24,'Return Data'!$B$7:$R$1700,9,0)</f>
        <v>13.7706</v>
      </c>
      <c r="E24" s="66">
        <f t="shared" si="0"/>
        <v>23</v>
      </c>
      <c r="F24" s="65">
        <f>VLOOKUP($A24,'Return Data'!$B$7:$R$1700,10,0)</f>
        <v>22.199000000000002</v>
      </c>
      <c r="G24" s="66">
        <f t="shared" si="1"/>
        <v>24</v>
      </c>
      <c r="H24" s="65">
        <f>VLOOKUP($A24,'Return Data'!$B$7:$R$1700,11,0)</f>
        <v>14.864699999999999</v>
      </c>
      <c r="I24" s="66">
        <f t="shared" si="2"/>
        <v>25</v>
      </c>
      <c r="J24" s="65">
        <f>VLOOKUP($A24,'Return Data'!$B$7:$R$1700,12,0)</f>
        <v>11.530900000000001</v>
      </c>
      <c r="K24" s="66">
        <f t="shared" si="3"/>
        <v>23</v>
      </c>
      <c r="L24" s="65">
        <f>VLOOKUP($A24,'Return Data'!$B$7:$R$1700,13,0)</f>
        <v>8.5065000000000008</v>
      </c>
      <c r="M24" s="66">
        <f t="shared" si="4"/>
        <v>24</v>
      </c>
      <c r="N24" s="65">
        <f>VLOOKUP($A24,'Return Data'!$B$7:$R$1700,17,0)</f>
        <v>11.418799999999999</v>
      </c>
      <c r="O24" s="66">
        <f t="shared" si="5"/>
        <v>23</v>
      </c>
      <c r="P24" s="65">
        <f>VLOOKUP($A24,'Return Data'!$B$7:$R$1700,14,0)</f>
        <v>8.0035000000000007</v>
      </c>
      <c r="Q24" s="66">
        <f t="shared" si="6"/>
        <v>18</v>
      </c>
      <c r="R24" s="65">
        <f>VLOOKUP($A24,'Return Data'!$B$7:$R$1700,16,0)</f>
        <v>7.5683999999999996</v>
      </c>
      <c r="S24" s="67">
        <f t="shared" si="7"/>
        <v>23</v>
      </c>
    </row>
    <row r="25" spans="1:19" x14ac:dyDescent="0.3">
      <c r="A25" s="82" t="s">
        <v>1470</v>
      </c>
      <c r="B25" s="64">
        <f>VLOOKUP($A25,'Return Data'!$B$7:$R$1700,3,0)</f>
        <v>44025</v>
      </c>
      <c r="C25" s="65">
        <f>VLOOKUP($A25,'Return Data'!$B$7:$R$1700,4,0)</f>
        <v>49.449199999999998</v>
      </c>
      <c r="D25" s="65">
        <f>VLOOKUP($A25,'Return Data'!$B$7:$R$1700,9,0)</f>
        <v>13.84</v>
      </c>
      <c r="E25" s="66">
        <f t="shared" si="0"/>
        <v>22</v>
      </c>
      <c r="F25" s="65">
        <f>VLOOKUP($A25,'Return Data'!$B$7:$R$1700,10,0)</f>
        <v>27.030100000000001</v>
      </c>
      <c r="G25" s="66">
        <f t="shared" si="1"/>
        <v>8</v>
      </c>
      <c r="H25" s="65">
        <f>VLOOKUP($A25,'Return Data'!$B$7:$R$1700,11,0)</f>
        <v>19.1631</v>
      </c>
      <c r="I25" s="66">
        <f t="shared" si="2"/>
        <v>12</v>
      </c>
      <c r="J25" s="65">
        <f>VLOOKUP($A25,'Return Data'!$B$7:$R$1700,12,0)</f>
        <v>15.175000000000001</v>
      </c>
      <c r="K25" s="66">
        <f t="shared" si="3"/>
        <v>6</v>
      </c>
      <c r="L25" s="65">
        <f>VLOOKUP($A25,'Return Data'!$B$7:$R$1700,13,0)</f>
        <v>12.024699999999999</v>
      </c>
      <c r="M25" s="66">
        <f t="shared" si="4"/>
        <v>7</v>
      </c>
      <c r="N25" s="65">
        <f>VLOOKUP($A25,'Return Data'!$B$7:$R$1700,17,0)</f>
        <v>13.7887</v>
      </c>
      <c r="O25" s="66">
        <f t="shared" si="5"/>
        <v>7</v>
      </c>
      <c r="P25" s="65">
        <f>VLOOKUP($A25,'Return Data'!$B$7:$R$1700,14,0)</f>
        <v>8.73</v>
      </c>
      <c r="Q25" s="66">
        <f t="shared" si="6"/>
        <v>8</v>
      </c>
      <c r="R25" s="65">
        <f>VLOOKUP($A25,'Return Data'!$B$7:$R$1700,16,0)</f>
        <v>8.5114999999999998</v>
      </c>
      <c r="S25" s="67">
        <f t="shared" si="7"/>
        <v>17</v>
      </c>
    </row>
    <row r="26" spans="1:19" x14ac:dyDescent="0.3">
      <c r="A26" s="82" t="s">
        <v>1472</v>
      </c>
      <c r="B26" s="64">
        <f>VLOOKUP($A26,'Return Data'!$B$7:$R$1700,3,0)</f>
        <v>44025</v>
      </c>
      <c r="C26" s="65">
        <f>VLOOKUP($A26,'Return Data'!$B$7:$R$1700,4,0)</f>
        <v>61.454799999999999</v>
      </c>
      <c r="D26" s="65">
        <f>VLOOKUP($A26,'Return Data'!$B$7:$R$1700,9,0)</f>
        <v>16.127600000000001</v>
      </c>
      <c r="E26" s="66">
        <f t="shared" si="0"/>
        <v>15</v>
      </c>
      <c r="F26" s="65">
        <f>VLOOKUP($A26,'Return Data'!$B$7:$R$1700,10,0)</f>
        <v>23.267600000000002</v>
      </c>
      <c r="G26" s="66">
        <f t="shared" si="1"/>
        <v>21</v>
      </c>
      <c r="H26" s="65">
        <f>VLOOKUP($A26,'Return Data'!$B$7:$R$1700,11,0)</f>
        <v>16.771899999999999</v>
      </c>
      <c r="I26" s="66">
        <f t="shared" si="2"/>
        <v>20</v>
      </c>
      <c r="J26" s="65">
        <f>VLOOKUP($A26,'Return Data'!$B$7:$R$1700,12,0)</f>
        <v>11.8073</v>
      </c>
      <c r="K26" s="66">
        <f t="shared" si="3"/>
        <v>22</v>
      </c>
      <c r="L26" s="65">
        <f>VLOOKUP($A26,'Return Data'!$B$7:$R$1700,13,0)</f>
        <v>8.3459000000000003</v>
      </c>
      <c r="M26" s="66">
        <f t="shared" si="4"/>
        <v>25</v>
      </c>
      <c r="N26" s="65">
        <f>VLOOKUP($A26,'Return Data'!$B$7:$R$1700,17,0)</f>
        <v>12.3393</v>
      </c>
      <c r="O26" s="66">
        <f t="shared" si="5"/>
        <v>18</v>
      </c>
      <c r="P26" s="65">
        <f>VLOOKUP($A26,'Return Data'!$B$7:$R$1700,14,0)</f>
        <v>6.7112999999999996</v>
      </c>
      <c r="Q26" s="66">
        <f t="shared" si="6"/>
        <v>23</v>
      </c>
      <c r="R26" s="65">
        <f>VLOOKUP($A26,'Return Data'!$B$7:$R$1700,16,0)</f>
        <v>9.0891999999999999</v>
      </c>
      <c r="S26" s="67">
        <f t="shared" si="7"/>
        <v>10</v>
      </c>
    </row>
    <row r="27" spans="1:19" x14ac:dyDescent="0.3">
      <c r="A27" s="82" t="s">
        <v>1474</v>
      </c>
      <c r="B27" s="64">
        <f>VLOOKUP($A27,'Return Data'!$B$7:$R$1700,3,0)</f>
        <v>44025</v>
      </c>
      <c r="C27" s="65">
        <f>VLOOKUP($A27,'Return Data'!$B$7:$R$1700,4,0)</f>
        <v>48.870600000000003</v>
      </c>
      <c r="D27" s="65">
        <f>VLOOKUP($A27,'Return Data'!$B$7:$R$1700,9,0)</f>
        <v>14.0749</v>
      </c>
      <c r="E27" s="66">
        <f t="shared" si="0"/>
        <v>20</v>
      </c>
      <c r="F27" s="65">
        <f>VLOOKUP($A27,'Return Data'!$B$7:$R$1700,10,0)</f>
        <v>26.715499999999999</v>
      </c>
      <c r="G27" s="66">
        <f t="shared" si="1"/>
        <v>12</v>
      </c>
      <c r="H27" s="65">
        <f>VLOOKUP($A27,'Return Data'!$B$7:$R$1700,11,0)</f>
        <v>18.451000000000001</v>
      </c>
      <c r="I27" s="66">
        <f t="shared" si="2"/>
        <v>14</v>
      </c>
      <c r="J27" s="65">
        <f>VLOOKUP($A27,'Return Data'!$B$7:$R$1700,12,0)</f>
        <v>13.591699999999999</v>
      </c>
      <c r="K27" s="66">
        <f t="shared" si="3"/>
        <v>13</v>
      </c>
      <c r="L27" s="65">
        <f>VLOOKUP($A27,'Return Data'!$B$7:$R$1700,13,0)</f>
        <v>10.8157</v>
      </c>
      <c r="M27" s="66">
        <f t="shared" si="4"/>
        <v>14</v>
      </c>
      <c r="N27" s="65">
        <f>VLOOKUP($A27,'Return Data'!$B$7:$R$1700,17,0)</f>
        <v>12.895099999999999</v>
      </c>
      <c r="O27" s="66">
        <f t="shared" si="5"/>
        <v>15</v>
      </c>
      <c r="P27" s="65">
        <f>VLOOKUP($A27,'Return Data'!$B$7:$R$1700,14,0)</f>
        <v>8.4025999999999996</v>
      </c>
      <c r="Q27" s="66">
        <f t="shared" si="6"/>
        <v>12</v>
      </c>
      <c r="R27" s="65">
        <f>VLOOKUP($A27,'Return Data'!$B$7:$R$1700,16,0)</f>
        <v>8.9609000000000005</v>
      </c>
      <c r="S27" s="67">
        <f t="shared" si="7"/>
        <v>14</v>
      </c>
    </row>
    <row r="28" spans="1:19" x14ac:dyDescent="0.3">
      <c r="A28" s="82" t="s">
        <v>886</v>
      </c>
      <c r="B28" s="64">
        <f>VLOOKUP($A28,'Return Data'!$B$7:$R$1700,3,0)</f>
        <v>44025</v>
      </c>
      <c r="C28" s="65">
        <f>VLOOKUP($A28,'Return Data'!$B$7:$R$1700,4,0)</f>
        <v>17.295400000000001</v>
      </c>
      <c r="D28" s="65">
        <f>VLOOKUP($A28,'Return Data'!$B$7:$R$1700,9,0)</f>
        <v>17.843900000000001</v>
      </c>
      <c r="E28" s="66">
        <f t="shared" si="0"/>
        <v>8</v>
      </c>
      <c r="F28" s="65">
        <f>VLOOKUP($A28,'Return Data'!$B$7:$R$1700,10,0)</f>
        <v>27.849399999999999</v>
      </c>
      <c r="G28" s="66">
        <f t="shared" si="1"/>
        <v>7</v>
      </c>
      <c r="H28" s="65">
        <f>VLOOKUP($A28,'Return Data'!$B$7:$R$1700,11,0)</f>
        <v>19.9132</v>
      </c>
      <c r="I28" s="66">
        <f t="shared" si="2"/>
        <v>7</v>
      </c>
      <c r="J28" s="65">
        <f>VLOOKUP($A28,'Return Data'!$B$7:$R$1700,12,0)</f>
        <v>15.1653</v>
      </c>
      <c r="K28" s="66">
        <f t="shared" si="3"/>
        <v>7</v>
      </c>
      <c r="L28" s="65">
        <f>VLOOKUP($A28,'Return Data'!$B$7:$R$1700,13,0)</f>
        <v>12.0228</v>
      </c>
      <c r="M28" s="66">
        <f t="shared" si="4"/>
        <v>8</v>
      </c>
      <c r="N28" s="65">
        <f>VLOOKUP($A28,'Return Data'!$B$7:$R$1700,17,0)</f>
        <v>13.705399999999999</v>
      </c>
      <c r="O28" s="66">
        <f t="shared" si="5"/>
        <v>9</v>
      </c>
      <c r="P28" s="65">
        <f>VLOOKUP($A28,'Return Data'!$B$7:$R$1700,14,0)</f>
        <v>8.1757000000000009</v>
      </c>
      <c r="Q28" s="66">
        <f t="shared" si="6"/>
        <v>15</v>
      </c>
      <c r="R28" s="65">
        <f>VLOOKUP($A28,'Return Data'!$B$7:$R$1700,16,0)</f>
        <v>9.9062999999999999</v>
      </c>
      <c r="S28" s="67">
        <f t="shared" si="7"/>
        <v>4</v>
      </c>
    </row>
    <row r="29" spans="1:19" x14ac:dyDescent="0.3">
      <c r="A29" s="82" t="s">
        <v>887</v>
      </c>
      <c r="B29" s="64">
        <f>VLOOKUP($A29,'Return Data'!$B$7:$R$1700,3,0)</f>
        <v>44025</v>
      </c>
      <c r="C29" s="65">
        <f>VLOOKUP($A29,'Return Data'!$B$7:$R$1700,4,0)</f>
        <v>18.628</v>
      </c>
      <c r="D29" s="65">
        <f>VLOOKUP($A29,'Return Data'!$B$7:$R$1700,9,0)</f>
        <v>17.232299999999999</v>
      </c>
      <c r="E29" s="66">
        <f t="shared" si="0"/>
        <v>9</v>
      </c>
      <c r="F29" s="65">
        <f>VLOOKUP($A29,'Return Data'!$B$7:$R$1700,10,0)</f>
        <v>29.713799999999999</v>
      </c>
      <c r="G29" s="66">
        <f t="shared" si="1"/>
        <v>5</v>
      </c>
      <c r="H29" s="65">
        <f>VLOOKUP($A29,'Return Data'!$B$7:$R$1700,11,0)</f>
        <v>21.501799999999999</v>
      </c>
      <c r="I29" s="66">
        <f t="shared" si="2"/>
        <v>3</v>
      </c>
      <c r="J29" s="65">
        <f>VLOOKUP($A29,'Return Data'!$B$7:$R$1700,12,0)</f>
        <v>16.100100000000001</v>
      </c>
      <c r="K29" s="66">
        <f t="shared" si="3"/>
        <v>4</v>
      </c>
      <c r="L29" s="65">
        <f>VLOOKUP($A29,'Return Data'!$B$7:$R$1700,13,0)</f>
        <v>13.283799999999999</v>
      </c>
      <c r="M29" s="66">
        <f t="shared" si="4"/>
        <v>2</v>
      </c>
      <c r="N29" s="65">
        <f>VLOOKUP($A29,'Return Data'!$B$7:$R$1700,17,0)</f>
        <v>15.546099999999999</v>
      </c>
      <c r="O29" s="66">
        <f t="shared" si="5"/>
        <v>3</v>
      </c>
      <c r="P29" s="65">
        <f>VLOOKUP($A29,'Return Data'!$B$7:$R$1700,14,0)</f>
        <v>10.7318</v>
      </c>
      <c r="Q29" s="66">
        <f t="shared" si="6"/>
        <v>3</v>
      </c>
      <c r="R29" s="65">
        <f>VLOOKUP($A29,'Return Data'!$B$7:$R$1700,16,0)</f>
        <v>11.243399999999999</v>
      </c>
      <c r="S29" s="67">
        <f t="shared" si="7"/>
        <v>1</v>
      </c>
    </row>
    <row r="30" spans="1:19" x14ac:dyDescent="0.3">
      <c r="A30" s="82" t="s">
        <v>890</v>
      </c>
      <c r="B30" s="64">
        <f>VLOOKUP($A30,'Return Data'!$B$7:$R$1700,3,0)</f>
        <v>44025</v>
      </c>
      <c r="C30" s="65">
        <f>VLOOKUP($A30,'Return Data'!$B$7:$R$1700,4,0)</f>
        <v>35.156799999999997</v>
      </c>
      <c r="D30" s="65">
        <f>VLOOKUP($A30,'Return Data'!$B$7:$R$1700,9,0)</f>
        <v>20.533300000000001</v>
      </c>
      <c r="E30" s="66">
        <f t="shared" si="0"/>
        <v>2</v>
      </c>
      <c r="F30" s="65">
        <f>VLOOKUP($A30,'Return Data'!$B$7:$R$1700,10,0)</f>
        <v>31.6983</v>
      </c>
      <c r="G30" s="66">
        <f t="shared" si="1"/>
        <v>1</v>
      </c>
      <c r="H30" s="65">
        <f>VLOOKUP($A30,'Return Data'!$B$7:$R$1700,11,0)</f>
        <v>21.851800000000001</v>
      </c>
      <c r="I30" s="66">
        <f t="shared" si="2"/>
        <v>2</v>
      </c>
      <c r="J30" s="65">
        <f>VLOOKUP($A30,'Return Data'!$B$7:$R$1700,12,0)</f>
        <v>16.867100000000001</v>
      </c>
      <c r="K30" s="66">
        <f t="shared" si="3"/>
        <v>3</v>
      </c>
      <c r="L30" s="65">
        <f>VLOOKUP($A30,'Return Data'!$B$7:$R$1700,13,0)</f>
        <v>13.1435</v>
      </c>
      <c r="M30" s="66">
        <f t="shared" si="4"/>
        <v>4</v>
      </c>
      <c r="N30" s="65">
        <f>VLOOKUP($A30,'Return Data'!$B$7:$R$1700,17,0)</f>
        <v>17.104099999999999</v>
      </c>
      <c r="O30" s="66">
        <f t="shared" si="5"/>
        <v>1</v>
      </c>
      <c r="P30" s="65">
        <f>VLOOKUP($A30,'Return Data'!$B$7:$R$1700,14,0)</f>
        <v>12.7828</v>
      </c>
      <c r="Q30" s="66">
        <f t="shared" si="6"/>
        <v>1</v>
      </c>
      <c r="R30" s="65">
        <f>VLOOKUP($A30,'Return Data'!$B$7:$R$1700,16,0)</f>
        <v>7.0880000000000001</v>
      </c>
      <c r="S30" s="67">
        <f t="shared" si="7"/>
        <v>25</v>
      </c>
    </row>
    <row r="31" spans="1:19" x14ac:dyDescent="0.3">
      <c r="A31" s="82" t="s">
        <v>891</v>
      </c>
      <c r="B31" s="64">
        <f>VLOOKUP($A31,'Return Data'!$B$7:$R$1700,3,0)</f>
        <v>44025</v>
      </c>
      <c r="C31" s="65">
        <f>VLOOKUP($A31,'Return Data'!$B$7:$R$1700,4,0)</f>
        <v>48.7624</v>
      </c>
      <c r="D31" s="65">
        <f>VLOOKUP($A31,'Return Data'!$B$7:$R$1700,9,0)</f>
        <v>16.2791</v>
      </c>
      <c r="E31" s="66">
        <f t="shared" si="0"/>
        <v>14</v>
      </c>
      <c r="F31" s="65">
        <f>VLOOKUP($A31,'Return Data'!$B$7:$R$1700,10,0)</f>
        <v>26.776900000000001</v>
      </c>
      <c r="G31" s="66">
        <f t="shared" si="1"/>
        <v>10</v>
      </c>
      <c r="H31" s="65">
        <f>VLOOKUP($A31,'Return Data'!$B$7:$R$1700,11,0)</f>
        <v>18.6401</v>
      </c>
      <c r="I31" s="66">
        <f t="shared" si="2"/>
        <v>13</v>
      </c>
      <c r="J31" s="65">
        <f>VLOOKUP($A31,'Return Data'!$B$7:$R$1700,12,0)</f>
        <v>14.1126</v>
      </c>
      <c r="K31" s="66">
        <f t="shared" si="3"/>
        <v>12</v>
      </c>
      <c r="L31" s="65">
        <f>VLOOKUP($A31,'Return Data'!$B$7:$R$1700,13,0)</f>
        <v>11.223699999999999</v>
      </c>
      <c r="M31" s="66">
        <f t="shared" si="4"/>
        <v>11</v>
      </c>
      <c r="N31" s="65">
        <f>VLOOKUP($A31,'Return Data'!$B$7:$R$1700,17,0)</f>
        <v>13.888299999999999</v>
      </c>
      <c r="O31" s="66">
        <f t="shared" si="5"/>
        <v>6</v>
      </c>
      <c r="P31" s="65">
        <f>VLOOKUP($A31,'Return Data'!$B$7:$R$1700,14,0)</f>
        <v>10.984400000000001</v>
      </c>
      <c r="Q31" s="66">
        <f t="shared" si="6"/>
        <v>2</v>
      </c>
      <c r="R31" s="65">
        <f>VLOOKUP($A31,'Return Data'!$B$7:$R$1700,16,0)</f>
        <v>8.4364000000000008</v>
      </c>
      <c r="S31" s="67">
        <f t="shared" si="7"/>
        <v>18</v>
      </c>
    </row>
    <row r="32" spans="1:19" x14ac:dyDescent="0.3">
      <c r="A32" s="82" t="s">
        <v>733</v>
      </c>
      <c r="B32" s="64">
        <f>VLOOKUP($A32,'Return Data'!$B$7:$R$1700,3,0)</f>
        <v>44025</v>
      </c>
      <c r="C32" s="65">
        <f>VLOOKUP($A32,'Return Data'!$B$7:$R$1700,4,0)</f>
        <v>21.664300000000001</v>
      </c>
      <c r="D32" s="65">
        <f>VLOOKUP($A32,'Return Data'!$B$7:$R$1700,9,0)</f>
        <v>15.896699999999999</v>
      </c>
      <c r="E32" s="66">
        <f t="shared" si="0"/>
        <v>17</v>
      </c>
      <c r="F32" s="65">
        <f>VLOOKUP($A32,'Return Data'!$B$7:$R$1700,10,0)</f>
        <v>25.456299999999999</v>
      </c>
      <c r="G32" s="66">
        <f t="shared" si="1"/>
        <v>14</v>
      </c>
      <c r="H32" s="65">
        <f>VLOOKUP($A32,'Return Data'!$B$7:$R$1700,11,0)</f>
        <v>17.965900000000001</v>
      </c>
      <c r="I32" s="66">
        <f t="shared" si="2"/>
        <v>16</v>
      </c>
      <c r="J32" s="65">
        <f>VLOOKUP($A32,'Return Data'!$B$7:$R$1700,12,0)</f>
        <v>13.4756</v>
      </c>
      <c r="K32" s="66">
        <f t="shared" si="3"/>
        <v>16</v>
      </c>
      <c r="L32" s="65">
        <f>VLOOKUP($A32,'Return Data'!$B$7:$R$1700,13,0)</f>
        <v>9.8130000000000006</v>
      </c>
      <c r="M32" s="66">
        <f t="shared" si="4"/>
        <v>18</v>
      </c>
      <c r="N32" s="65">
        <f>VLOOKUP($A32,'Return Data'!$B$7:$R$1700,17,0)</f>
        <v>13.374599999999999</v>
      </c>
      <c r="O32" s="66">
        <f t="shared" si="5"/>
        <v>12</v>
      </c>
      <c r="P32" s="65">
        <f>VLOOKUP($A32,'Return Data'!$B$7:$R$1700,14,0)</f>
        <v>8.0808999999999997</v>
      </c>
      <c r="Q32" s="66">
        <f t="shared" si="6"/>
        <v>17</v>
      </c>
      <c r="R32" s="65">
        <f>VLOOKUP($A32,'Return Data'!$B$7:$R$1700,16,0)</f>
        <v>9.0170999999999992</v>
      </c>
      <c r="S32" s="67">
        <f t="shared" si="7"/>
        <v>13</v>
      </c>
    </row>
    <row r="33" spans="1:19" x14ac:dyDescent="0.3">
      <c r="A33" s="82" t="s">
        <v>734</v>
      </c>
      <c r="B33" s="64">
        <f>VLOOKUP($A33,'Return Data'!$B$7:$R$1700,3,0)</f>
        <v>44025</v>
      </c>
      <c r="C33" s="65">
        <f>VLOOKUP($A33,'Return Data'!$B$7:$R$1700,4,0)</f>
        <v>21.991199999999999</v>
      </c>
      <c r="D33" s="65">
        <f>VLOOKUP($A33,'Return Data'!$B$7:$R$1700,9,0)</f>
        <v>15.9762</v>
      </c>
      <c r="E33" s="66">
        <f t="shared" si="0"/>
        <v>16</v>
      </c>
      <c r="F33" s="65">
        <f>VLOOKUP($A33,'Return Data'!$B$7:$R$1700,10,0)</f>
        <v>25.404599999999999</v>
      </c>
      <c r="G33" s="66">
        <f t="shared" si="1"/>
        <v>15</v>
      </c>
      <c r="H33" s="65">
        <f>VLOOKUP($A33,'Return Data'!$B$7:$R$1700,11,0)</f>
        <v>18.0182</v>
      </c>
      <c r="I33" s="66">
        <f t="shared" si="2"/>
        <v>15</v>
      </c>
      <c r="J33" s="65">
        <f>VLOOKUP($A33,'Return Data'!$B$7:$R$1700,12,0)</f>
        <v>13.552099999999999</v>
      </c>
      <c r="K33" s="66">
        <f t="shared" si="3"/>
        <v>15</v>
      </c>
      <c r="L33" s="65">
        <f>VLOOKUP($A33,'Return Data'!$B$7:$R$1700,13,0)</f>
        <v>10.3409</v>
      </c>
      <c r="M33" s="66">
        <f t="shared" si="4"/>
        <v>16</v>
      </c>
      <c r="N33" s="65">
        <f>VLOOKUP($A33,'Return Data'!$B$7:$R$1700,17,0)</f>
        <v>13.782999999999999</v>
      </c>
      <c r="O33" s="66">
        <f t="shared" si="5"/>
        <v>8</v>
      </c>
      <c r="P33" s="65">
        <f>VLOOKUP($A33,'Return Data'!$B$7:$R$1700,14,0)</f>
        <v>8.3999000000000006</v>
      </c>
      <c r="Q33" s="66">
        <f t="shared" si="6"/>
        <v>13</v>
      </c>
      <c r="R33" s="65">
        <f>VLOOKUP($A33,'Return Data'!$B$7:$R$1700,16,0)</f>
        <v>9.2423999999999999</v>
      </c>
      <c r="S33" s="67">
        <f t="shared" si="7"/>
        <v>8</v>
      </c>
    </row>
    <row r="34" spans="1:19" x14ac:dyDescent="0.3">
      <c r="A34" s="82" t="s">
        <v>735</v>
      </c>
      <c r="B34" s="64">
        <f>VLOOKUP($A34,'Return Data'!$B$7:$R$1700,3,0)</f>
        <v>44025</v>
      </c>
      <c r="C34" s="65">
        <f>VLOOKUP($A34,'Return Data'!$B$7:$R$1700,4,0)</f>
        <v>200.4298</v>
      </c>
      <c r="D34" s="65">
        <f>VLOOKUP($A34,'Return Data'!$B$7:$R$1700,9,0)</f>
        <v>6.7934000000000001</v>
      </c>
      <c r="E34" s="66">
        <f t="shared" si="0"/>
        <v>27</v>
      </c>
      <c r="F34" s="65">
        <f>VLOOKUP($A34,'Return Data'!$B$7:$R$1700,10,0)</f>
        <v>19.459</v>
      </c>
      <c r="G34" s="66">
        <f t="shared" si="1"/>
        <v>27</v>
      </c>
      <c r="H34" s="65">
        <f>VLOOKUP($A34,'Return Data'!$B$7:$R$1700,11,0)</f>
        <v>14.6807</v>
      </c>
      <c r="I34" s="66">
        <f t="shared" si="2"/>
        <v>26</v>
      </c>
      <c r="J34" s="65">
        <f>VLOOKUP($A34,'Return Data'!$B$7:$R$1700,12,0)</f>
        <v>11.3294</v>
      </c>
      <c r="K34" s="66">
        <f t="shared" si="3"/>
        <v>25</v>
      </c>
      <c r="L34" s="65">
        <f>VLOOKUP($A34,'Return Data'!$B$7:$R$1700,13,0)</f>
        <v>8.8492999999999995</v>
      </c>
      <c r="M34" s="66">
        <f t="shared" si="4"/>
        <v>22</v>
      </c>
      <c r="N34" s="65">
        <f>VLOOKUP($A34,'Return Data'!$B$7:$R$1700,17,0)</f>
        <v>11.874499999999999</v>
      </c>
      <c r="O34" s="66">
        <f t="shared" si="5"/>
        <v>19</v>
      </c>
      <c r="P34" s="65">
        <f>VLOOKUP($A34,'Return Data'!$B$7:$R$1700,14,0)</f>
        <v>6.6304999999999996</v>
      </c>
      <c r="Q34" s="66">
        <f t="shared" si="6"/>
        <v>25</v>
      </c>
      <c r="R34" s="65">
        <f>VLOOKUP($A34,'Return Data'!$B$7:$R$1700,16,0)</f>
        <v>8.1315000000000008</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15.841648148148151</v>
      </c>
      <c r="E36" s="88"/>
      <c r="F36" s="89">
        <f>AVERAGE(F8:F34)</f>
        <v>25.764677777777774</v>
      </c>
      <c r="G36" s="88"/>
      <c r="H36" s="89">
        <f>AVERAGE(H8:H34)</f>
        <v>18.326259259259263</v>
      </c>
      <c r="I36" s="88"/>
      <c r="J36" s="89">
        <f>AVERAGE(J8:J34)</f>
        <v>13.749403703703704</v>
      </c>
      <c r="K36" s="88"/>
      <c r="L36" s="89">
        <f>AVERAGE(L8:L34)</f>
        <v>10.707766666666661</v>
      </c>
      <c r="M36" s="88"/>
      <c r="N36" s="89">
        <f>AVERAGE(N8:N34)</f>
        <v>13.012118518518522</v>
      </c>
      <c r="O36" s="88"/>
      <c r="P36" s="89">
        <f>AVERAGE(P8:P34)</f>
        <v>8.3061777777777763</v>
      </c>
      <c r="Q36" s="88"/>
      <c r="R36" s="89">
        <f>AVERAGE(R8:R34)</f>
        <v>8.7329777777777764</v>
      </c>
      <c r="S36" s="90"/>
    </row>
    <row r="37" spans="1:19" x14ac:dyDescent="0.3">
      <c r="A37" s="87" t="s">
        <v>28</v>
      </c>
      <c r="B37" s="88"/>
      <c r="C37" s="88"/>
      <c r="D37" s="89">
        <f>MIN(D8:D34)</f>
        <v>6.7934000000000001</v>
      </c>
      <c r="E37" s="88"/>
      <c r="F37" s="89">
        <f>MIN(F8:F34)</f>
        <v>19.459</v>
      </c>
      <c r="G37" s="88"/>
      <c r="H37" s="89">
        <f>MIN(H8:H34)</f>
        <v>13.9053</v>
      </c>
      <c r="I37" s="88"/>
      <c r="J37" s="89">
        <f>MIN(J8:J34)</f>
        <v>10.753299999999999</v>
      </c>
      <c r="K37" s="88"/>
      <c r="L37" s="89">
        <f>MIN(L8:L34)</f>
        <v>7.6679000000000004</v>
      </c>
      <c r="M37" s="88"/>
      <c r="N37" s="89">
        <f>MIN(N8:N34)</f>
        <v>10.205</v>
      </c>
      <c r="O37" s="88"/>
      <c r="P37" s="89">
        <f>MIN(P8:P34)</f>
        <v>5.3796999999999997</v>
      </c>
      <c r="Q37" s="88"/>
      <c r="R37" s="89">
        <f>MIN(R8:R34)</f>
        <v>6.7175000000000002</v>
      </c>
      <c r="S37" s="90"/>
    </row>
    <row r="38" spans="1:19" ht="15" thickBot="1" x14ac:dyDescent="0.35">
      <c r="A38" s="91" t="s">
        <v>29</v>
      </c>
      <c r="B38" s="92"/>
      <c r="C38" s="92"/>
      <c r="D38" s="93">
        <f>MAX(D8:D34)</f>
        <v>22.886900000000001</v>
      </c>
      <c r="E38" s="92"/>
      <c r="F38" s="93">
        <f>MAX(F8:F34)</f>
        <v>31.6983</v>
      </c>
      <c r="G38" s="92"/>
      <c r="H38" s="93">
        <f>MAX(H8:H34)</f>
        <v>23.317799999999998</v>
      </c>
      <c r="I38" s="92"/>
      <c r="J38" s="93">
        <f>MAX(J8:J34)</f>
        <v>17.394300000000001</v>
      </c>
      <c r="K38" s="92"/>
      <c r="L38" s="93">
        <f>MAX(L8:L34)</f>
        <v>13.8752</v>
      </c>
      <c r="M38" s="92"/>
      <c r="N38" s="93">
        <f>MAX(N8:N34)</f>
        <v>17.104099999999999</v>
      </c>
      <c r="O38" s="92"/>
      <c r="P38" s="93">
        <f>MAX(P8:P34)</f>
        <v>12.7828</v>
      </c>
      <c r="Q38" s="92"/>
      <c r="R38" s="93">
        <f>MAX(R8:R34)</f>
        <v>11.243399999999999</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44025</v>
      </c>
      <c r="C8" s="65">
        <f>VLOOKUP($A8,'Return Data'!$B$7:$R$1700,4,0)</f>
        <v>281.12240000000003</v>
      </c>
      <c r="D8" s="65">
        <f>VLOOKUP($A8,'Return Data'!$B$7:$R$1700,9,0)</f>
        <v>30.266200000000001</v>
      </c>
      <c r="E8" s="66">
        <f>RANK(D8,D$8:D$26,0)</f>
        <v>4</v>
      </c>
      <c r="F8" s="65">
        <f>VLOOKUP($A8,'Return Data'!$B$7:$R$1700,10,0)</f>
        <v>25.864100000000001</v>
      </c>
      <c r="G8" s="66">
        <f>RANK(F8,F$8:F$26,0)</f>
        <v>5</v>
      </c>
      <c r="H8" s="65">
        <f>VLOOKUP($A8,'Return Data'!$B$7:$R$1700,11,0)</f>
        <v>15.253</v>
      </c>
      <c r="I8" s="66">
        <f>RANK(H8,H$8:H$26,0)</f>
        <v>5</v>
      </c>
      <c r="J8" s="65">
        <f>VLOOKUP($A8,'Return Data'!$B$7:$R$1700,12,0)</f>
        <v>13.1675</v>
      </c>
      <c r="K8" s="66">
        <f>RANK(J8,J$8:J$26,0)</f>
        <v>6</v>
      </c>
      <c r="L8" s="65">
        <f>VLOOKUP($A8,'Return Data'!$B$7:$R$1700,13,0)</f>
        <v>11.851900000000001</v>
      </c>
      <c r="M8" s="66">
        <f>RANK(L8,L$8:L$26,0)</f>
        <v>10</v>
      </c>
      <c r="N8" s="65">
        <f>VLOOKUP($A8,'Return Data'!$B$7:$R$1700,17,0)</f>
        <v>11.302</v>
      </c>
      <c r="O8" s="66">
        <f>RANK(N8,N$8:N$26,0)</f>
        <v>7</v>
      </c>
      <c r="P8" s="65">
        <f>VLOOKUP($A8,'Return Data'!$B$7:$R$1700,14,0)</f>
        <v>9.0997000000000003</v>
      </c>
      <c r="Q8" s="66">
        <f>RANK(P8,P$8:P$26,0)</f>
        <v>10</v>
      </c>
      <c r="R8" s="65">
        <f>VLOOKUP($A8,'Return Data'!$B$7:$R$1700,16,0)</f>
        <v>9.9617000000000004</v>
      </c>
      <c r="S8" s="67">
        <f>RANK(R8,R$8:R$26,0)</f>
        <v>2</v>
      </c>
    </row>
    <row r="9" spans="1:19" x14ac:dyDescent="0.3">
      <c r="A9" s="82" t="s">
        <v>578</v>
      </c>
      <c r="B9" s="64">
        <f>VLOOKUP($A9,'Return Data'!$B$7:$R$1700,3,0)</f>
        <v>44025</v>
      </c>
      <c r="C9" s="65">
        <f>VLOOKUP($A9,'Return Data'!$B$7:$R$1700,4,0)</f>
        <v>2031.1273000000001</v>
      </c>
      <c r="D9" s="65">
        <f>VLOOKUP($A9,'Return Data'!$B$7:$R$1700,9,0)</f>
        <v>22.297899999999998</v>
      </c>
      <c r="E9" s="66">
        <f t="shared" ref="E9:E26" si="0">RANK(D9,D$8:D$26,0)</f>
        <v>15</v>
      </c>
      <c r="F9" s="65">
        <f>VLOOKUP($A9,'Return Data'!$B$7:$R$1700,10,0)</f>
        <v>21.243600000000001</v>
      </c>
      <c r="G9" s="66">
        <f t="shared" ref="G9:G26" si="1">RANK(F9,F$8:F$26,0)</f>
        <v>16</v>
      </c>
      <c r="H9" s="65">
        <f>VLOOKUP($A9,'Return Data'!$B$7:$R$1700,11,0)</f>
        <v>13.0655</v>
      </c>
      <c r="I9" s="66">
        <f t="shared" ref="I9:I26" si="2">RANK(H9,H$8:H$26,0)</f>
        <v>14</v>
      </c>
      <c r="J9" s="65">
        <f>VLOOKUP($A9,'Return Data'!$B$7:$R$1700,12,0)</f>
        <v>11.786</v>
      </c>
      <c r="K9" s="66">
        <f t="shared" ref="K9:K26" si="3">RANK(J9,J$8:J$26,0)</f>
        <v>14</v>
      </c>
      <c r="L9" s="65">
        <f>VLOOKUP($A9,'Return Data'!$B$7:$R$1700,13,0)</f>
        <v>11.6808</v>
      </c>
      <c r="M9" s="66">
        <f t="shared" ref="M9:M26" si="4">RANK(L9,L$8:L$26,0)</f>
        <v>13</v>
      </c>
      <c r="N9" s="65">
        <f>VLOOKUP($A9,'Return Data'!$B$7:$R$1700,17,0)</f>
        <v>11.259600000000001</v>
      </c>
      <c r="O9" s="66">
        <f t="shared" ref="O9:O26" si="5">RANK(N9,N$8:N$26,0)</f>
        <v>8</v>
      </c>
      <c r="P9" s="65">
        <f>VLOOKUP($A9,'Return Data'!$B$7:$R$1700,14,0)</f>
        <v>9.6018000000000008</v>
      </c>
      <c r="Q9" s="66">
        <f t="shared" ref="Q9:Q26" si="6">RANK(P9,P$8:P$26,0)</f>
        <v>4</v>
      </c>
      <c r="R9" s="65">
        <f>VLOOKUP($A9,'Return Data'!$B$7:$R$1700,16,0)</f>
        <v>9.1134000000000004</v>
      </c>
      <c r="S9" s="67">
        <f t="shared" ref="S9:S26" si="7">RANK(R9,R$8:R$26,0)</f>
        <v>12</v>
      </c>
    </row>
    <row r="10" spans="1:19" x14ac:dyDescent="0.3">
      <c r="A10" s="82" t="s">
        <v>580</v>
      </c>
      <c r="B10" s="64">
        <f>VLOOKUP($A10,'Return Data'!$B$7:$R$1700,3,0)</f>
        <v>44025</v>
      </c>
      <c r="C10" s="65">
        <f>VLOOKUP($A10,'Return Data'!$B$7:$R$1700,4,0)</f>
        <v>18.632000000000001</v>
      </c>
      <c r="D10" s="65">
        <f>VLOOKUP($A10,'Return Data'!$B$7:$R$1700,9,0)</f>
        <v>23.217600000000001</v>
      </c>
      <c r="E10" s="66">
        <f t="shared" si="0"/>
        <v>13</v>
      </c>
      <c r="F10" s="65">
        <f>VLOOKUP($A10,'Return Data'!$B$7:$R$1700,10,0)</f>
        <v>24.571100000000001</v>
      </c>
      <c r="G10" s="66">
        <f t="shared" si="1"/>
        <v>6</v>
      </c>
      <c r="H10" s="65">
        <f>VLOOKUP($A10,'Return Data'!$B$7:$R$1700,11,0)</f>
        <v>15.5273</v>
      </c>
      <c r="I10" s="66">
        <f t="shared" si="2"/>
        <v>3</v>
      </c>
      <c r="J10" s="65">
        <f>VLOOKUP($A10,'Return Data'!$B$7:$R$1700,12,0)</f>
        <v>13.384399999999999</v>
      </c>
      <c r="K10" s="66">
        <f t="shared" si="3"/>
        <v>5</v>
      </c>
      <c r="L10" s="65">
        <f>VLOOKUP($A10,'Return Data'!$B$7:$R$1700,13,0)</f>
        <v>12.7013</v>
      </c>
      <c r="M10" s="66">
        <f t="shared" si="4"/>
        <v>4</v>
      </c>
      <c r="N10" s="65">
        <f>VLOOKUP($A10,'Return Data'!$B$7:$R$1700,17,0)</f>
        <v>11.3893</v>
      </c>
      <c r="O10" s="66">
        <f t="shared" si="5"/>
        <v>6</v>
      </c>
      <c r="P10" s="65">
        <f>VLOOKUP($A10,'Return Data'!$B$7:$R$1700,14,0)</f>
        <v>9.0175000000000001</v>
      </c>
      <c r="Q10" s="66">
        <f t="shared" si="6"/>
        <v>12</v>
      </c>
      <c r="R10" s="65">
        <f>VLOOKUP($A10,'Return Data'!$B$7:$R$1700,16,0)</f>
        <v>9.5350000000000001</v>
      </c>
      <c r="S10" s="67">
        <f t="shared" si="7"/>
        <v>4</v>
      </c>
    </row>
    <row r="11" spans="1:19" x14ac:dyDescent="0.3">
      <c r="A11" s="82" t="s">
        <v>582</v>
      </c>
      <c r="B11" s="64">
        <f>VLOOKUP($A11,'Return Data'!$B$7:$R$1700,3,0)</f>
        <v>44025</v>
      </c>
      <c r="C11" s="65">
        <f>VLOOKUP($A11,'Return Data'!$B$7:$R$1700,4,0)</f>
        <v>19.017700000000001</v>
      </c>
      <c r="D11" s="65">
        <f>VLOOKUP($A11,'Return Data'!$B$7:$R$1700,9,0)</f>
        <v>36.511699999999998</v>
      </c>
      <c r="E11" s="66">
        <f t="shared" si="0"/>
        <v>1</v>
      </c>
      <c r="F11" s="65">
        <f>VLOOKUP($A11,'Return Data'!$B$7:$R$1700,10,0)</f>
        <v>36.5914</v>
      </c>
      <c r="G11" s="66">
        <f t="shared" si="1"/>
        <v>1</v>
      </c>
      <c r="H11" s="65">
        <f>VLOOKUP($A11,'Return Data'!$B$7:$R$1700,11,0)</f>
        <v>20.896699999999999</v>
      </c>
      <c r="I11" s="66">
        <f t="shared" si="2"/>
        <v>1</v>
      </c>
      <c r="J11" s="65">
        <f>VLOOKUP($A11,'Return Data'!$B$7:$R$1700,12,0)</f>
        <v>17.905100000000001</v>
      </c>
      <c r="K11" s="66">
        <f t="shared" si="3"/>
        <v>1</v>
      </c>
      <c r="L11" s="65">
        <f>VLOOKUP($A11,'Return Data'!$B$7:$R$1700,13,0)</f>
        <v>14.449400000000001</v>
      </c>
      <c r="M11" s="66">
        <f t="shared" si="4"/>
        <v>1</v>
      </c>
      <c r="N11" s="65">
        <f>VLOOKUP($A11,'Return Data'!$B$7:$R$1700,17,0)</f>
        <v>13.7906</v>
      </c>
      <c r="O11" s="66">
        <f t="shared" si="5"/>
        <v>1</v>
      </c>
      <c r="P11" s="65">
        <f>VLOOKUP($A11,'Return Data'!$B$7:$R$1700,14,0)</f>
        <v>10.671200000000001</v>
      </c>
      <c r="Q11" s="66">
        <f t="shared" si="6"/>
        <v>1</v>
      </c>
      <c r="R11" s="65">
        <f>VLOOKUP($A11,'Return Data'!$B$7:$R$1700,16,0)</f>
        <v>9.8597999999999999</v>
      </c>
      <c r="S11" s="67">
        <f t="shared" si="7"/>
        <v>3</v>
      </c>
    </row>
    <row r="12" spans="1:19" x14ac:dyDescent="0.3">
      <c r="A12" s="82" t="s">
        <v>585</v>
      </c>
      <c r="B12" s="64">
        <f>VLOOKUP($A12,'Return Data'!$B$7:$R$1700,3,0)</f>
        <v>44025</v>
      </c>
      <c r="C12" s="65">
        <f>VLOOKUP($A12,'Return Data'!$B$7:$R$1700,4,0)</f>
        <v>17.546700000000001</v>
      </c>
      <c r="D12" s="65">
        <f>VLOOKUP($A12,'Return Data'!$B$7:$R$1700,9,0)</f>
        <v>25.958100000000002</v>
      </c>
      <c r="E12" s="66">
        <f t="shared" si="0"/>
        <v>9</v>
      </c>
      <c r="F12" s="65">
        <f>VLOOKUP($A12,'Return Data'!$B$7:$R$1700,10,0)</f>
        <v>21.248899999999999</v>
      </c>
      <c r="G12" s="66">
        <f t="shared" si="1"/>
        <v>15</v>
      </c>
      <c r="H12" s="65">
        <f>VLOOKUP($A12,'Return Data'!$B$7:$R$1700,11,0)</f>
        <v>13.283300000000001</v>
      </c>
      <c r="I12" s="66">
        <f t="shared" si="2"/>
        <v>13</v>
      </c>
      <c r="J12" s="65">
        <f>VLOOKUP($A12,'Return Data'!$B$7:$R$1700,12,0)</f>
        <v>12.3665</v>
      </c>
      <c r="K12" s="66">
        <f t="shared" si="3"/>
        <v>12</v>
      </c>
      <c r="L12" s="65">
        <f>VLOOKUP($A12,'Return Data'!$B$7:$R$1700,13,0)</f>
        <v>11.8422</v>
      </c>
      <c r="M12" s="66">
        <f t="shared" si="4"/>
        <v>11</v>
      </c>
      <c r="N12" s="65">
        <f>VLOOKUP($A12,'Return Data'!$B$7:$R$1700,17,0)</f>
        <v>11.8073</v>
      </c>
      <c r="O12" s="66">
        <f t="shared" si="5"/>
        <v>3</v>
      </c>
      <c r="P12" s="65">
        <f>VLOOKUP($A12,'Return Data'!$B$7:$R$1700,14,0)</f>
        <v>9.4857999999999993</v>
      </c>
      <c r="Q12" s="66">
        <f t="shared" si="6"/>
        <v>5</v>
      </c>
      <c r="R12" s="65">
        <f>VLOOKUP($A12,'Return Data'!$B$7:$R$1700,16,0)</f>
        <v>9.4580000000000002</v>
      </c>
      <c r="S12" s="67">
        <f t="shared" si="7"/>
        <v>5</v>
      </c>
    </row>
    <row r="13" spans="1:19" x14ac:dyDescent="0.3">
      <c r="A13" s="82" t="s">
        <v>586</v>
      </c>
      <c r="B13" s="64">
        <f>VLOOKUP($A13,'Return Data'!$B$7:$R$1700,3,0)</f>
        <v>44025</v>
      </c>
      <c r="C13" s="65">
        <f>VLOOKUP($A13,'Return Data'!$B$7:$R$1700,4,0)</f>
        <v>17.603000000000002</v>
      </c>
      <c r="D13" s="65">
        <f>VLOOKUP($A13,'Return Data'!$B$7:$R$1700,9,0)</f>
        <v>29.060199999999998</v>
      </c>
      <c r="E13" s="66">
        <f t="shared" si="0"/>
        <v>6</v>
      </c>
      <c r="F13" s="65">
        <f>VLOOKUP($A13,'Return Data'!$B$7:$R$1700,10,0)</f>
        <v>22.909400000000002</v>
      </c>
      <c r="G13" s="66">
        <f t="shared" si="1"/>
        <v>13</v>
      </c>
      <c r="H13" s="65">
        <f>VLOOKUP($A13,'Return Data'!$B$7:$R$1700,11,0)</f>
        <v>13.8287</v>
      </c>
      <c r="I13" s="66">
        <f t="shared" si="2"/>
        <v>12</v>
      </c>
      <c r="J13" s="65">
        <f>VLOOKUP($A13,'Return Data'!$B$7:$R$1700,12,0)</f>
        <v>12.5976</v>
      </c>
      <c r="K13" s="66">
        <f t="shared" si="3"/>
        <v>11</v>
      </c>
      <c r="L13" s="65">
        <f>VLOOKUP($A13,'Return Data'!$B$7:$R$1700,13,0)</f>
        <v>12.062799999999999</v>
      </c>
      <c r="M13" s="66">
        <f t="shared" si="4"/>
        <v>8</v>
      </c>
      <c r="N13" s="65">
        <f>VLOOKUP($A13,'Return Data'!$B$7:$R$1700,17,0)</f>
        <v>11.1334</v>
      </c>
      <c r="O13" s="66">
        <f t="shared" si="5"/>
        <v>11</v>
      </c>
      <c r="P13" s="65">
        <f>VLOOKUP($A13,'Return Data'!$B$7:$R$1700,14,0)</f>
        <v>8.9613999999999994</v>
      </c>
      <c r="Q13" s="66">
        <f t="shared" si="6"/>
        <v>13</v>
      </c>
      <c r="R13" s="65">
        <f>VLOOKUP($A13,'Return Data'!$B$7:$R$1700,16,0)</f>
        <v>9.3847000000000005</v>
      </c>
      <c r="S13" s="67">
        <f t="shared" si="7"/>
        <v>9</v>
      </c>
    </row>
    <row r="14" spans="1:19" x14ac:dyDescent="0.3">
      <c r="A14" s="82" t="s">
        <v>589</v>
      </c>
      <c r="B14" s="64">
        <f>VLOOKUP($A14,'Return Data'!$B$7:$R$1700,3,0)</f>
        <v>44025</v>
      </c>
      <c r="C14" s="65">
        <f>VLOOKUP($A14,'Return Data'!$B$7:$R$1700,4,0)</f>
        <v>24.745200000000001</v>
      </c>
      <c r="D14" s="65">
        <f>VLOOKUP($A14,'Return Data'!$B$7:$R$1700,9,0)</f>
        <v>23.320699999999999</v>
      </c>
      <c r="E14" s="66">
        <f t="shared" si="0"/>
        <v>12</v>
      </c>
      <c r="F14" s="65">
        <f>VLOOKUP($A14,'Return Data'!$B$7:$R$1700,10,0)</f>
        <v>23.537099999999999</v>
      </c>
      <c r="G14" s="66">
        <f t="shared" si="1"/>
        <v>11</v>
      </c>
      <c r="H14" s="65">
        <f>VLOOKUP($A14,'Return Data'!$B$7:$R$1700,11,0)</f>
        <v>12.4283</v>
      </c>
      <c r="I14" s="66">
        <f t="shared" si="2"/>
        <v>17</v>
      </c>
      <c r="J14" s="65">
        <f>VLOOKUP($A14,'Return Data'!$B$7:$R$1700,12,0)</f>
        <v>11.9277</v>
      </c>
      <c r="K14" s="66">
        <f t="shared" si="3"/>
        <v>13</v>
      </c>
      <c r="L14" s="65">
        <f>VLOOKUP($A14,'Return Data'!$B$7:$R$1700,13,0)</f>
        <v>10.488200000000001</v>
      </c>
      <c r="M14" s="66">
        <f t="shared" si="4"/>
        <v>15</v>
      </c>
      <c r="N14" s="65">
        <f>VLOOKUP($A14,'Return Data'!$B$7:$R$1700,17,0)</f>
        <v>10.2065</v>
      </c>
      <c r="O14" s="66">
        <f t="shared" si="5"/>
        <v>15</v>
      </c>
      <c r="P14" s="65">
        <f>VLOOKUP($A14,'Return Data'!$B$7:$R$1700,14,0)</f>
        <v>8.1931999999999992</v>
      </c>
      <c r="Q14" s="66">
        <f t="shared" si="6"/>
        <v>15</v>
      </c>
      <c r="R14" s="65">
        <f>VLOOKUP($A14,'Return Data'!$B$7:$R$1700,16,0)</f>
        <v>9.3070000000000004</v>
      </c>
      <c r="S14" s="67">
        <f t="shared" si="7"/>
        <v>10</v>
      </c>
    </row>
    <row r="15" spans="1:19" x14ac:dyDescent="0.3">
      <c r="A15" s="82" t="s">
        <v>590</v>
      </c>
      <c r="B15" s="64">
        <f>VLOOKUP($A15,'Return Data'!$B$7:$R$1700,3,0)</f>
        <v>44025</v>
      </c>
      <c r="C15" s="65">
        <f>VLOOKUP($A15,'Return Data'!$B$7:$R$1700,4,0)</f>
        <v>18.9086</v>
      </c>
      <c r="D15" s="65">
        <f>VLOOKUP($A15,'Return Data'!$B$7:$R$1700,9,0)</f>
        <v>25.601900000000001</v>
      </c>
      <c r="E15" s="66">
        <f t="shared" si="0"/>
        <v>10</v>
      </c>
      <c r="F15" s="65">
        <f>VLOOKUP($A15,'Return Data'!$B$7:$R$1700,10,0)</f>
        <v>24.2377</v>
      </c>
      <c r="G15" s="66">
        <f t="shared" si="1"/>
        <v>9</v>
      </c>
      <c r="H15" s="65">
        <f>VLOOKUP($A15,'Return Data'!$B$7:$R$1700,11,0)</f>
        <v>15.459899999999999</v>
      </c>
      <c r="I15" s="66">
        <f t="shared" si="2"/>
        <v>4</v>
      </c>
      <c r="J15" s="65">
        <f>VLOOKUP($A15,'Return Data'!$B$7:$R$1700,12,0)</f>
        <v>13.4963</v>
      </c>
      <c r="K15" s="66">
        <f t="shared" si="3"/>
        <v>2</v>
      </c>
      <c r="L15" s="65">
        <f>VLOOKUP($A15,'Return Data'!$B$7:$R$1700,13,0)</f>
        <v>13.0298</v>
      </c>
      <c r="M15" s="66">
        <f t="shared" si="4"/>
        <v>2</v>
      </c>
      <c r="N15" s="65">
        <f>VLOOKUP($A15,'Return Data'!$B$7:$R$1700,17,0)</f>
        <v>12.287000000000001</v>
      </c>
      <c r="O15" s="66">
        <f t="shared" si="5"/>
        <v>2</v>
      </c>
      <c r="P15" s="65">
        <f>VLOOKUP($A15,'Return Data'!$B$7:$R$1700,14,0)</f>
        <v>9.8492999999999995</v>
      </c>
      <c r="Q15" s="66">
        <f t="shared" si="6"/>
        <v>2</v>
      </c>
      <c r="R15" s="65">
        <f>VLOOKUP($A15,'Return Data'!$B$7:$R$1700,16,0)</f>
        <v>9.0458999999999996</v>
      </c>
      <c r="S15" s="67">
        <f t="shared" si="7"/>
        <v>13</v>
      </c>
    </row>
    <row r="16" spans="1:19" x14ac:dyDescent="0.3">
      <c r="A16" s="82" t="s">
        <v>592</v>
      </c>
      <c r="B16" s="64">
        <f>VLOOKUP($A16,'Return Data'!$B$7:$R$1700,3,0)</f>
        <v>44025</v>
      </c>
      <c r="C16" s="65">
        <f>VLOOKUP($A16,'Return Data'!$B$7:$R$1700,4,0)</f>
        <v>1099.0395000000001</v>
      </c>
      <c r="D16" s="65">
        <f>VLOOKUP($A16,'Return Data'!$B$7:$R$1700,9,0)</f>
        <v>9.5531000000000006</v>
      </c>
      <c r="E16" s="66">
        <f t="shared" si="0"/>
        <v>19</v>
      </c>
      <c r="F16" s="65">
        <f>VLOOKUP($A16,'Return Data'!$B$7:$R$1700,10,0)</f>
        <v>7.84</v>
      </c>
      <c r="G16" s="66">
        <f t="shared" si="1"/>
        <v>19</v>
      </c>
      <c r="H16" s="65">
        <f>VLOOKUP($A16,'Return Data'!$B$7:$R$1700,11,0)</f>
        <v>6.1276000000000002</v>
      </c>
      <c r="I16" s="66">
        <f t="shared" si="2"/>
        <v>19</v>
      </c>
      <c r="J16" s="65">
        <f>VLOOKUP($A16,'Return Data'!$B$7:$R$1700,12,0)</f>
        <v>6.5476999999999999</v>
      </c>
      <c r="K16" s="66">
        <f t="shared" si="3"/>
        <v>18</v>
      </c>
      <c r="L16" s="65">
        <f>VLOOKUP($A16,'Return Data'!$B$7:$R$1700,13,0)</f>
        <v>7.1124999999999998</v>
      </c>
      <c r="M16" s="66">
        <f t="shared" si="4"/>
        <v>18</v>
      </c>
      <c r="N16" s="65"/>
      <c r="O16" s="66"/>
      <c r="P16" s="65"/>
      <c r="Q16" s="66"/>
      <c r="R16" s="65">
        <f>VLOOKUP($A16,'Return Data'!$B$7:$R$1700,16,0)</f>
        <v>8.4071999999999996</v>
      </c>
      <c r="S16" s="67">
        <f t="shared" si="7"/>
        <v>17</v>
      </c>
    </row>
    <row r="17" spans="1:19" x14ac:dyDescent="0.3">
      <c r="A17" s="82" t="s">
        <v>595</v>
      </c>
      <c r="B17" s="64">
        <f>VLOOKUP($A17,'Return Data'!$B$7:$R$1700,3,0)</f>
        <v>44025</v>
      </c>
      <c r="C17" s="65">
        <f>VLOOKUP($A17,'Return Data'!$B$7:$R$1700,4,0)</f>
        <v>1864.7221</v>
      </c>
      <c r="D17" s="65">
        <f>VLOOKUP($A17,'Return Data'!$B$7:$R$1700,9,0)</f>
        <v>32.662500000000001</v>
      </c>
      <c r="E17" s="66">
        <f t="shared" si="0"/>
        <v>3</v>
      </c>
      <c r="F17" s="65">
        <f>VLOOKUP($A17,'Return Data'!$B$7:$R$1700,10,0)</f>
        <v>34.045999999999999</v>
      </c>
      <c r="G17" s="66">
        <f t="shared" si="1"/>
        <v>2</v>
      </c>
      <c r="H17" s="65">
        <f>VLOOKUP($A17,'Return Data'!$B$7:$R$1700,11,0)</f>
        <v>15.026999999999999</v>
      </c>
      <c r="I17" s="66">
        <f t="shared" si="2"/>
        <v>7</v>
      </c>
      <c r="J17" s="65">
        <f>VLOOKUP($A17,'Return Data'!$B$7:$R$1700,12,0)</f>
        <v>12.895799999999999</v>
      </c>
      <c r="K17" s="66">
        <f t="shared" si="3"/>
        <v>8</v>
      </c>
      <c r="L17" s="65">
        <f>VLOOKUP($A17,'Return Data'!$B$7:$R$1700,13,0)</f>
        <v>12.2247</v>
      </c>
      <c r="M17" s="66">
        <f t="shared" si="4"/>
        <v>6</v>
      </c>
      <c r="N17" s="65">
        <f>VLOOKUP($A17,'Return Data'!$B$7:$R$1700,17,0)</f>
        <v>10.8752</v>
      </c>
      <c r="O17" s="66">
        <f t="shared" si="5"/>
        <v>12</v>
      </c>
      <c r="P17" s="65">
        <f>VLOOKUP($A17,'Return Data'!$B$7:$R$1700,14,0)</f>
        <v>9.1790000000000003</v>
      </c>
      <c r="Q17" s="66">
        <f t="shared" si="6"/>
        <v>9</v>
      </c>
      <c r="R17" s="65">
        <f>VLOOKUP($A17,'Return Data'!$B$7:$R$1700,16,0)</f>
        <v>8.5686</v>
      </c>
      <c r="S17" s="67">
        <f t="shared" si="7"/>
        <v>16</v>
      </c>
    </row>
    <row r="18" spans="1:19" x14ac:dyDescent="0.3">
      <c r="A18" s="82" t="s">
        <v>597</v>
      </c>
      <c r="B18" s="64">
        <f>VLOOKUP($A18,'Return Data'!$B$7:$R$1700,3,0)</f>
        <v>44025</v>
      </c>
      <c r="C18" s="65">
        <f>VLOOKUP($A18,'Return Data'!$B$7:$R$1700,4,0)</f>
        <v>50.023699999999998</v>
      </c>
      <c r="D18" s="65">
        <f>VLOOKUP($A18,'Return Data'!$B$7:$R$1700,9,0)</f>
        <v>28.398</v>
      </c>
      <c r="E18" s="66">
        <f t="shared" si="0"/>
        <v>7</v>
      </c>
      <c r="F18" s="65">
        <f>VLOOKUP($A18,'Return Data'!$B$7:$R$1700,10,0)</f>
        <v>24.4435</v>
      </c>
      <c r="G18" s="66">
        <f t="shared" si="1"/>
        <v>8</v>
      </c>
      <c r="H18" s="65">
        <f>VLOOKUP($A18,'Return Data'!$B$7:$R$1700,11,0)</f>
        <v>14.581099999999999</v>
      </c>
      <c r="I18" s="66">
        <f t="shared" si="2"/>
        <v>9</v>
      </c>
      <c r="J18" s="65">
        <f>VLOOKUP($A18,'Return Data'!$B$7:$R$1700,12,0)</f>
        <v>13.095499999999999</v>
      </c>
      <c r="K18" s="66">
        <f t="shared" si="3"/>
        <v>7</v>
      </c>
      <c r="L18" s="65">
        <f>VLOOKUP($A18,'Return Data'!$B$7:$R$1700,13,0)</f>
        <v>11.923400000000001</v>
      </c>
      <c r="M18" s="66">
        <f t="shared" si="4"/>
        <v>9</v>
      </c>
      <c r="N18" s="65">
        <f>VLOOKUP($A18,'Return Data'!$B$7:$R$1700,17,0)</f>
        <v>11.6393</v>
      </c>
      <c r="O18" s="66">
        <f t="shared" si="5"/>
        <v>5</v>
      </c>
      <c r="P18" s="65">
        <f>VLOOKUP($A18,'Return Data'!$B$7:$R$1700,14,0)</f>
        <v>9.3542000000000005</v>
      </c>
      <c r="Q18" s="66">
        <f t="shared" si="6"/>
        <v>6</v>
      </c>
      <c r="R18" s="65">
        <f>VLOOKUP($A18,'Return Data'!$B$7:$R$1700,16,0)</f>
        <v>9.4527999999999999</v>
      </c>
      <c r="S18" s="67">
        <f t="shared" si="7"/>
        <v>6</v>
      </c>
    </row>
    <row r="19" spans="1:19" x14ac:dyDescent="0.3">
      <c r="A19" s="82" t="s">
        <v>598</v>
      </c>
      <c r="B19" s="64">
        <f>VLOOKUP($A19,'Return Data'!$B$7:$R$1700,3,0)</f>
        <v>44025</v>
      </c>
      <c r="C19" s="65">
        <f>VLOOKUP($A19,'Return Data'!$B$7:$R$1700,4,0)</f>
        <v>19.504200000000001</v>
      </c>
      <c r="D19" s="65">
        <f>VLOOKUP($A19,'Return Data'!$B$7:$R$1700,9,0)</f>
        <v>22.573499999999999</v>
      </c>
      <c r="E19" s="66">
        <f t="shared" si="0"/>
        <v>14</v>
      </c>
      <c r="F19" s="65">
        <f>VLOOKUP($A19,'Return Data'!$B$7:$R$1700,10,0)</f>
        <v>23.2562</v>
      </c>
      <c r="G19" s="66">
        <f t="shared" si="1"/>
        <v>12</v>
      </c>
      <c r="H19" s="65">
        <f>VLOOKUP($A19,'Return Data'!$B$7:$R$1700,11,0)</f>
        <v>14.270899999999999</v>
      </c>
      <c r="I19" s="66">
        <f t="shared" si="2"/>
        <v>10</v>
      </c>
      <c r="J19" s="65">
        <f>VLOOKUP($A19,'Return Data'!$B$7:$R$1700,12,0)</f>
        <v>12.855499999999999</v>
      </c>
      <c r="K19" s="66">
        <f t="shared" si="3"/>
        <v>9</v>
      </c>
      <c r="L19" s="65">
        <f>VLOOKUP($A19,'Return Data'!$B$7:$R$1700,13,0)</f>
        <v>12.405200000000001</v>
      </c>
      <c r="M19" s="66">
        <f t="shared" si="4"/>
        <v>5</v>
      </c>
      <c r="N19" s="65">
        <f>VLOOKUP($A19,'Return Data'!$B$7:$R$1700,17,0)</f>
        <v>10.629300000000001</v>
      </c>
      <c r="O19" s="66">
        <f t="shared" si="5"/>
        <v>14</v>
      </c>
      <c r="P19" s="65">
        <f>VLOOKUP($A19,'Return Data'!$B$7:$R$1700,14,0)</f>
        <v>8.8452999999999999</v>
      </c>
      <c r="Q19" s="66">
        <f t="shared" si="6"/>
        <v>14</v>
      </c>
      <c r="R19" s="65">
        <f>VLOOKUP($A19,'Return Data'!$B$7:$R$1700,16,0)</f>
        <v>8.9110999999999994</v>
      </c>
      <c r="S19" s="67">
        <f t="shared" si="7"/>
        <v>14</v>
      </c>
    </row>
    <row r="20" spans="1:19" x14ac:dyDescent="0.3">
      <c r="A20" s="82" t="s">
        <v>601</v>
      </c>
      <c r="B20" s="64">
        <f>VLOOKUP($A20,'Return Data'!$B$7:$R$1700,3,0)</f>
        <v>44025</v>
      </c>
      <c r="C20" s="65">
        <f>VLOOKUP($A20,'Return Data'!$B$7:$R$1700,4,0)</f>
        <v>28.225200000000001</v>
      </c>
      <c r="D20" s="65">
        <f>VLOOKUP($A20,'Return Data'!$B$7:$R$1700,9,0)</f>
        <v>22.185600000000001</v>
      </c>
      <c r="E20" s="66">
        <f t="shared" si="0"/>
        <v>16</v>
      </c>
      <c r="F20" s="65">
        <f>VLOOKUP($A20,'Return Data'!$B$7:$R$1700,10,0)</f>
        <v>22.418900000000001</v>
      </c>
      <c r="G20" s="66">
        <f t="shared" si="1"/>
        <v>14</v>
      </c>
      <c r="H20" s="65">
        <f>VLOOKUP($A20,'Return Data'!$B$7:$R$1700,11,0)</f>
        <v>12.8468</v>
      </c>
      <c r="I20" s="66">
        <f t="shared" si="2"/>
        <v>15</v>
      </c>
      <c r="J20" s="65">
        <f>VLOOKUP($A20,'Return Data'!$B$7:$R$1700,12,0)</f>
        <v>11.290699999999999</v>
      </c>
      <c r="K20" s="66">
        <f t="shared" si="3"/>
        <v>15</v>
      </c>
      <c r="L20" s="65">
        <f>VLOOKUP($A20,'Return Data'!$B$7:$R$1700,13,0)</f>
        <v>10.688000000000001</v>
      </c>
      <c r="M20" s="66">
        <f t="shared" si="4"/>
        <v>14</v>
      </c>
      <c r="N20" s="65">
        <f>VLOOKUP($A20,'Return Data'!$B$7:$R$1700,17,0)</f>
        <v>10.856199999999999</v>
      </c>
      <c r="O20" s="66">
        <f t="shared" si="5"/>
        <v>13</v>
      </c>
      <c r="P20" s="65">
        <f>VLOOKUP($A20,'Return Data'!$B$7:$R$1700,14,0)</f>
        <v>9.3017000000000003</v>
      </c>
      <c r="Q20" s="66">
        <f t="shared" si="6"/>
        <v>8</v>
      </c>
      <c r="R20" s="65">
        <f>VLOOKUP($A20,'Return Data'!$B$7:$R$1700,16,0)</f>
        <v>8.5942000000000007</v>
      </c>
      <c r="S20" s="67">
        <f t="shared" si="7"/>
        <v>15</v>
      </c>
    </row>
    <row r="21" spans="1:19" x14ac:dyDescent="0.3">
      <c r="A21" s="82" t="s">
        <v>603</v>
      </c>
      <c r="B21" s="64">
        <f>VLOOKUP($A21,'Return Data'!$B$7:$R$1700,3,0)</f>
        <v>44025</v>
      </c>
      <c r="C21" s="65">
        <f>VLOOKUP($A21,'Return Data'!$B$7:$R$1700,4,0)</f>
        <v>15.896699999999999</v>
      </c>
      <c r="D21" s="65">
        <f>VLOOKUP($A21,'Return Data'!$B$7:$R$1700,9,0)</f>
        <v>26.1586</v>
      </c>
      <c r="E21" s="66">
        <f t="shared" si="0"/>
        <v>8</v>
      </c>
      <c r="F21" s="65">
        <f>VLOOKUP($A21,'Return Data'!$B$7:$R$1700,10,0)</f>
        <v>24.468499999999999</v>
      </c>
      <c r="G21" s="66">
        <f t="shared" si="1"/>
        <v>7</v>
      </c>
      <c r="H21" s="65">
        <f>VLOOKUP($A21,'Return Data'!$B$7:$R$1700,11,0)</f>
        <v>15.731999999999999</v>
      </c>
      <c r="I21" s="66">
        <f t="shared" si="2"/>
        <v>2</v>
      </c>
      <c r="J21" s="65">
        <f>VLOOKUP($A21,'Return Data'!$B$7:$R$1700,12,0)</f>
        <v>13.4863</v>
      </c>
      <c r="K21" s="66">
        <f t="shared" si="3"/>
        <v>3</v>
      </c>
      <c r="L21" s="65">
        <f>VLOOKUP($A21,'Return Data'!$B$7:$R$1700,13,0)</f>
        <v>12.8986</v>
      </c>
      <c r="M21" s="66">
        <f t="shared" si="4"/>
        <v>3</v>
      </c>
      <c r="N21" s="65">
        <f>VLOOKUP($A21,'Return Data'!$B$7:$R$1700,17,0)</f>
        <v>11.7897</v>
      </c>
      <c r="O21" s="66">
        <f t="shared" si="5"/>
        <v>4</v>
      </c>
      <c r="P21" s="65">
        <f>VLOOKUP($A21,'Return Data'!$B$7:$R$1700,14,0)</f>
        <v>9.3346999999999998</v>
      </c>
      <c r="Q21" s="66">
        <f t="shared" si="6"/>
        <v>7</v>
      </c>
      <c r="R21" s="65">
        <f>VLOOKUP($A21,'Return Data'!$B$7:$R$1700,16,0)</f>
        <v>9.3854000000000006</v>
      </c>
      <c r="S21" s="67">
        <f t="shared" si="7"/>
        <v>8</v>
      </c>
    </row>
    <row r="22" spans="1:19" x14ac:dyDescent="0.3">
      <c r="A22" s="82" t="s">
        <v>605</v>
      </c>
      <c r="B22" s="64">
        <f>VLOOKUP($A22,'Return Data'!$B$7:$R$1700,3,0)</f>
        <v>44025</v>
      </c>
      <c r="C22" s="65">
        <f>VLOOKUP($A22,'Return Data'!$B$7:$R$1700,4,0)</f>
        <v>19.169</v>
      </c>
      <c r="D22" s="65">
        <f>VLOOKUP($A22,'Return Data'!$B$7:$R$1700,9,0)</f>
        <v>23.7361</v>
      </c>
      <c r="E22" s="66">
        <f t="shared" si="0"/>
        <v>11</v>
      </c>
      <c r="F22" s="65">
        <f>VLOOKUP($A22,'Return Data'!$B$7:$R$1700,10,0)</f>
        <v>23.754899999999999</v>
      </c>
      <c r="G22" s="66">
        <f t="shared" si="1"/>
        <v>10</v>
      </c>
      <c r="H22" s="65">
        <f>VLOOKUP($A22,'Return Data'!$B$7:$R$1700,11,0)</f>
        <v>14.088200000000001</v>
      </c>
      <c r="I22" s="66">
        <f t="shared" si="2"/>
        <v>11</v>
      </c>
      <c r="J22" s="65">
        <f>VLOOKUP($A22,'Return Data'!$B$7:$R$1700,12,0)</f>
        <v>12.615</v>
      </c>
      <c r="K22" s="66">
        <f t="shared" si="3"/>
        <v>10</v>
      </c>
      <c r="L22" s="65">
        <f>VLOOKUP($A22,'Return Data'!$B$7:$R$1700,13,0)</f>
        <v>11.709099999999999</v>
      </c>
      <c r="M22" s="66">
        <f t="shared" si="4"/>
        <v>12</v>
      </c>
      <c r="N22" s="65">
        <f>VLOOKUP($A22,'Return Data'!$B$7:$R$1700,17,0)</f>
        <v>11.2103</v>
      </c>
      <c r="O22" s="66">
        <f t="shared" si="5"/>
        <v>9</v>
      </c>
      <c r="P22" s="65">
        <f>VLOOKUP($A22,'Return Data'!$B$7:$R$1700,14,0)</f>
        <v>9.0360999999999994</v>
      </c>
      <c r="Q22" s="66">
        <f t="shared" si="6"/>
        <v>11</v>
      </c>
      <c r="R22" s="65">
        <f>VLOOKUP($A22,'Return Data'!$B$7:$R$1700,16,0)</f>
        <v>9.2523999999999997</v>
      </c>
      <c r="S22" s="67">
        <f t="shared" si="7"/>
        <v>11</v>
      </c>
    </row>
    <row r="23" spans="1:19" x14ac:dyDescent="0.3">
      <c r="A23" s="82" t="s">
        <v>606</v>
      </c>
      <c r="B23" s="64">
        <f>VLOOKUP($A23,'Return Data'!$B$7:$R$1700,3,0)</f>
        <v>44025</v>
      </c>
      <c r="C23" s="65">
        <f>VLOOKUP($A23,'Return Data'!$B$7:$R$1700,4,0)</f>
        <v>2493.4036999999998</v>
      </c>
      <c r="D23" s="65">
        <f>VLOOKUP($A23,'Return Data'!$B$7:$R$1700,9,0)</f>
        <v>29.657699999999998</v>
      </c>
      <c r="E23" s="66">
        <f t="shared" si="0"/>
        <v>5</v>
      </c>
      <c r="F23" s="65">
        <f>VLOOKUP($A23,'Return Data'!$B$7:$R$1700,10,0)</f>
        <v>26.100100000000001</v>
      </c>
      <c r="G23" s="66">
        <f t="shared" si="1"/>
        <v>4</v>
      </c>
      <c r="H23" s="65">
        <f>VLOOKUP($A23,'Return Data'!$B$7:$R$1700,11,0)</f>
        <v>15.101000000000001</v>
      </c>
      <c r="I23" s="66">
        <f t="shared" si="2"/>
        <v>6</v>
      </c>
      <c r="J23" s="65">
        <f>VLOOKUP($A23,'Return Data'!$B$7:$R$1700,12,0)</f>
        <v>13.417199999999999</v>
      </c>
      <c r="K23" s="66">
        <f t="shared" si="3"/>
        <v>4</v>
      </c>
      <c r="L23" s="65">
        <f>VLOOKUP($A23,'Return Data'!$B$7:$R$1700,13,0)</f>
        <v>12.223800000000001</v>
      </c>
      <c r="M23" s="66">
        <f t="shared" si="4"/>
        <v>7</v>
      </c>
      <c r="N23" s="65">
        <f>VLOOKUP($A23,'Return Data'!$B$7:$R$1700,17,0)</f>
        <v>11.1516</v>
      </c>
      <c r="O23" s="66">
        <f t="shared" si="5"/>
        <v>10</v>
      </c>
      <c r="P23" s="65">
        <f>VLOOKUP($A23,'Return Data'!$B$7:$R$1700,14,0)</f>
        <v>9.7116000000000007</v>
      </c>
      <c r="Q23" s="66">
        <f t="shared" si="6"/>
        <v>3</v>
      </c>
      <c r="R23" s="65">
        <f>VLOOKUP($A23,'Return Data'!$B$7:$R$1700,16,0)</f>
        <v>9.4026999999999994</v>
      </c>
      <c r="S23" s="67">
        <f t="shared" si="7"/>
        <v>7</v>
      </c>
    </row>
    <row r="24" spans="1:19" x14ac:dyDescent="0.3">
      <c r="A24" s="82" t="s">
        <v>609</v>
      </c>
      <c r="B24" s="64">
        <f>VLOOKUP($A24,'Return Data'!$B$7:$R$1700,3,0)</f>
        <v>44025</v>
      </c>
      <c r="C24" s="65">
        <f>VLOOKUP($A24,'Return Data'!$B$7:$R$1700,4,0)</f>
        <v>33.188699999999997</v>
      </c>
      <c r="D24" s="65">
        <f>VLOOKUP($A24,'Return Data'!$B$7:$R$1700,9,0)</f>
        <v>12.1289</v>
      </c>
      <c r="E24" s="66">
        <f t="shared" si="0"/>
        <v>18</v>
      </c>
      <c r="F24" s="65">
        <f>VLOOKUP($A24,'Return Data'!$B$7:$R$1700,10,0)</f>
        <v>15.239100000000001</v>
      </c>
      <c r="G24" s="66">
        <f t="shared" si="1"/>
        <v>18</v>
      </c>
      <c r="H24" s="65">
        <f>VLOOKUP($A24,'Return Data'!$B$7:$R$1700,11,0)</f>
        <v>10.216100000000001</v>
      </c>
      <c r="I24" s="66">
        <f t="shared" si="2"/>
        <v>18</v>
      </c>
      <c r="J24" s="65">
        <f>VLOOKUP($A24,'Return Data'!$B$7:$R$1700,12,0)</f>
        <v>9.7157</v>
      </c>
      <c r="K24" s="66">
        <f t="shared" si="3"/>
        <v>17</v>
      </c>
      <c r="L24" s="65">
        <f>VLOOKUP($A24,'Return Data'!$B$7:$R$1700,13,0)</f>
        <v>10.087300000000001</v>
      </c>
      <c r="M24" s="66">
        <f t="shared" si="4"/>
        <v>16</v>
      </c>
      <c r="N24" s="65">
        <f>VLOOKUP($A24,'Return Data'!$B$7:$R$1700,17,0)</f>
        <v>9.9603999999999999</v>
      </c>
      <c r="O24" s="66">
        <f t="shared" si="5"/>
        <v>16</v>
      </c>
      <c r="P24" s="65">
        <f>VLOOKUP($A24,'Return Data'!$B$7:$R$1700,14,0)</f>
        <v>7.9143999999999997</v>
      </c>
      <c r="Q24" s="66">
        <f t="shared" si="6"/>
        <v>16</v>
      </c>
      <c r="R24" s="65">
        <f>VLOOKUP($A24,'Return Data'!$B$7:$R$1700,16,0)</f>
        <v>8.3224999999999998</v>
      </c>
      <c r="S24" s="67">
        <f t="shared" si="7"/>
        <v>18</v>
      </c>
    </row>
    <row r="25" spans="1:19" x14ac:dyDescent="0.3">
      <c r="A25" s="82" t="s">
        <v>610</v>
      </c>
      <c r="B25" s="64">
        <f>VLOOKUP($A25,'Return Data'!$B$7:$R$1700,3,0)</f>
        <v>44025</v>
      </c>
      <c r="C25" s="65">
        <f>VLOOKUP($A25,'Return Data'!$B$7:$R$1700,4,0)</f>
        <v>10.9564</v>
      </c>
      <c r="D25" s="65">
        <f>VLOOKUP($A25,'Return Data'!$B$7:$R$1700,9,0)</f>
        <v>32.749400000000001</v>
      </c>
      <c r="E25" s="66">
        <f t="shared" si="0"/>
        <v>2</v>
      </c>
      <c r="F25" s="65">
        <f>VLOOKUP($A25,'Return Data'!$B$7:$R$1700,10,0)</f>
        <v>27.8811</v>
      </c>
      <c r="G25" s="66">
        <f t="shared" si="1"/>
        <v>3</v>
      </c>
      <c r="H25" s="65">
        <f>VLOOKUP($A25,'Return Data'!$B$7:$R$1700,11,0)</f>
        <v>14.8848</v>
      </c>
      <c r="I25" s="66">
        <f t="shared" si="2"/>
        <v>8</v>
      </c>
      <c r="J25" s="65"/>
      <c r="K25" s="66"/>
      <c r="L25" s="65"/>
      <c r="M25" s="66"/>
      <c r="N25" s="65"/>
      <c r="O25" s="66"/>
      <c r="P25" s="65"/>
      <c r="Q25" s="66"/>
      <c r="R25" s="65">
        <f>VLOOKUP($A25,'Return Data'!$B$7:$R$1700,16,0)</f>
        <v>12.602399999999999</v>
      </c>
      <c r="S25" s="67">
        <f t="shared" si="7"/>
        <v>1</v>
      </c>
    </row>
    <row r="26" spans="1:19" x14ac:dyDescent="0.3">
      <c r="A26" s="82" t="s">
        <v>612</v>
      </c>
      <c r="B26" s="64">
        <f>VLOOKUP($A26,'Return Data'!$B$7:$R$1700,3,0)</f>
        <v>44025</v>
      </c>
      <c r="C26" s="65">
        <f>VLOOKUP($A26,'Return Data'!$B$7:$R$1700,4,0)</f>
        <v>15.851800000000001</v>
      </c>
      <c r="D26" s="65">
        <f>VLOOKUP($A26,'Return Data'!$B$7:$R$1700,9,0)</f>
        <v>17.901399999999999</v>
      </c>
      <c r="E26" s="66">
        <f t="shared" si="0"/>
        <v>17</v>
      </c>
      <c r="F26" s="65">
        <f>VLOOKUP($A26,'Return Data'!$B$7:$R$1700,10,0)</f>
        <v>20.095500000000001</v>
      </c>
      <c r="G26" s="66">
        <f t="shared" si="1"/>
        <v>17</v>
      </c>
      <c r="H26" s="65">
        <f>VLOOKUP($A26,'Return Data'!$B$7:$R$1700,11,0)</f>
        <v>12.457800000000001</v>
      </c>
      <c r="I26" s="66">
        <f t="shared" si="2"/>
        <v>16</v>
      </c>
      <c r="J26" s="65">
        <f>VLOOKUP($A26,'Return Data'!$B$7:$R$1700,12,0)</f>
        <v>11.061999999999999</v>
      </c>
      <c r="K26" s="66">
        <f t="shared" si="3"/>
        <v>16</v>
      </c>
      <c r="L26" s="65">
        <f>VLOOKUP($A26,'Return Data'!$B$7:$R$1700,13,0)</f>
        <v>8.2344000000000008</v>
      </c>
      <c r="M26" s="66">
        <f t="shared" si="4"/>
        <v>17</v>
      </c>
      <c r="N26" s="65">
        <f>VLOOKUP($A26,'Return Data'!$B$7:$R$1700,17,0)</f>
        <v>4.6426999999999996</v>
      </c>
      <c r="O26" s="66">
        <f t="shared" si="5"/>
        <v>17</v>
      </c>
      <c r="P26" s="65">
        <f>VLOOKUP($A26,'Return Data'!$B$7:$R$1700,14,0)</f>
        <v>4.9404000000000003</v>
      </c>
      <c r="Q26" s="66">
        <f t="shared" si="6"/>
        <v>17</v>
      </c>
      <c r="R26" s="65">
        <f>VLOOKUP($A26,'Return Data'!$B$7:$R$1700,16,0)</f>
        <v>7.4112</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24.944163157894739</v>
      </c>
      <c r="E28" s="88"/>
      <c r="F28" s="89">
        <f>AVERAGE(F8:F26)</f>
        <v>23.6709</v>
      </c>
      <c r="G28" s="88"/>
      <c r="H28" s="89">
        <f>AVERAGE(H8:H26)</f>
        <v>13.951368421052633</v>
      </c>
      <c r="I28" s="88"/>
      <c r="J28" s="89">
        <f>AVERAGE(J8:J26)</f>
        <v>12.422916666666667</v>
      </c>
      <c r="K28" s="88"/>
      <c r="L28" s="89">
        <f>AVERAGE(L8:L26)</f>
        <v>11.534077777777776</v>
      </c>
      <c r="M28" s="88"/>
      <c r="N28" s="89">
        <f>AVERAGE(N8:N26)</f>
        <v>10.937082352941175</v>
      </c>
      <c r="O28" s="88"/>
      <c r="P28" s="89">
        <f>AVERAGE(P8:P26)</f>
        <v>8.9704294117647052</v>
      </c>
      <c r="Q28" s="88"/>
      <c r="R28" s="89">
        <f>AVERAGE(R8:R26)</f>
        <v>9.2618947368421054</v>
      </c>
      <c r="S28" s="90"/>
    </row>
    <row r="29" spans="1:19" x14ac:dyDescent="0.3">
      <c r="A29" s="87" t="s">
        <v>28</v>
      </c>
      <c r="B29" s="88"/>
      <c r="C29" s="88"/>
      <c r="D29" s="89">
        <f>MIN(D8:D26)</f>
        <v>9.5531000000000006</v>
      </c>
      <c r="E29" s="88"/>
      <c r="F29" s="89">
        <f>MIN(F8:F26)</f>
        <v>7.84</v>
      </c>
      <c r="G29" s="88"/>
      <c r="H29" s="89">
        <f>MIN(H8:H26)</f>
        <v>6.1276000000000002</v>
      </c>
      <c r="I29" s="88"/>
      <c r="J29" s="89">
        <f>MIN(J8:J26)</f>
        <v>6.5476999999999999</v>
      </c>
      <c r="K29" s="88"/>
      <c r="L29" s="89">
        <f>MIN(L8:L26)</f>
        <v>7.1124999999999998</v>
      </c>
      <c r="M29" s="88"/>
      <c r="N29" s="89">
        <f>MIN(N8:N26)</f>
        <v>4.6426999999999996</v>
      </c>
      <c r="O29" s="88"/>
      <c r="P29" s="89">
        <f>MIN(P8:P26)</f>
        <v>4.9404000000000003</v>
      </c>
      <c r="Q29" s="88"/>
      <c r="R29" s="89">
        <f>MIN(R8:R26)</f>
        <v>7.4112</v>
      </c>
      <c r="S29" s="90"/>
    </row>
    <row r="30" spans="1:19" ht="15" thickBot="1" x14ac:dyDescent="0.35">
      <c r="A30" s="91" t="s">
        <v>29</v>
      </c>
      <c r="B30" s="92"/>
      <c r="C30" s="92"/>
      <c r="D30" s="93">
        <f>MAX(D8:D26)</f>
        <v>36.511699999999998</v>
      </c>
      <c r="E30" s="92"/>
      <c r="F30" s="93">
        <f>MAX(F8:F26)</f>
        <v>36.5914</v>
      </c>
      <c r="G30" s="92"/>
      <c r="H30" s="93">
        <f>MAX(H8:H26)</f>
        <v>20.896699999999999</v>
      </c>
      <c r="I30" s="92"/>
      <c r="J30" s="93">
        <f>MAX(J8:J26)</f>
        <v>17.905100000000001</v>
      </c>
      <c r="K30" s="92"/>
      <c r="L30" s="93">
        <f>MAX(L8:L26)</f>
        <v>14.449400000000001</v>
      </c>
      <c r="M30" s="92"/>
      <c r="N30" s="93">
        <f>MAX(N8:N26)</f>
        <v>13.7906</v>
      </c>
      <c r="O30" s="92"/>
      <c r="P30" s="93">
        <f>MAX(P8:P26)</f>
        <v>10.671200000000001</v>
      </c>
      <c r="Q30" s="92"/>
      <c r="R30" s="93">
        <f>MAX(R8:R26)</f>
        <v>12.602399999999999</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44025</v>
      </c>
      <c r="C8" s="65">
        <f>VLOOKUP($A8,'Return Data'!$B$7:$R$1700,4,0)</f>
        <v>275.4864</v>
      </c>
      <c r="D8" s="65">
        <f>VLOOKUP($A8,'Return Data'!$B$7:$R$1700,9,0)</f>
        <v>29.825500000000002</v>
      </c>
      <c r="E8" s="66">
        <f>RANK(D8,D$8:D$28,0)</f>
        <v>5</v>
      </c>
      <c r="F8" s="65">
        <f>VLOOKUP($A8,'Return Data'!$B$7:$R$1700,10,0)</f>
        <v>25.483499999999999</v>
      </c>
      <c r="G8" s="66">
        <f>RANK(F8,F$8:F$28,0)</f>
        <v>6</v>
      </c>
      <c r="H8" s="65">
        <f>VLOOKUP($A8,'Return Data'!$B$7:$R$1700,11,0)</f>
        <v>14.8924</v>
      </c>
      <c r="I8" s="66">
        <f>RANK(H8,H$8:H$28,0)</f>
        <v>5</v>
      </c>
      <c r="J8" s="65">
        <f>VLOOKUP($A8,'Return Data'!$B$7:$R$1700,12,0)</f>
        <v>12.8125</v>
      </c>
      <c r="K8" s="66">
        <f>RANK(J8,J$8:J$28,0)</f>
        <v>6</v>
      </c>
      <c r="L8" s="65">
        <f>VLOOKUP($A8,'Return Data'!$B$7:$R$1700,13,0)</f>
        <v>11.498699999999999</v>
      </c>
      <c r="M8" s="66">
        <f>RANK(L8,L$8:L$28,0)</f>
        <v>10</v>
      </c>
      <c r="N8" s="65">
        <f>VLOOKUP($A8,'Return Data'!$B$7:$R$1700,17,0)</f>
        <v>10.9612</v>
      </c>
      <c r="O8" s="66">
        <f>RANK(N8,N$8:N$28,0)</f>
        <v>7</v>
      </c>
      <c r="P8" s="65">
        <f>VLOOKUP($A8,'Return Data'!$B$7:$R$1700,14,0)</f>
        <v>8.7723999999999993</v>
      </c>
      <c r="Q8" s="66">
        <f>RANK(P8,P$8:P$28,0)</f>
        <v>8</v>
      </c>
      <c r="R8" s="65">
        <f>VLOOKUP($A8,'Return Data'!$B$7:$R$1700,16,0)</f>
        <v>8.6559000000000008</v>
      </c>
      <c r="S8" s="67">
        <f>RANK(R8,R$8:R$28,0)</f>
        <v>13</v>
      </c>
    </row>
    <row r="9" spans="1:19" x14ac:dyDescent="0.3">
      <c r="A9" s="82" t="s">
        <v>579</v>
      </c>
      <c r="B9" s="64">
        <f>VLOOKUP($A9,'Return Data'!$B$7:$R$1700,3,0)</f>
        <v>44025</v>
      </c>
      <c r="C9" s="65">
        <f>VLOOKUP($A9,'Return Data'!$B$7:$R$1700,4,0)</f>
        <v>1998.3851</v>
      </c>
      <c r="D9" s="65">
        <f>VLOOKUP($A9,'Return Data'!$B$7:$R$1700,9,0)</f>
        <v>21.982099999999999</v>
      </c>
      <c r="E9" s="66">
        <f t="shared" ref="E9:E28" si="0">RANK(D9,D$8:D$28,0)</f>
        <v>17</v>
      </c>
      <c r="F9" s="65">
        <f>VLOOKUP($A9,'Return Data'!$B$7:$R$1700,10,0)</f>
        <v>20.922499999999999</v>
      </c>
      <c r="G9" s="66">
        <f t="shared" ref="G9:G28" si="1">RANK(F9,F$8:F$28,0)</f>
        <v>17</v>
      </c>
      <c r="H9" s="65">
        <f>VLOOKUP($A9,'Return Data'!$B$7:$R$1700,11,0)</f>
        <v>12.7441</v>
      </c>
      <c r="I9" s="66">
        <f t="shared" ref="I9:I26" si="2">RANK(H9,H$8:H$28,0)</f>
        <v>14</v>
      </c>
      <c r="J9" s="65">
        <f>VLOOKUP($A9,'Return Data'!$B$7:$R$1700,12,0)</f>
        <v>11.458500000000001</v>
      </c>
      <c r="K9" s="66">
        <f t="shared" ref="K9:K26" si="3">RANK(J9,J$8:J$28,0)</f>
        <v>13</v>
      </c>
      <c r="L9" s="65">
        <f>VLOOKUP($A9,'Return Data'!$B$7:$R$1700,13,0)</f>
        <v>11.3454</v>
      </c>
      <c r="M9" s="66">
        <f t="shared" ref="M9:M26" si="4">RANK(L9,L$8:L$28,0)</f>
        <v>12</v>
      </c>
      <c r="N9" s="65">
        <f>VLOOKUP($A9,'Return Data'!$B$7:$R$1700,17,0)</f>
        <v>10.941599999999999</v>
      </c>
      <c r="O9" s="66">
        <f t="shared" ref="O9:O26" si="5">RANK(N9,N$8:N$28,0)</f>
        <v>8</v>
      </c>
      <c r="P9" s="65">
        <f>VLOOKUP($A9,'Return Data'!$B$7:$R$1700,14,0)</f>
        <v>9.3045000000000009</v>
      </c>
      <c r="Q9" s="66">
        <f t="shared" ref="Q9:Q26" si="6">RANK(P9,P$8:P$28,0)</f>
        <v>3</v>
      </c>
      <c r="R9" s="65">
        <f>VLOOKUP($A9,'Return Data'!$B$7:$R$1700,16,0)</f>
        <v>8.9216999999999995</v>
      </c>
      <c r="S9" s="67">
        <f t="shared" ref="S9:S28" si="7">RANK(R9,R$8:R$28,0)</f>
        <v>9</v>
      </c>
    </row>
    <row r="10" spans="1:19" x14ac:dyDescent="0.3">
      <c r="A10" s="82" t="s">
        <v>581</v>
      </c>
      <c r="B10" s="64">
        <f>VLOOKUP($A10,'Return Data'!$B$7:$R$1700,3,0)</f>
        <v>44025</v>
      </c>
      <c r="C10" s="65">
        <f>VLOOKUP($A10,'Return Data'!$B$7:$R$1700,4,0)</f>
        <v>18.2271</v>
      </c>
      <c r="D10" s="65">
        <f>VLOOKUP($A10,'Return Data'!$B$7:$R$1700,9,0)</f>
        <v>22.950900000000001</v>
      </c>
      <c r="E10" s="66">
        <f t="shared" si="0"/>
        <v>14</v>
      </c>
      <c r="F10" s="65">
        <f>VLOOKUP($A10,'Return Data'!$B$7:$R$1700,10,0)</f>
        <v>24.288</v>
      </c>
      <c r="G10" s="66">
        <f t="shared" si="1"/>
        <v>8</v>
      </c>
      <c r="H10" s="65">
        <f>VLOOKUP($A10,'Return Data'!$B$7:$R$1700,11,0)</f>
        <v>15.2377</v>
      </c>
      <c r="I10" s="66">
        <f t="shared" si="2"/>
        <v>2</v>
      </c>
      <c r="J10" s="65">
        <f>VLOOKUP($A10,'Return Data'!$B$7:$R$1700,12,0)</f>
        <v>13.077199999999999</v>
      </c>
      <c r="K10" s="66">
        <f t="shared" si="3"/>
        <v>3</v>
      </c>
      <c r="L10" s="65">
        <f>VLOOKUP($A10,'Return Data'!$B$7:$R$1700,13,0)</f>
        <v>12.3813</v>
      </c>
      <c r="M10" s="66">
        <f t="shared" si="4"/>
        <v>4</v>
      </c>
      <c r="N10" s="65">
        <f>VLOOKUP($A10,'Return Data'!$B$7:$R$1700,17,0)</f>
        <v>11.040800000000001</v>
      </c>
      <c r="O10" s="66">
        <f t="shared" si="5"/>
        <v>6</v>
      </c>
      <c r="P10" s="65">
        <f>VLOOKUP($A10,'Return Data'!$B$7:$R$1700,14,0)</f>
        <v>8.6994000000000007</v>
      </c>
      <c r="Q10" s="66">
        <f t="shared" si="6"/>
        <v>10</v>
      </c>
      <c r="R10" s="65">
        <f>VLOOKUP($A10,'Return Data'!$B$7:$R$1700,16,0)</f>
        <v>9.1832999999999991</v>
      </c>
      <c r="S10" s="67">
        <f t="shared" si="7"/>
        <v>5</v>
      </c>
    </row>
    <row r="11" spans="1:19" x14ac:dyDescent="0.3">
      <c r="A11" s="82" t="s">
        <v>583</v>
      </c>
      <c r="B11" s="64">
        <f>VLOOKUP($A11,'Return Data'!$B$7:$R$1700,3,0)</f>
        <v>44025</v>
      </c>
      <c r="C11" s="65">
        <f>VLOOKUP($A11,'Return Data'!$B$7:$R$1700,4,0)</f>
        <v>18.647300000000001</v>
      </c>
      <c r="D11" s="65">
        <f>VLOOKUP($A11,'Return Data'!$B$7:$R$1700,9,0)</f>
        <v>36.131999999999998</v>
      </c>
      <c r="E11" s="66">
        <f t="shared" si="0"/>
        <v>2</v>
      </c>
      <c r="F11" s="65">
        <f>VLOOKUP($A11,'Return Data'!$B$7:$R$1700,10,0)</f>
        <v>36.209200000000003</v>
      </c>
      <c r="G11" s="66">
        <f t="shared" si="1"/>
        <v>2</v>
      </c>
      <c r="H11" s="65">
        <f>VLOOKUP($A11,'Return Data'!$B$7:$R$1700,11,0)</f>
        <v>20.5047</v>
      </c>
      <c r="I11" s="66">
        <f t="shared" si="2"/>
        <v>1</v>
      </c>
      <c r="J11" s="65">
        <f>VLOOKUP($A11,'Return Data'!$B$7:$R$1700,12,0)</f>
        <v>17.5045</v>
      </c>
      <c r="K11" s="66">
        <f t="shared" si="3"/>
        <v>1</v>
      </c>
      <c r="L11" s="65">
        <f>VLOOKUP($A11,'Return Data'!$B$7:$R$1700,13,0)</f>
        <v>14.0471</v>
      </c>
      <c r="M11" s="66">
        <f t="shared" si="4"/>
        <v>1</v>
      </c>
      <c r="N11" s="65">
        <f>VLOOKUP($A11,'Return Data'!$B$7:$R$1700,17,0)</f>
        <v>13.471299999999999</v>
      </c>
      <c r="O11" s="66">
        <f t="shared" si="5"/>
        <v>1</v>
      </c>
      <c r="P11" s="65">
        <f>VLOOKUP($A11,'Return Data'!$B$7:$R$1700,14,0)</f>
        <v>10.3658</v>
      </c>
      <c r="Q11" s="66">
        <f t="shared" si="6"/>
        <v>1</v>
      </c>
      <c r="R11" s="65">
        <f>VLOOKUP($A11,'Return Data'!$B$7:$R$1700,16,0)</f>
        <v>9.5441000000000003</v>
      </c>
      <c r="S11" s="67">
        <f t="shared" si="7"/>
        <v>4</v>
      </c>
    </row>
    <row r="12" spans="1:19" x14ac:dyDescent="0.3">
      <c r="A12" s="82" t="s">
        <v>584</v>
      </c>
      <c r="B12" s="64">
        <f>VLOOKUP($A12,'Return Data'!$B$7:$R$1700,3,0)</f>
        <v>44025</v>
      </c>
      <c r="C12" s="65">
        <f>VLOOKUP($A12,'Return Data'!$B$7:$R$1700,4,0)</f>
        <v>17.074999999999999</v>
      </c>
      <c r="D12" s="65">
        <f>VLOOKUP($A12,'Return Data'!$B$7:$R$1700,9,0)</f>
        <v>25.625</v>
      </c>
      <c r="E12" s="66">
        <f t="shared" si="0"/>
        <v>11</v>
      </c>
      <c r="F12" s="65">
        <f>VLOOKUP($A12,'Return Data'!$B$7:$R$1700,10,0)</f>
        <v>20.885400000000001</v>
      </c>
      <c r="G12" s="66">
        <f t="shared" si="1"/>
        <v>18</v>
      </c>
      <c r="H12" s="65">
        <f>VLOOKUP($A12,'Return Data'!$B$7:$R$1700,11,0)</f>
        <v>12.933999999999999</v>
      </c>
      <c r="I12" s="66">
        <f t="shared" si="2"/>
        <v>13</v>
      </c>
      <c r="J12" s="65">
        <f>VLOOKUP($A12,'Return Data'!$B$7:$R$1700,12,0)</f>
        <v>12.0176</v>
      </c>
      <c r="K12" s="66">
        <f t="shared" si="3"/>
        <v>12</v>
      </c>
      <c r="L12" s="65">
        <f>VLOOKUP($A12,'Return Data'!$B$7:$R$1700,13,0)</f>
        <v>11.4815</v>
      </c>
      <c r="M12" s="66">
        <f t="shared" si="4"/>
        <v>11</v>
      </c>
      <c r="N12" s="65">
        <f>VLOOKUP($A12,'Return Data'!$B$7:$R$1700,17,0)</f>
        <v>11.424799999999999</v>
      </c>
      <c r="O12" s="66">
        <f t="shared" si="5"/>
        <v>3</v>
      </c>
      <c r="P12" s="65">
        <f>VLOOKUP($A12,'Return Data'!$B$7:$R$1700,14,0)</f>
        <v>9.0879999999999992</v>
      </c>
      <c r="Q12" s="66">
        <f t="shared" si="6"/>
        <v>5</v>
      </c>
      <c r="R12" s="65">
        <f>VLOOKUP($A12,'Return Data'!$B$7:$R$1700,16,0)</f>
        <v>8.9796999999999993</v>
      </c>
      <c r="S12" s="67">
        <f t="shared" si="7"/>
        <v>8</v>
      </c>
    </row>
    <row r="13" spans="1:19" x14ac:dyDescent="0.3">
      <c r="A13" s="82" t="s">
        <v>587</v>
      </c>
      <c r="B13" s="64">
        <f>VLOOKUP($A13,'Return Data'!$B$7:$R$1700,3,0)</f>
        <v>44025</v>
      </c>
      <c r="C13" s="65">
        <f>VLOOKUP($A13,'Return Data'!$B$7:$R$1700,4,0)</f>
        <v>17.2623</v>
      </c>
      <c r="D13" s="65">
        <f>VLOOKUP($A13,'Return Data'!$B$7:$R$1700,9,0)</f>
        <v>28.595400000000001</v>
      </c>
      <c r="E13" s="66">
        <f t="shared" si="0"/>
        <v>7</v>
      </c>
      <c r="F13" s="65">
        <f>VLOOKUP($A13,'Return Data'!$B$7:$R$1700,10,0)</f>
        <v>22.432400000000001</v>
      </c>
      <c r="G13" s="66">
        <f t="shared" si="1"/>
        <v>15</v>
      </c>
      <c r="H13" s="65">
        <f>VLOOKUP($A13,'Return Data'!$B$7:$R$1700,11,0)</f>
        <v>13.3476</v>
      </c>
      <c r="I13" s="66">
        <f t="shared" si="2"/>
        <v>12</v>
      </c>
      <c r="J13" s="65">
        <f>VLOOKUP($A13,'Return Data'!$B$7:$R$1700,12,0)</f>
        <v>12.1061</v>
      </c>
      <c r="K13" s="66">
        <f t="shared" si="3"/>
        <v>10</v>
      </c>
      <c r="L13" s="65">
        <f>VLOOKUP($A13,'Return Data'!$B$7:$R$1700,13,0)</f>
        <v>11.559799999999999</v>
      </c>
      <c r="M13" s="66">
        <f t="shared" si="4"/>
        <v>9</v>
      </c>
      <c r="N13" s="65">
        <f>VLOOKUP($A13,'Return Data'!$B$7:$R$1700,17,0)</f>
        <v>10.634499999999999</v>
      </c>
      <c r="O13" s="66">
        <f t="shared" si="5"/>
        <v>10</v>
      </c>
      <c r="P13" s="65">
        <f>VLOOKUP($A13,'Return Data'!$B$7:$R$1700,14,0)</f>
        <v>8.4718999999999998</v>
      </c>
      <c r="Q13" s="66">
        <f t="shared" si="6"/>
        <v>13</v>
      </c>
      <c r="R13" s="65">
        <f>VLOOKUP($A13,'Return Data'!$B$7:$R$1700,16,0)</f>
        <v>9.0460999999999991</v>
      </c>
      <c r="S13" s="67">
        <f t="shared" si="7"/>
        <v>7</v>
      </c>
    </row>
    <row r="14" spans="1:19" x14ac:dyDescent="0.3">
      <c r="A14" s="82" t="s">
        <v>588</v>
      </c>
      <c r="B14" s="64">
        <f>VLOOKUP($A14,'Return Data'!$B$7:$R$1700,3,0)</f>
        <v>44025</v>
      </c>
      <c r="C14" s="65">
        <f>VLOOKUP($A14,'Return Data'!$B$7:$R$1700,4,0)</f>
        <v>24.2104</v>
      </c>
      <c r="D14" s="65">
        <f>VLOOKUP($A14,'Return Data'!$B$7:$R$1700,9,0)</f>
        <v>22.854900000000001</v>
      </c>
      <c r="E14" s="66">
        <f t="shared" si="0"/>
        <v>15</v>
      </c>
      <c r="F14" s="65">
        <f>VLOOKUP($A14,'Return Data'!$B$7:$R$1700,10,0)</f>
        <v>23.0594</v>
      </c>
      <c r="G14" s="66">
        <f t="shared" si="1"/>
        <v>13</v>
      </c>
      <c r="H14" s="65">
        <f>VLOOKUP($A14,'Return Data'!$B$7:$R$1700,11,0)</f>
        <v>11.950200000000001</v>
      </c>
      <c r="I14" s="66">
        <f t="shared" si="2"/>
        <v>17</v>
      </c>
      <c r="J14" s="65">
        <f>VLOOKUP($A14,'Return Data'!$B$7:$R$1700,12,0)</f>
        <v>11.4382</v>
      </c>
      <c r="K14" s="66">
        <f t="shared" si="3"/>
        <v>14</v>
      </c>
      <c r="L14" s="65">
        <f>VLOOKUP($A14,'Return Data'!$B$7:$R$1700,13,0)</f>
        <v>9.9864999999999995</v>
      </c>
      <c r="M14" s="66">
        <f t="shared" si="4"/>
        <v>15</v>
      </c>
      <c r="N14" s="65">
        <f>VLOOKUP($A14,'Return Data'!$B$7:$R$1700,17,0)</f>
        <v>9.7239000000000004</v>
      </c>
      <c r="O14" s="66">
        <f t="shared" si="5"/>
        <v>16</v>
      </c>
      <c r="P14" s="65">
        <f>VLOOKUP($A14,'Return Data'!$B$7:$R$1700,14,0)</f>
        <v>7.7584</v>
      </c>
      <c r="Q14" s="66">
        <f t="shared" si="6"/>
        <v>16</v>
      </c>
      <c r="R14" s="65">
        <f>VLOOKUP($A14,'Return Data'!$B$7:$R$1700,16,0)</f>
        <v>8.7535000000000007</v>
      </c>
      <c r="S14" s="67">
        <f t="shared" si="7"/>
        <v>11</v>
      </c>
    </row>
    <row r="15" spans="1:19" x14ac:dyDescent="0.3">
      <c r="A15" s="82" t="s">
        <v>591</v>
      </c>
      <c r="B15" s="64">
        <f>VLOOKUP($A15,'Return Data'!$B$7:$R$1700,3,0)</f>
        <v>44025</v>
      </c>
      <c r="C15" s="65">
        <f>VLOOKUP($A15,'Return Data'!$B$7:$R$1700,4,0)</f>
        <v>18.657699999999998</v>
      </c>
      <c r="D15" s="65">
        <f>VLOOKUP($A15,'Return Data'!$B$7:$R$1700,9,0)</f>
        <v>25.248799999999999</v>
      </c>
      <c r="E15" s="66">
        <f t="shared" si="0"/>
        <v>12</v>
      </c>
      <c r="F15" s="65">
        <f>VLOOKUP($A15,'Return Data'!$B$7:$R$1700,10,0)</f>
        <v>23.872900000000001</v>
      </c>
      <c r="G15" s="66">
        <f t="shared" si="1"/>
        <v>11</v>
      </c>
      <c r="H15" s="65">
        <f>VLOOKUP($A15,'Return Data'!$B$7:$R$1700,11,0)</f>
        <v>15.085900000000001</v>
      </c>
      <c r="I15" s="66">
        <f t="shared" si="2"/>
        <v>4</v>
      </c>
      <c r="J15" s="65">
        <f>VLOOKUP($A15,'Return Data'!$B$7:$R$1700,12,0)</f>
        <v>13.1153</v>
      </c>
      <c r="K15" s="66">
        <f t="shared" si="3"/>
        <v>2</v>
      </c>
      <c r="L15" s="65">
        <f>VLOOKUP($A15,'Return Data'!$B$7:$R$1700,13,0)</f>
        <v>12.6456</v>
      </c>
      <c r="M15" s="66">
        <f t="shared" si="4"/>
        <v>2</v>
      </c>
      <c r="N15" s="65">
        <f>VLOOKUP($A15,'Return Data'!$B$7:$R$1700,17,0)</f>
        <v>11.956</v>
      </c>
      <c r="O15" s="66">
        <f t="shared" si="5"/>
        <v>2</v>
      </c>
      <c r="P15" s="65">
        <f>VLOOKUP($A15,'Return Data'!$B$7:$R$1700,14,0)</f>
        <v>9.5381999999999998</v>
      </c>
      <c r="Q15" s="66">
        <f t="shared" si="6"/>
        <v>2</v>
      </c>
      <c r="R15" s="65">
        <f>VLOOKUP($A15,'Return Data'!$B$7:$R$1700,16,0)</f>
        <v>8.8480000000000008</v>
      </c>
      <c r="S15" s="67">
        <f t="shared" si="7"/>
        <v>10</v>
      </c>
    </row>
    <row r="16" spans="1:19" x14ac:dyDescent="0.3">
      <c r="A16" s="82" t="s">
        <v>593</v>
      </c>
      <c r="B16" s="64">
        <f>VLOOKUP($A16,'Return Data'!$B$7:$R$1700,3,0)</f>
        <v>44025</v>
      </c>
      <c r="C16" s="65">
        <f>VLOOKUP($A16,'Return Data'!$B$7:$R$1700,4,0)</f>
        <v>1092.2761</v>
      </c>
      <c r="D16" s="65">
        <f>VLOOKUP($A16,'Return Data'!$B$7:$R$1700,9,0)</f>
        <v>9.0385000000000009</v>
      </c>
      <c r="E16" s="66">
        <f t="shared" si="0"/>
        <v>21</v>
      </c>
      <c r="F16" s="65">
        <f>VLOOKUP($A16,'Return Data'!$B$7:$R$1700,10,0)</f>
        <v>7.3192000000000004</v>
      </c>
      <c r="G16" s="66">
        <f t="shared" si="1"/>
        <v>21</v>
      </c>
      <c r="H16" s="65">
        <f>VLOOKUP($A16,'Return Data'!$B$7:$R$1700,11,0)</f>
        <v>5.6006999999999998</v>
      </c>
      <c r="I16" s="66">
        <f t="shared" si="2"/>
        <v>19</v>
      </c>
      <c r="J16" s="65">
        <f>VLOOKUP($A16,'Return Data'!$B$7:$R$1700,12,0)</f>
        <v>6.0023</v>
      </c>
      <c r="K16" s="66">
        <f t="shared" si="3"/>
        <v>18</v>
      </c>
      <c r="L16" s="65">
        <f>VLOOKUP($A16,'Return Data'!$B$7:$R$1700,13,0)</f>
        <v>6.55</v>
      </c>
      <c r="M16" s="66">
        <f t="shared" si="4"/>
        <v>18</v>
      </c>
      <c r="N16" s="65"/>
      <c r="O16" s="66"/>
      <c r="P16" s="65"/>
      <c r="Q16" s="66"/>
      <c r="R16" s="65">
        <f>VLOOKUP($A16,'Return Data'!$B$7:$R$1700,16,0)</f>
        <v>7.8367000000000004</v>
      </c>
      <c r="S16" s="67">
        <f t="shared" si="7"/>
        <v>17</v>
      </c>
    </row>
    <row r="17" spans="1:19" x14ac:dyDescent="0.3">
      <c r="A17" s="82" t="s">
        <v>594</v>
      </c>
      <c r="B17" s="64">
        <f>VLOOKUP($A17,'Return Data'!$B$7:$R$1700,3,0)</f>
        <v>44025</v>
      </c>
      <c r="C17" s="65">
        <f>VLOOKUP($A17,'Return Data'!$B$7:$R$1700,4,0)</f>
        <v>1774.9791</v>
      </c>
      <c r="D17" s="65">
        <f>VLOOKUP($A17,'Return Data'!$B$7:$R$1700,9,0)</f>
        <v>32.2318</v>
      </c>
      <c r="E17" s="66">
        <f t="shared" si="0"/>
        <v>3</v>
      </c>
      <c r="F17" s="65">
        <f>VLOOKUP($A17,'Return Data'!$B$7:$R$1700,10,0)</f>
        <v>33.4893</v>
      </c>
      <c r="G17" s="66">
        <f t="shared" si="1"/>
        <v>3</v>
      </c>
      <c r="H17" s="65">
        <f>VLOOKUP($A17,'Return Data'!$B$7:$R$1700,11,0)</f>
        <v>14.4617</v>
      </c>
      <c r="I17" s="66">
        <f t="shared" si="2"/>
        <v>7</v>
      </c>
      <c r="J17" s="65">
        <f>VLOOKUP($A17,'Return Data'!$B$7:$R$1700,12,0)</f>
        <v>12.3634</v>
      </c>
      <c r="K17" s="66">
        <f t="shared" si="3"/>
        <v>9</v>
      </c>
      <c r="L17" s="65">
        <f>VLOOKUP($A17,'Return Data'!$B$7:$R$1700,13,0)</f>
        <v>11.7044</v>
      </c>
      <c r="M17" s="66">
        <f t="shared" si="4"/>
        <v>6</v>
      </c>
      <c r="N17" s="65">
        <f>VLOOKUP($A17,'Return Data'!$B$7:$R$1700,17,0)</f>
        <v>10.397</v>
      </c>
      <c r="O17" s="66">
        <f t="shared" si="5"/>
        <v>12</v>
      </c>
      <c r="P17" s="65">
        <f>VLOOKUP($A17,'Return Data'!$B$7:$R$1700,14,0)</f>
        <v>8.7195999999999998</v>
      </c>
      <c r="Q17" s="66">
        <f t="shared" si="6"/>
        <v>9</v>
      </c>
      <c r="R17" s="65">
        <f>VLOOKUP($A17,'Return Data'!$B$7:$R$1700,16,0)</f>
        <v>7.9043000000000001</v>
      </c>
      <c r="S17" s="67">
        <f t="shared" si="7"/>
        <v>16</v>
      </c>
    </row>
    <row r="18" spans="1:19" x14ac:dyDescent="0.3">
      <c r="A18" s="82" t="s">
        <v>596</v>
      </c>
      <c r="B18" s="64">
        <f>VLOOKUP($A18,'Return Data'!$B$7:$R$1700,3,0)</f>
        <v>44025</v>
      </c>
      <c r="C18" s="65">
        <f>VLOOKUP($A18,'Return Data'!$B$7:$R$1700,4,0)</f>
        <v>48.997700000000002</v>
      </c>
      <c r="D18" s="65">
        <f>VLOOKUP($A18,'Return Data'!$B$7:$R$1700,9,0)</f>
        <v>27.961200000000002</v>
      </c>
      <c r="E18" s="66">
        <f t="shared" si="0"/>
        <v>8</v>
      </c>
      <c r="F18" s="65">
        <f>VLOOKUP($A18,'Return Data'!$B$7:$R$1700,10,0)</f>
        <v>24.0627</v>
      </c>
      <c r="G18" s="66">
        <f t="shared" si="1"/>
        <v>9</v>
      </c>
      <c r="H18" s="65">
        <f>VLOOKUP($A18,'Return Data'!$B$7:$R$1700,11,0)</f>
        <v>14.222</v>
      </c>
      <c r="I18" s="66">
        <f t="shared" si="2"/>
        <v>9</v>
      </c>
      <c r="J18" s="65">
        <f>VLOOKUP($A18,'Return Data'!$B$7:$R$1700,12,0)</f>
        <v>12.7399</v>
      </c>
      <c r="K18" s="66">
        <f t="shared" si="3"/>
        <v>7</v>
      </c>
      <c r="L18" s="65">
        <f>VLOOKUP($A18,'Return Data'!$B$7:$R$1700,13,0)</f>
        <v>11.5688</v>
      </c>
      <c r="M18" s="66">
        <f t="shared" si="4"/>
        <v>8</v>
      </c>
      <c r="N18" s="65">
        <f>VLOOKUP($A18,'Return Data'!$B$7:$R$1700,17,0)</f>
        <v>11.2735</v>
      </c>
      <c r="O18" s="66">
        <f t="shared" si="5"/>
        <v>5</v>
      </c>
      <c r="P18" s="65">
        <f>VLOOKUP($A18,'Return Data'!$B$7:$R$1700,14,0)</f>
        <v>8.9859000000000009</v>
      </c>
      <c r="Q18" s="66">
        <f t="shared" si="6"/>
        <v>6</v>
      </c>
      <c r="R18" s="65">
        <f>VLOOKUP($A18,'Return Data'!$B$7:$R$1700,16,0)</f>
        <v>7.6519000000000004</v>
      </c>
      <c r="S18" s="67">
        <f t="shared" si="7"/>
        <v>19</v>
      </c>
    </row>
    <row r="19" spans="1:19" x14ac:dyDescent="0.3">
      <c r="A19" s="82" t="s">
        <v>599</v>
      </c>
      <c r="B19" s="64">
        <f>VLOOKUP($A19,'Return Data'!$B$7:$R$1700,3,0)</f>
        <v>44025</v>
      </c>
      <c r="C19" s="65">
        <f>VLOOKUP($A19,'Return Data'!$B$7:$R$1700,4,0)</f>
        <v>18.8719</v>
      </c>
      <c r="D19" s="65">
        <f>VLOOKUP($A19,'Return Data'!$B$7:$R$1700,9,0)</f>
        <v>22.164999999999999</v>
      </c>
      <c r="E19" s="66">
        <f t="shared" si="0"/>
        <v>16</v>
      </c>
      <c r="F19" s="65">
        <f>VLOOKUP($A19,'Return Data'!$B$7:$R$1700,10,0)</f>
        <v>22.834399999999999</v>
      </c>
      <c r="G19" s="66">
        <f t="shared" si="1"/>
        <v>14</v>
      </c>
      <c r="H19" s="65">
        <f>VLOOKUP($A19,'Return Data'!$B$7:$R$1700,11,0)</f>
        <v>13.840199999999999</v>
      </c>
      <c r="I19" s="66">
        <f t="shared" si="2"/>
        <v>10</v>
      </c>
      <c r="J19" s="65">
        <f>VLOOKUP($A19,'Return Data'!$B$7:$R$1700,12,0)</f>
        <v>12.4175</v>
      </c>
      <c r="K19" s="66">
        <f t="shared" si="3"/>
        <v>8</v>
      </c>
      <c r="L19" s="65">
        <f>VLOOKUP($A19,'Return Data'!$B$7:$R$1700,13,0)</f>
        <v>11.9618</v>
      </c>
      <c r="M19" s="66">
        <f t="shared" si="4"/>
        <v>5</v>
      </c>
      <c r="N19" s="65">
        <f>VLOOKUP($A19,'Return Data'!$B$7:$R$1700,17,0)</f>
        <v>10.183400000000001</v>
      </c>
      <c r="O19" s="66">
        <f t="shared" si="5"/>
        <v>14</v>
      </c>
      <c r="P19" s="65">
        <f>VLOOKUP($A19,'Return Data'!$B$7:$R$1700,14,0)</f>
        <v>8.3873999999999995</v>
      </c>
      <c r="Q19" s="66">
        <f t="shared" si="6"/>
        <v>14</v>
      </c>
      <c r="R19" s="65">
        <f>VLOOKUP($A19,'Return Data'!$B$7:$R$1700,16,0)</f>
        <v>5.0778999999999996</v>
      </c>
      <c r="S19" s="67">
        <f t="shared" si="7"/>
        <v>21</v>
      </c>
    </row>
    <row r="20" spans="1:19" x14ac:dyDescent="0.3">
      <c r="A20" s="82" t="s">
        <v>600</v>
      </c>
      <c r="B20" s="64">
        <f>VLOOKUP($A20,'Return Data'!$B$7:$R$1700,3,0)</f>
        <v>44025</v>
      </c>
      <c r="C20" s="65">
        <f>VLOOKUP($A20,'Return Data'!$B$7:$R$1700,4,0)</f>
        <v>26.867699999999999</v>
      </c>
      <c r="D20" s="65">
        <f>VLOOKUP($A20,'Return Data'!$B$7:$R$1700,9,0)</f>
        <v>21.6312</v>
      </c>
      <c r="E20" s="66">
        <f t="shared" si="0"/>
        <v>18</v>
      </c>
      <c r="F20" s="65">
        <f>VLOOKUP($A20,'Return Data'!$B$7:$R$1700,10,0)</f>
        <v>21.8398</v>
      </c>
      <c r="G20" s="66">
        <f t="shared" si="1"/>
        <v>16</v>
      </c>
      <c r="H20" s="65">
        <f>VLOOKUP($A20,'Return Data'!$B$7:$R$1700,11,0)</f>
        <v>12.2637</v>
      </c>
      <c r="I20" s="66">
        <f t="shared" si="2"/>
        <v>16</v>
      </c>
      <c r="J20" s="65">
        <f>VLOOKUP($A20,'Return Data'!$B$7:$R$1700,12,0)</f>
        <v>10.7113</v>
      </c>
      <c r="K20" s="66">
        <f t="shared" si="3"/>
        <v>16</v>
      </c>
      <c r="L20" s="65">
        <f>VLOOKUP($A20,'Return Data'!$B$7:$R$1700,13,0)</f>
        <v>10.093400000000001</v>
      </c>
      <c r="M20" s="66">
        <f t="shared" si="4"/>
        <v>14</v>
      </c>
      <c r="N20" s="65">
        <f>VLOOKUP($A20,'Return Data'!$B$7:$R$1700,17,0)</f>
        <v>10.264699999999999</v>
      </c>
      <c r="O20" s="66">
        <f t="shared" si="5"/>
        <v>13</v>
      </c>
      <c r="P20" s="65">
        <f>VLOOKUP($A20,'Return Data'!$B$7:$R$1700,14,0)</f>
        <v>8.6633999999999993</v>
      </c>
      <c r="Q20" s="66">
        <f t="shared" si="6"/>
        <v>11</v>
      </c>
      <c r="R20" s="65">
        <f>VLOOKUP($A20,'Return Data'!$B$7:$R$1700,16,0)</f>
        <v>7.8170000000000002</v>
      </c>
      <c r="S20" s="67">
        <f t="shared" si="7"/>
        <v>18</v>
      </c>
    </row>
    <row r="21" spans="1:19" x14ac:dyDescent="0.3">
      <c r="A21" s="82" t="s">
        <v>602</v>
      </c>
      <c r="B21" s="64">
        <f>VLOOKUP($A21,'Return Data'!$B$7:$R$1700,3,0)</f>
        <v>44025</v>
      </c>
      <c r="C21" s="65">
        <f>VLOOKUP($A21,'Return Data'!$B$7:$R$1700,4,0)</f>
        <v>15.654299999999999</v>
      </c>
      <c r="D21" s="65">
        <f>VLOOKUP($A21,'Return Data'!$B$7:$R$1700,9,0)</f>
        <v>25.653400000000001</v>
      </c>
      <c r="E21" s="66">
        <f t="shared" si="0"/>
        <v>10</v>
      </c>
      <c r="F21" s="65">
        <f>VLOOKUP($A21,'Return Data'!$B$7:$R$1700,10,0)</f>
        <v>23.9481</v>
      </c>
      <c r="G21" s="66">
        <f t="shared" si="1"/>
        <v>10</v>
      </c>
      <c r="H21" s="65">
        <f>VLOOKUP($A21,'Return Data'!$B$7:$R$1700,11,0)</f>
        <v>15.204800000000001</v>
      </c>
      <c r="I21" s="66">
        <f t="shared" si="2"/>
        <v>3</v>
      </c>
      <c r="J21" s="65">
        <f>VLOOKUP($A21,'Return Data'!$B$7:$R$1700,12,0)</f>
        <v>12.9673</v>
      </c>
      <c r="K21" s="66">
        <f t="shared" si="3"/>
        <v>4</v>
      </c>
      <c r="L21" s="65">
        <f>VLOOKUP($A21,'Return Data'!$B$7:$R$1700,13,0)</f>
        <v>12.383900000000001</v>
      </c>
      <c r="M21" s="66">
        <f t="shared" si="4"/>
        <v>3</v>
      </c>
      <c r="N21" s="65">
        <f>VLOOKUP($A21,'Return Data'!$B$7:$R$1700,17,0)</f>
        <v>11.3065</v>
      </c>
      <c r="O21" s="66">
        <f t="shared" si="5"/>
        <v>4</v>
      </c>
      <c r="P21" s="65">
        <f>VLOOKUP($A21,'Return Data'!$B$7:$R$1700,14,0)</f>
        <v>8.9337999999999997</v>
      </c>
      <c r="Q21" s="66">
        <f t="shared" si="6"/>
        <v>7</v>
      </c>
      <c r="R21" s="65">
        <f>VLOOKUP($A21,'Return Data'!$B$7:$R$1700,16,0)</f>
        <v>9.0606000000000009</v>
      </c>
      <c r="S21" s="67">
        <f t="shared" si="7"/>
        <v>6</v>
      </c>
    </row>
    <row r="22" spans="1:19" x14ac:dyDescent="0.3">
      <c r="A22" s="82" t="s">
        <v>604</v>
      </c>
      <c r="B22" s="64">
        <f>VLOOKUP($A22,'Return Data'!$B$7:$R$1700,3,0)</f>
        <v>44025</v>
      </c>
      <c r="C22" s="65">
        <f>VLOOKUP($A22,'Return Data'!$B$7:$R$1700,4,0)</f>
        <v>18.503399999999999</v>
      </c>
      <c r="D22" s="65">
        <f>VLOOKUP($A22,'Return Data'!$B$7:$R$1700,9,0)</f>
        <v>23.243200000000002</v>
      </c>
      <c r="E22" s="66">
        <f t="shared" si="0"/>
        <v>13</v>
      </c>
      <c r="F22" s="65">
        <f>VLOOKUP($A22,'Return Data'!$B$7:$R$1700,10,0)</f>
        <v>23.2331</v>
      </c>
      <c r="G22" s="66">
        <f t="shared" si="1"/>
        <v>12</v>
      </c>
      <c r="H22" s="65">
        <f>VLOOKUP($A22,'Return Data'!$B$7:$R$1700,11,0)</f>
        <v>13.570399999999999</v>
      </c>
      <c r="I22" s="66">
        <f t="shared" si="2"/>
        <v>11</v>
      </c>
      <c r="J22" s="65">
        <f>VLOOKUP($A22,'Return Data'!$B$7:$R$1700,12,0)</f>
        <v>12.084099999999999</v>
      </c>
      <c r="K22" s="66">
        <f t="shared" si="3"/>
        <v>11</v>
      </c>
      <c r="L22" s="65">
        <f>VLOOKUP($A22,'Return Data'!$B$7:$R$1700,13,0)</f>
        <v>11.1892</v>
      </c>
      <c r="M22" s="66">
        <f t="shared" si="4"/>
        <v>13</v>
      </c>
      <c r="N22" s="65">
        <f>VLOOKUP($A22,'Return Data'!$B$7:$R$1700,17,0)</f>
        <v>10.667299999999999</v>
      </c>
      <c r="O22" s="66">
        <f t="shared" si="5"/>
        <v>9</v>
      </c>
      <c r="P22" s="65">
        <f>VLOOKUP($A22,'Return Data'!$B$7:$R$1700,14,0)</f>
        <v>8.4840999999999998</v>
      </c>
      <c r="Q22" s="66">
        <f t="shared" si="6"/>
        <v>12</v>
      </c>
      <c r="R22" s="65">
        <f>VLOOKUP($A22,'Return Data'!$B$7:$R$1700,16,0)</f>
        <v>8.7286000000000001</v>
      </c>
      <c r="S22" s="67">
        <f t="shared" si="7"/>
        <v>12</v>
      </c>
    </row>
    <row r="23" spans="1:19" x14ac:dyDescent="0.3">
      <c r="A23" s="82" t="s">
        <v>607</v>
      </c>
      <c r="B23" s="64">
        <f>VLOOKUP($A23,'Return Data'!$B$7:$R$1700,3,0)</f>
        <v>44025</v>
      </c>
      <c r="C23" s="65">
        <f>VLOOKUP($A23,'Return Data'!$B$7:$R$1700,4,0)</f>
        <v>2400.8380999999999</v>
      </c>
      <c r="D23" s="65">
        <f>VLOOKUP($A23,'Return Data'!$B$7:$R$1700,9,0)</f>
        <v>29.1722</v>
      </c>
      <c r="E23" s="66">
        <f t="shared" si="0"/>
        <v>6</v>
      </c>
      <c r="F23" s="65">
        <f>VLOOKUP($A23,'Return Data'!$B$7:$R$1700,10,0)</f>
        <v>25.594799999999999</v>
      </c>
      <c r="G23" s="66">
        <f t="shared" si="1"/>
        <v>5</v>
      </c>
      <c r="H23" s="65">
        <f>VLOOKUP($A23,'Return Data'!$B$7:$R$1700,11,0)</f>
        <v>14.5945</v>
      </c>
      <c r="I23" s="66">
        <f t="shared" si="2"/>
        <v>6</v>
      </c>
      <c r="J23" s="65">
        <f>VLOOKUP($A23,'Return Data'!$B$7:$R$1700,12,0)</f>
        <v>12.899699999999999</v>
      </c>
      <c r="K23" s="66">
        <f t="shared" si="3"/>
        <v>5</v>
      </c>
      <c r="L23" s="65">
        <f>VLOOKUP($A23,'Return Data'!$B$7:$R$1700,13,0)</f>
        <v>11.697699999999999</v>
      </c>
      <c r="M23" s="66">
        <f t="shared" si="4"/>
        <v>7</v>
      </c>
      <c r="N23" s="65">
        <f>VLOOKUP($A23,'Return Data'!$B$7:$R$1700,17,0)</f>
        <v>10.6203</v>
      </c>
      <c r="O23" s="66">
        <f t="shared" si="5"/>
        <v>11</v>
      </c>
      <c r="P23" s="65">
        <f>VLOOKUP($A23,'Return Data'!$B$7:$R$1700,14,0)</f>
        <v>9.1748999999999992</v>
      </c>
      <c r="Q23" s="66">
        <f t="shared" si="6"/>
        <v>4</v>
      </c>
      <c r="R23" s="65">
        <f>VLOOKUP($A23,'Return Data'!$B$7:$R$1700,16,0)</f>
        <v>8.4741999999999997</v>
      </c>
      <c r="S23" s="67">
        <f t="shared" si="7"/>
        <v>14</v>
      </c>
    </row>
    <row r="24" spans="1:19" x14ac:dyDescent="0.3">
      <c r="A24" s="82" t="s">
        <v>608</v>
      </c>
      <c r="B24" s="64">
        <f>VLOOKUP($A24,'Return Data'!$B$7:$R$1700,3,0)</f>
        <v>44025</v>
      </c>
      <c r="C24" s="65">
        <f>VLOOKUP($A24,'Return Data'!$B$7:$R$1700,4,0)</f>
        <v>32.964500000000001</v>
      </c>
      <c r="D24" s="65">
        <f>VLOOKUP($A24,'Return Data'!$B$7:$R$1700,9,0)</f>
        <v>11.997199999999999</v>
      </c>
      <c r="E24" s="66">
        <f t="shared" si="0"/>
        <v>20</v>
      </c>
      <c r="F24" s="65">
        <f>VLOOKUP($A24,'Return Data'!$B$7:$R$1700,10,0)</f>
        <v>15.096399999999999</v>
      </c>
      <c r="G24" s="66">
        <f t="shared" si="1"/>
        <v>20</v>
      </c>
      <c r="H24" s="65">
        <f>VLOOKUP($A24,'Return Data'!$B$7:$R$1700,11,0)</f>
        <v>10.0749</v>
      </c>
      <c r="I24" s="66">
        <f t="shared" si="2"/>
        <v>18</v>
      </c>
      <c r="J24" s="65">
        <f>VLOOKUP($A24,'Return Data'!$B$7:$R$1700,12,0)</f>
        <v>9.5737000000000005</v>
      </c>
      <c r="K24" s="66">
        <f t="shared" si="3"/>
        <v>17</v>
      </c>
      <c r="L24" s="65">
        <f>VLOOKUP($A24,'Return Data'!$B$7:$R$1700,13,0)</f>
        <v>9.9422999999999995</v>
      </c>
      <c r="M24" s="66">
        <f t="shared" si="4"/>
        <v>16</v>
      </c>
      <c r="N24" s="65">
        <f>VLOOKUP($A24,'Return Data'!$B$7:$R$1700,17,0)</f>
        <v>9.8153000000000006</v>
      </c>
      <c r="O24" s="66">
        <f t="shared" si="5"/>
        <v>15</v>
      </c>
      <c r="P24" s="65">
        <f>VLOOKUP($A24,'Return Data'!$B$7:$R$1700,14,0)</f>
        <v>7.7891000000000004</v>
      </c>
      <c r="Q24" s="66">
        <f t="shared" si="6"/>
        <v>15</v>
      </c>
      <c r="R24" s="65">
        <f>VLOOKUP($A24,'Return Data'!$B$7:$R$1700,16,0)</f>
        <v>7.9755000000000003</v>
      </c>
      <c r="S24" s="67">
        <f t="shared" si="7"/>
        <v>15</v>
      </c>
    </row>
    <row r="25" spans="1:19" x14ac:dyDescent="0.3">
      <c r="A25" s="82" t="s">
        <v>611</v>
      </c>
      <c r="B25" s="64">
        <f>VLOOKUP($A25,'Return Data'!$B$7:$R$1700,3,0)</f>
        <v>44025</v>
      </c>
      <c r="C25" s="65">
        <f>VLOOKUP($A25,'Return Data'!$B$7:$R$1700,4,0)</f>
        <v>10.9107</v>
      </c>
      <c r="D25" s="65">
        <f>VLOOKUP($A25,'Return Data'!$B$7:$R$1700,9,0)</f>
        <v>32.229399999999998</v>
      </c>
      <c r="E25" s="66">
        <f t="shared" si="0"/>
        <v>4</v>
      </c>
      <c r="F25" s="65">
        <f>VLOOKUP($A25,'Return Data'!$B$7:$R$1700,10,0)</f>
        <v>27.342300000000002</v>
      </c>
      <c r="G25" s="66">
        <f t="shared" si="1"/>
        <v>4</v>
      </c>
      <c r="H25" s="65">
        <f>VLOOKUP($A25,'Return Data'!$B$7:$R$1700,11,0)</f>
        <v>14.283200000000001</v>
      </c>
      <c r="I25" s="66">
        <f t="shared" si="2"/>
        <v>8</v>
      </c>
      <c r="J25" s="65"/>
      <c r="K25" s="66"/>
      <c r="L25" s="65"/>
      <c r="M25" s="66"/>
      <c r="N25" s="65"/>
      <c r="O25" s="66"/>
      <c r="P25" s="65"/>
      <c r="Q25" s="66"/>
      <c r="R25" s="65">
        <f>VLOOKUP($A25,'Return Data'!$B$7:$R$1700,16,0)</f>
        <v>12.0002</v>
      </c>
      <c r="S25" s="67">
        <f t="shared" si="7"/>
        <v>3</v>
      </c>
    </row>
    <row r="26" spans="1:19" x14ac:dyDescent="0.3">
      <c r="A26" s="82" t="s">
        <v>613</v>
      </c>
      <c r="B26" s="64">
        <f>VLOOKUP($A26,'Return Data'!$B$7:$R$1700,3,0)</f>
        <v>44025</v>
      </c>
      <c r="C26" s="65">
        <f>VLOOKUP($A26,'Return Data'!$B$7:$R$1700,4,0)</f>
        <v>15.7532</v>
      </c>
      <c r="D26" s="65">
        <f>VLOOKUP($A26,'Return Data'!$B$7:$R$1700,9,0)</f>
        <v>17.853400000000001</v>
      </c>
      <c r="E26" s="66">
        <f t="shared" si="0"/>
        <v>19</v>
      </c>
      <c r="F26" s="65">
        <f>VLOOKUP($A26,'Return Data'!$B$7:$R$1700,10,0)</f>
        <v>20.0366</v>
      </c>
      <c r="G26" s="66">
        <f t="shared" si="1"/>
        <v>19</v>
      </c>
      <c r="H26" s="65">
        <f>VLOOKUP($A26,'Return Data'!$B$7:$R$1700,11,0)</f>
        <v>12.3956</v>
      </c>
      <c r="I26" s="66">
        <f t="shared" si="2"/>
        <v>15</v>
      </c>
      <c r="J26" s="65">
        <f>VLOOKUP($A26,'Return Data'!$B$7:$R$1700,12,0)</f>
        <v>10.997999999999999</v>
      </c>
      <c r="K26" s="66">
        <f t="shared" si="3"/>
        <v>15</v>
      </c>
      <c r="L26" s="65">
        <f>VLOOKUP($A26,'Return Data'!$B$7:$R$1700,13,0)</f>
        <v>8.1674000000000007</v>
      </c>
      <c r="M26" s="66">
        <f t="shared" si="4"/>
        <v>17</v>
      </c>
      <c r="N26" s="65">
        <f>VLOOKUP($A26,'Return Data'!$B$7:$R$1700,17,0)</f>
        <v>4.5548000000000002</v>
      </c>
      <c r="O26" s="66">
        <f t="shared" si="5"/>
        <v>17</v>
      </c>
      <c r="P26" s="65">
        <f>VLOOKUP($A26,'Return Data'!$B$7:$R$1700,14,0)</f>
        <v>4.8517999999999999</v>
      </c>
      <c r="Q26" s="66">
        <f t="shared" si="6"/>
        <v>17</v>
      </c>
      <c r="R26" s="65">
        <f>VLOOKUP($A26,'Return Data'!$B$7:$R$1700,16,0)</f>
        <v>7.3072999999999997</v>
      </c>
      <c r="S26" s="67">
        <f t="shared" si="7"/>
        <v>20</v>
      </c>
    </row>
    <row r="27" spans="1:19" x14ac:dyDescent="0.3">
      <c r="A27" s="82" t="s">
        <v>731</v>
      </c>
      <c r="B27" s="64">
        <f>VLOOKUP($A27,'Return Data'!$B$7:$R$1700,3,0)</f>
        <v>44025</v>
      </c>
      <c r="C27" s="65">
        <f>VLOOKUP($A27,'Return Data'!$B$7:$R$1700,4,0)</f>
        <v>1078.7240999999999</v>
      </c>
      <c r="D27" s="65">
        <f>VLOOKUP($A27,'Return Data'!$B$7:$R$1700,9,0)</f>
        <v>26.9863</v>
      </c>
      <c r="E27" s="66">
        <f t="shared" si="0"/>
        <v>9</v>
      </c>
      <c r="F27" s="65">
        <f>VLOOKUP($A27,'Return Data'!$B$7:$R$1700,10,0)</f>
        <v>24.775700000000001</v>
      </c>
      <c r="G27" s="66">
        <f t="shared" si="1"/>
        <v>7</v>
      </c>
      <c r="H27" s="65"/>
      <c r="I27" s="66"/>
      <c r="J27" s="65"/>
      <c r="K27" s="66"/>
      <c r="L27" s="65"/>
      <c r="M27" s="66"/>
      <c r="N27" s="65"/>
      <c r="O27" s="66"/>
      <c r="P27" s="65"/>
      <c r="Q27" s="66"/>
      <c r="R27" s="65">
        <f>VLOOKUP($A27,'Return Data'!$B$7:$R$1700,16,0)</f>
        <v>14.5337</v>
      </c>
      <c r="S27" s="67">
        <f t="shared" si="7"/>
        <v>2</v>
      </c>
    </row>
    <row r="28" spans="1:19" x14ac:dyDescent="0.3">
      <c r="A28" s="82" t="s">
        <v>732</v>
      </c>
      <c r="B28" s="64">
        <f>VLOOKUP($A28,'Return Data'!$B$7:$R$1700,3,0)</f>
        <v>44025</v>
      </c>
      <c r="C28" s="65">
        <f>VLOOKUP($A28,'Return Data'!$B$7:$R$1700,4,0)</f>
        <v>1105.1818000000001</v>
      </c>
      <c r="D28" s="65">
        <f>VLOOKUP($A28,'Return Data'!$B$7:$R$1700,9,0)</f>
        <v>41.093299999999999</v>
      </c>
      <c r="E28" s="66">
        <f t="shared" si="0"/>
        <v>1</v>
      </c>
      <c r="F28" s="65">
        <f>VLOOKUP($A28,'Return Data'!$B$7:$R$1700,10,0)</f>
        <v>38.468400000000003</v>
      </c>
      <c r="G28" s="66">
        <f t="shared" si="1"/>
        <v>1</v>
      </c>
      <c r="H28" s="65"/>
      <c r="I28" s="66"/>
      <c r="J28" s="65"/>
      <c r="K28" s="66"/>
      <c r="L28" s="65"/>
      <c r="M28" s="66"/>
      <c r="N28" s="65"/>
      <c r="O28" s="66"/>
      <c r="P28" s="65"/>
      <c r="Q28" s="66"/>
      <c r="R28" s="65">
        <f>VLOOKUP($A28,'Return Data'!$B$7:$R$1700,16,0)</f>
        <v>19.456700000000001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25.450985714285714</v>
      </c>
      <c r="E30" s="88"/>
      <c r="F30" s="89">
        <f>AVERAGE(F8:F28)</f>
        <v>24.056861904761906</v>
      </c>
      <c r="G30" s="88"/>
      <c r="H30" s="89">
        <f>AVERAGE(H8:H28)</f>
        <v>13.537278947368421</v>
      </c>
      <c r="I30" s="88"/>
      <c r="J30" s="89">
        <f>AVERAGE(J8:J28)</f>
        <v>12.015949999999998</v>
      </c>
      <c r="K30" s="88"/>
      <c r="L30" s="89">
        <f>AVERAGE(L8:L28)</f>
        <v>11.122488888888888</v>
      </c>
      <c r="M30" s="88"/>
      <c r="N30" s="89">
        <f>AVERAGE(N8:N28)</f>
        <v>10.54334705882353</v>
      </c>
      <c r="O30" s="88"/>
      <c r="P30" s="89">
        <f>AVERAGE(P8:P28)</f>
        <v>8.5875647058823521</v>
      </c>
      <c r="Q30" s="88"/>
      <c r="R30" s="89">
        <f>AVERAGE(R8:R28)</f>
        <v>9.3217571428571446</v>
      </c>
      <c r="S30" s="90"/>
    </row>
    <row r="31" spans="1:19" x14ac:dyDescent="0.3">
      <c r="A31" s="87" t="s">
        <v>28</v>
      </c>
      <c r="B31" s="88"/>
      <c r="C31" s="88"/>
      <c r="D31" s="89">
        <f>MIN(D8:D28)</f>
        <v>9.0385000000000009</v>
      </c>
      <c r="E31" s="88"/>
      <c r="F31" s="89">
        <f>MIN(F8:F28)</f>
        <v>7.3192000000000004</v>
      </c>
      <c r="G31" s="88"/>
      <c r="H31" s="89">
        <f>MIN(H8:H28)</f>
        <v>5.6006999999999998</v>
      </c>
      <c r="I31" s="88"/>
      <c r="J31" s="89">
        <f>MIN(J8:J28)</f>
        <v>6.0023</v>
      </c>
      <c r="K31" s="88"/>
      <c r="L31" s="89">
        <f>MIN(L8:L28)</f>
        <v>6.55</v>
      </c>
      <c r="M31" s="88"/>
      <c r="N31" s="89">
        <f>MIN(N8:N28)</f>
        <v>4.5548000000000002</v>
      </c>
      <c r="O31" s="88"/>
      <c r="P31" s="89">
        <f>MIN(P8:P28)</f>
        <v>4.8517999999999999</v>
      </c>
      <c r="Q31" s="88"/>
      <c r="R31" s="89">
        <f>MIN(R8:R28)</f>
        <v>5.0778999999999996</v>
      </c>
      <c r="S31" s="90"/>
    </row>
    <row r="32" spans="1:19" ht="15" thickBot="1" x14ac:dyDescent="0.35">
      <c r="A32" s="91" t="s">
        <v>29</v>
      </c>
      <c r="B32" s="92"/>
      <c r="C32" s="92"/>
      <c r="D32" s="93">
        <f>MAX(D8:D28)</f>
        <v>41.093299999999999</v>
      </c>
      <c r="E32" s="92"/>
      <c r="F32" s="93">
        <f>MAX(F8:F28)</f>
        <v>38.468400000000003</v>
      </c>
      <c r="G32" s="92"/>
      <c r="H32" s="93">
        <f>MAX(H8:H28)</f>
        <v>20.5047</v>
      </c>
      <c r="I32" s="92"/>
      <c r="J32" s="93">
        <f>MAX(J8:J28)</f>
        <v>17.5045</v>
      </c>
      <c r="K32" s="92"/>
      <c r="L32" s="93">
        <f>MAX(L8:L28)</f>
        <v>14.0471</v>
      </c>
      <c r="M32" s="92"/>
      <c r="N32" s="93">
        <f>MAX(N8:N28)</f>
        <v>13.471299999999999</v>
      </c>
      <c r="O32" s="92"/>
      <c r="P32" s="93">
        <f>MAX(P8:P28)</f>
        <v>10.3658</v>
      </c>
      <c r="Q32" s="92"/>
      <c r="R32" s="93">
        <f>MAX(R8:R28)</f>
        <v>19.456700000000001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44025</v>
      </c>
      <c r="C8" s="65">
        <f>VLOOKUP($A8,'Return Data'!$B$7:$R$1700,4,0)</f>
        <v>4525.0114999999996</v>
      </c>
      <c r="D8" s="65">
        <f>VLOOKUP($A8,'Return Data'!$B$7:$R$1700,9,0)</f>
        <v>34.8752</v>
      </c>
      <c r="E8" s="66">
        <f>RANK(D8,D$8:D$18,0)</f>
        <v>2</v>
      </c>
      <c r="F8" s="65">
        <f>VLOOKUP($A8,'Return Data'!$B$7:$R$1700,10,0)</f>
        <v>28.7897</v>
      </c>
      <c r="G8" s="66">
        <f>RANK(F8,F$8:F$18,0)</f>
        <v>1</v>
      </c>
      <c r="H8" s="65">
        <f>VLOOKUP($A8,'Return Data'!$B$7:$R$1700,11,0)</f>
        <v>47.014000000000003</v>
      </c>
      <c r="I8" s="66">
        <f>RANK(H8,H$8:H$18,0)</f>
        <v>1</v>
      </c>
      <c r="J8" s="65">
        <f>VLOOKUP($A8,'Return Data'!$B$7:$R$1700,12,0)</f>
        <v>35.787599999999998</v>
      </c>
      <c r="K8" s="66">
        <f>RANK(J8,J$8:J$18,0)</f>
        <v>1</v>
      </c>
      <c r="L8" s="65">
        <f>VLOOKUP($A8,'Return Data'!$B$7:$R$1700,13,0)</f>
        <v>39.605800000000002</v>
      </c>
      <c r="M8" s="66">
        <f>RANK(L8,L$8:L$18,0)</f>
        <v>1</v>
      </c>
      <c r="N8" s="65">
        <f>VLOOKUP($A8,'Return Data'!$B$7:$R$1700,17,0)</f>
        <v>26.806699999999999</v>
      </c>
      <c r="O8" s="66">
        <f>RANK(N8,N$8:N$18,0)</f>
        <v>2</v>
      </c>
      <c r="P8" s="65">
        <f>VLOOKUP($A8,'Return Data'!$B$7:$R$1700,14,0)</f>
        <v>19.631499999999999</v>
      </c>
      <c r="Q8" s="66">
        <f>RANK(P8,P$8:P$18,0)</f>
        <v>3</v>
      </c>
      <c r="R8" s="65">
        <f>VLOOKUP($A8,'Return Data'!$B$7:$R$1700,16,0)</f>
        <v>8.0237999999999996</v>
      </c>
      <c r="S8" s="67">
        <f>RANK(R8,R$8:R$18,0)</f>
        <v>10</v>
      </c>
    </row>
    <row r="9" spans="1:19" x14ac:dyDescent="0.3">
      <c r="A9" s="82" t="s">
        <v>897</v>
      </c>
      <c r="B9" s="64">
        <f>VLOOKUP($A9,'Return Data'!$B$7:$R$1700,3,0)</f>
        <v>44025</v>
      </c>
      <c r="C9" s="65">
        <f>VLOOKUP($A9,'Return Data'!$B$7:$R$1700,4,0)</f>
        <v>4283.4681</v>
      </c>
      <c r="D9" s="65">
        <f>VLOOKUP($A9,'Return Data'!$B$7:$R$1700,9,0)</f>
        <v>34.290399999999998</v>
      </c>
      <c r="E9" s="66">
        <f t="shared" ref="E9:E18" si="0">RANK(D9,D$8:D$18,0)</f>
        <v>8</v>
      </c>
      <c r="F9" s="65">
        <f>VLOOKUP($A9,'Return Data'!$B$7:$R$1700,10,0)</f>
        <v>27.754000000000001</v>
      </c>
      <c r="G9" s="66">
        <f t="shared" ref="G9:G18" si="1">RANK(F9,F$8:F$18,0)</f>
        <v>8</v>
      </c>
      <c r="H9" s="65">
        <f>VLOOKUP($A9,'Return Data'!$B$7:$R$1700,11,0)</f>
        <v>45.584800000000001</v>
      </c>
      <c r="I9" s="66">
        <f t="shared" ref="I9:I18" si="2">RANK(H9,H$8:H$18,0)</f>
        <v>9</v>
      </c>
      <c r="J9" s="65">
        <f>VLOOKUP($A9,'Return Data'!$B$7:$R$1700,12,0)</f>
        <v>34.646500000000003</v>
      </c>
      <c r="K9" s="66">
        <f t="shared" ref="K9:K18" si="3">RANK(J9,J$8:J$18,0)</f>
        <v>10</v>
      </c>
      <c r="L9" s="65">
        <f>VLOOKUP($A9,'Return Data'!$B$7:$R$1700,13,0)</f>
        <v>39.238599999999998</v>
      </c>
      <c r="M9" s="66">
        <f t="shared" ref="M9:M18" si="4">RANK(L9,L$8:L$18,0)</f>
        <v>5</v>
      </c>
      <c r="N9" s="65">
        <f>VLOOKUP($A9,'Return Data'!$B$7:$R$1700,17,0)</f>
        <v>26.585599999999999</v>
      </c>
      <c r="O9" s="66">
        <f t="shared" ref="O9:O18" si="5">RANK(N9,N$8:N$18,0)</f>
        <v>5</v>
      </c>
      <c r="P9" s="65">
        <f>VLOOKUP($A9,'Return Data'!$B$7:$R$1700,14,0)</f>
        <v>19.6251</v>
      </c>
      <c r="Q9" s="66">
        <f t="shared" ref="Q9:Q18" si="6">RANK(P9,P$8:P$18,0)</f>
        <v>4</v>
      </c>
      <c r="R9" s="65">
        <f>VLOOKUP($A9,'Return Data'!$B$7:$R$1700,16,0)</f>
        <v>8.0373000000000001</v>
      </c>
      <c r="S9" s="67">
        <f t="shared" ref="S9:S18" si="7">RANK(R9,R$8:R$18,0)</f>
        <v>9</v>
      </c>
    </row>
    <row r="10" spans="1:19" x14ac:dyDescent="0.3">
      <c r="A10" s="82" t="s">
        <v>900</v>
      </c>
      <c r="B10" s="64">
        <f>VLOOKUP($A10,'Return Data'!$B$7:$R$1700,3,0)</f>
        <v>44025</v>
      </c>
      <c r="C10" s="65">
        <f>VLOOKUP($A10,'Return Data'!$B$7:$R$1700,4,0)</f>
        <v>4413.5060000000003</v>
      </c>
      <c r="D10" s="65">
        <f>VLOOKUP($A10,'Return Data'!$B$7:$R$1700,9,0)</f>
        <v>34.557600000000001</v>
      </c>
      <c r="E10" s="66">
        <f t="shared" si="0"/>
        <v>6</v>
      </c>
      <c r="F10" s="65">
        <f>VLOOKUP($A10,'Return Data'!$B$7:$R$1700,10,0)</f>
        <v>28.548100000000002</v>
      </c>
      <c r="G10" s="66">
        <f t="shared" si="1"/>
        <v>4</v>
      </c>
      <c r="H10" s="65">
        <f>VLOOKUP($A10,'Return Data'!$B$7:$R$1700,11,0)</f>
        <v>46.802399999999999</v>
      </c>
      <c r="I10" s="66">
        <f t="shared" si="2"/>
        <v>3</v>
      </c>
      <c r="J10" s="65">
        <f>VLOOKUP($A10,'Return Data'!$B$7:$R$1700,12,0)</f>
        <v>34.8354</v>
      </c>
      <c r="K10" s="66">
        <f t="shared" si="3"/>
        <v>8</v>
      </c>
      <c r="L10" s="65">
        <f>VLOOKUP($A10,'Return Data'!$B$7:$R$1700,13,0)</f>
        <v>38.573999999999998</v>
      </c>
      <c r="M10" s="66">
        <f t="shared" si="4"/>
        <v>10</v>
      </c>
      <c r="N10" s="65">
        <f>VLOOKUP($A10,'Return Data'!$B$7:$R$1700,17,0)</f>
        <v>26.274899999999999</v>
      </c>
      <c r="O10" s="66">
        <f t="shared" si="5"/>
        <v>11</v>
      </c>
      <c r="P10" s="65">
        <f>VLOOKUP($A10,'Return Data'!$B$7:$R$1700,14,0)</f>
        <v>19.259599999999999</v>
      </c>
      <c r="Q10" s="66">
        <f t="shared" si="6"/>
        <v>10</v>
      </c>
      <c r="R10" s="65">
        <f>VLOOKUP($A10,'Return Data'!$B$7:$R$1700,16,0)</f>
        <v>9.4572000000000003</v>
      </c>
      <c r="S10" s="67">
        <f t="shared" si="7"/>
        <v>7</v>
      </c>
    </row>
    <row r="11" spans="1:19" x14ac:dyDescent="0.3">
      <c r="A11" s="82" t="s">
        <v>902</v>
      </c>
      <c r="B11" s="64">
        <f>VLOOKUP($A11,'Return Data'!$B$7:$R$1700,3,0)</f>
        <v>44025</v>
      </c>
      <c r="C11" s="65">
        <f>VLOOKUP($A11,'Return Data'!$B$7:$R$1700,4,0)</f>
        <v>44.0503</v>
      </c>
      <c r="D11" s="65">
        <f>VLOOKUP($A11,'Return Data'!$B$7:$R$1700,9,0)</f>
        <v>34.118099999999998</v>
      </c>
      <c r="E11" s="66">
        <f t="shared" si="0"/>
        <v>10</v>
      </c>
      <c r="F11" s="65">
        <f>VLOOKUP($A11,'Return Data'!$B$7:$R$1700,10,0)</f>
        <v>27.632300000000001</v>
      </c>
      <c r="G11" s="66">
        <f t="shared" si="1"/>
        <v>9</v>
      </c>
      <c r="H11" s="65">
        <f>VLOOKUP($A11,'Return Data'!$B$7:$R$1700,11,0)</f>
        <v>45.352899999999998</v>
      </c>
      <c r="I11" s="66">
        <f t="shared" si="2"/>
        <v>11</v>
      </c>
      <c r="J11" s="65">
        <f>VLOOKUP($A11,'Return Data'!$B$7:$R$1700,12,0)</f>
        <v>34.402900000000002</v>
      </c>
      <c r="K11" s="66">
        <f t="shared" si="3"/>
        <v>11</v>
      </c>
      <c r="L11" s="65">
        <f>VLOOKUP($A11,'Return Data'!$B$7:$R$1700,13,0)</f>
        <v>38.546900000000001</v>
      </c>
      <c r="M11" s="66">
        <f t="shared" si="4"/>
        <v>11</v>
      </c>
      <c r="N11" s="65">
        <f>VLOOKUP($A11,'Return Data'!$B$7:$R$1700,17,0)</f>
        <v>26.393999999999998</v>
      </c>
      <c r="O11" s="66">
        <f t="shared" si="5"/>
        <v>10</v>
      </c>
      <c r="P11" s="65">
        <f>VLOOKUP($A11,'Return Data'!$B$7:$R$1700,14,0)</f>
        <v>19.147300000000001</v>
      </c>
      <c r="Q11" s="66">
        <f t="shared" si="6"/>
        <v>11</v>
      </c>
      <c r="R11" s="65">
        <f>VLOOKUP($A11,'Return Data'!$B$7:$R$1700,16,0)</f>
        <v>8.9152000000000005</v>
      </c>
      <c r="S11" s="67">
        <f t="shared" si="7"/>
        <v>8</v>
      </c>
    </row>
    <row r="12" spans="1:19" x14ac:dyDescent="0.3">
      <c r="A12" s="82" t="s">
        <v>904</v>
      </c>
      <c r="B12" s="64">
        <f>VLOOKUP($A12,'Return Data'!$B$7:$R$1700,3,0)</f>
        <v>44025</v>
      </c>
      <c r="C12" s="65">
        <f>VLOOKUP($A12,'Return Data'!$B$7:$R$1700,4,0)</f>
        <v>4564.6558000000005</v>
      </c>
      <c r="D12" s="65">
        <f>VLOOKUP($A12,'Return Data'!$B$7:$R$1700,9,0)</f>
        <v>33.455399999999997</v>
      </c>
      <c r="E12" s="66">
        <f t="shared" si="0"/>
        <v>11</v>
      </c>
      <c r="F12" s="65">
        <f>VLOOKUP($A12,'Return Data'!$B$7:$R$1700,10,0)</f>
        <v>27.607299999999999</v>
      </c>
      <c r="G12" s="66">
        <f t="shared" si="1"/>
        <v>10</v>
      </c>
      <c r="H12" s="65">
        <f>VLOOKUP($A12,'Return Data'!$B$7:$R$1700,11,0)</f>
        <v>45.530500000000004</v>
      </c>
      <c r="I12" s="66">
        <f t="shared" si="2"/>
        <v>10</v>
      </c>
      <c r="J12" s="65">
        <f>VLOOKUP($A12,'Return Data'!$B$7:$R$1700,12,0)</f>
        <v>34.648699999999998</v>
      </c>
      <c r="K12" s="66">
        <f t="shared" si="3"/>
        <v>9</v>
      </c>
      <c r="L12" s="65">
        <f>VLOOKUP($A12,'Return Data'!$B$7:$R$1700,13,0)</f>
        <v>38.6051</v>
      </c>
      <c r="M12" s="66">
        <f t="shared" si="4"/>
        <v>9</v>
      </c>
      <c r="N12" s="65">
        <f>VLOOKUP($A12,'Return Data'!$B$7:$R$1700,17,0)</f>
        <v>26.556100000000001</v>
      </c>
      <c r="O12" s="66">
        <f t="shared" si="5"/>
        <v>7</v>
      </c>
      <c r="P12" s="65">
        <f>VLOOKUP($A12,'Return Data'!$B$7:$R$1700,14,0)</f>
        <v>19.749400000000001</v>
      </c>
      <c r="Q12" s="66">
        <f t="shared" si="6"/>
        <v>1</v>
      </c>
      <c r="R12" s="65">
        <f>VLOOKUP($A12,'Return Data'!$B$7:$R$1700,16,0)</f>
        <v>5.3571999999999997</v>
      </c>
      <c r="S12" s="67">
        <f t="shared" si="7"/>
        <v>11</v>
      </c>
    </row>
    <row r="13" spans="1:19" x14ac:dyDescent="0.3">
      <c r="A13" s="82" t="s">
        <v>906</v>
      </c>
      <c r="B13" s="64">
        <f>VLOOKUP($A13,'Return Data'!$B$7:$R$1700,3,0)</f>
        <v>44025</v>
      </c>
      <c r="C13" s="65">
        <f>VLOOKUP($A13,'Return Data'!$B$7:$R$1700,4,0)</f>
        <v>4464.5619999999999</v>
      </c>
      <c r="D13" s="65">
        <f>VLOOKUP($A13,'Return Data'!$B$7:$R$1700,9,0)</f>
        <v>34.817900000000002</v>
      </c>
      <c r="E13" s="66">
        <f t="shared" si="0"/>
        <v>3</v>
      </c>
      <c r="F13" s="65">
        <f>VLOOKUP($A13,'Return Data'!$B$7:$R$1700,10,0)</f>
        <v>28.557300000000001</v>
      </c>
      <c r="G13" s="66">
        <f t="shared" si="1"/>
        <v>3</v>
      </c>
      <c r="H13" s="65">
        <f>VLOOKUP($A13,'Return Data'!$B$7:$R$1700,11,0)</f>
        <v>46.811500000000002</v>
      </c>
      <c r="I13" s="66">
        <f t="shared" si="2"/>
        <v>2</v>
      </c>
      <c r="J13" s="65">
        <f>VLOOKUP($A13,'Return Data'!$B$7:$R$1700,12,0)</f>
        <v>35.543100000000003</v>
      </c>
      <c r="K13" s="66">
        <f t="shared" si="3"/>
        <v>2</v>
      </c>
      <c r="L13" s="65">
        <f>VLOOKUP($A13,'Return Data'!$B$7:$R$1700,13,0)</f>
        <v>39.5794</v>
      </c>
      <c r="M13" s="66">
        <f t="shared" si="4"/>
        <v>2</v>
      </c>
      <c r="N13" s="65">
        <f>VLOOKUP($A13,'Return Data'!$B$7:$R$1700,17,0)</f>
        <v>26.869</v>
      </c>
      <c r="O13" s="66">
        <f t="shared" si="5"/>
        <v>1</v>
      </c>
      <c r="P13" s="65">
        <f>VLOOKUP($A13,'Return Data'!$B$7:$R$1700,14,0)</f>
        <v>19.672000000000001</v>
      </c>
      <c r="Q13" s="66">
        <f t="shared" si="6"/>
        <v>2</v>
      </c>
      <c r="R13" s="65">
        <f>VLOOKUP($A13,'Return Data'!$B$7:$R$1700,16,0)</f>
        <v>9.8905999999999992</v>
      </c>
      <c r="S13" s="67">
        <f t="shared" si="7"/>
        <v>6</v>
      </c>
    </row>
    <row r="14" spans="1:19" x14ac:dyDescent="0.3">
      <c r="A14" s="82" t="s">
        <v>908</v>
      </c>
      <c r="B14" s="64">
        <f>VLOOKUP($A14,'Return Data'!$B$7:$R$1700,3,0)</f>
        <v>44025</v>
      </c>
      <c r="C14" s="65">
        <f>VLOOKUP($A14,'Return Data'!$B$7:$R$1700,4,0)</f>
        <v>430.41329999999999</v>
      </c>
      <c r="D14" s="65">
        <f>VLOOKUP($A14,'Return Data'!$B$7:$R$1700,9,0)</f>
        <v>34.654299999999999</v>
      </c>
      <c r="E14" s="66">
        <f t="shared" si="0"/>
        <v>5</v>
      </c>
      <c r="F14" s="65">
        <f>VLOOKUP($A14,'Return Data'!$B$7:$R$1700,10,0)</f>
        <v>28.503299999999999</v>
      </c>
      <c r="G14" s="66">
        <f t="shared" si="1"/>
        <v>5</v>
      </c>
      <c r="H14" s="65">
        <f>VLOOKUP($A14,'Return Data'!$B$7:$R$1700,11,0)</f>
        <v>46.531599999999997</v>
      </c>
      <c r="I14" s="66">
        <f t="shared" si="2"/>
        <v>6</v>
      </c>
      <c r="J14" s="65">
        <f>VLOOKUP($A14,'Return Data'!$B$7:$R$1700,12,0)</f>
        <v>35.260100000000001</v>
      </c>
      <c r="K14" s="66">
        <f t="shared" si="3"/>
        <v>4</v>
      </c>
      <c r="L14" s="65">
        <f>VLOOKUP($A14,'Return Data'!$B$7:$R$1700,13,0)</f>
        <v>39.245600000000003</v>
      </c>
      <c r="M14" s="66">
        <f t="shared" si="4"/>
        <v>4</v>
      </c>
      <c r="N14" s="65">
        <f>VLOOKUP($A14,'Return Data'!$B$7:$R$1700,17,0)</f>
        <v>26.6633</v>
      </c>
      <c r="O14" s="66">
        <f t="shared" si="5"/>
        <v>4</v>
      </c>
      <c r="P14" s="65">
        <f>VLOOKUP($A14,'Return Data'!$B$7:$R$1700,14,0)</f>
        <v>19.575199999999999</v>
      </c>
      <c r="Q14" s="66">
        <f t="shared" si="6"/>
        <v>6</v>
      </c>
      <c r="R14" s="65">
        <f>VLOOKUP($A14,'Return Data'!$B$7:$R$1700,16,0)</f>
        <v>13.0168</v>
      </c>
      <c r="S14" s="67">
        <f t="shared" si="7"/>
        <v>1</v>
      </c>
    </row>
    <row r="15" spans="1:19" x14ac:dyDescent="0.3">
      <c r="A15" s="82" t="s">
        <v>910</v>
      </c>
      <c r="B15" s="64">
        <f>VLOOKUP($A15,'Return Data'!$B$7:$R$1700,3,0)</f>
        <v>44025</v>
      </c>
      <c r="C15" s="65">
        <f>VLOOKUP($A15,'Return Data'!$B$7:$R$1700,4,0)</f>
        <v>43.161000000000001</v>
      </c>
      <c r="D15" s="65">
        <f>VLOOKUP($A15,'Return Data'!$B$7:$R$1700,9,0)</f>
        <v>35.857700000000001</v>
      </c>
      <c r="E15" s="66">
        <f t="shared" si="0"/>
        <v>1</v>
      </c>
      <c r="F15" s="65">
        <f>VLOOKUP($A15,'Return Data'!$B$7:$R$1700,10,0)</f>
        <v>28.7364</v>
      </c>
      <c r="G15" s="66">
        <f t="shared" si="1"/>
        <v>2</v>
      </c>
      <c r="H15" s="65">
        <f>VLOOKUP($A15,'Return Data'!$B$7:$R$1700,11,0)</f>
        <v>46.571100000000001</v>
      </c>
      <c r="I15" s="66">
        <f t="shared" si="2"/>
        <v>5</v>
      </c>
      <c r="J15" s="65">
        <f>VLOOKUP($A15,'Return Data'!$B$7:$R$1700,12,0)</f>
        <v>35.227699999999999</v>
      </c>
      <c r="K15" s="66">
        <f t="shared" si="3"/>
        <v>5</v>
      </c>
      <c r="L15" s="65">
        <f>VLOOKUP($A15,'Return Data'!$B$7:$R$1700,13,0)</f>
        <v>39.209899999999998</v>
      </c>
      <c r="M15" s="66">
        <f t="shared" si="4"/>
        <v>6</v>
      </c>
      <c r="N15" s="65">
        <f>VLOOKUP($A15,'Return Data'!$B$7:$R$1700,17,0)</f>
        <v>26.495100000000001</v>
      </c>
      <c r="O15" s="66">
        <f t="shared" si="5"/>
        <v>8</v>
      </c>
      <c r="P15" s="65">
        <f>VLOOKUP($A15,'Return Data'!$B$7:$R$1700,14,0)</f>
        <v>19.4297</v>
      </c>
      <c r="Q15" s="66">
        <f t="shared" si="6"/>
        <v>9</v>
      </c>
      <c r="R15" s="65">
        <f>VLOOKUP($A15,'Return Data'!$B$7:$R$1700,16,0)</f>
        <v>12.035</v>
      </c>
      <c r="S15" s="67">
        <f t="shared" si="7"/>
        <v>3</v>
      </c>
    </row>
    <row r="16" spans="1:19" x14ac:dyDescent="0.3">
      <c r="A16" s="82" t="s">
        <v>912</v>
      </c>
      <c r="B16" s="64">
        <f>VLOOKUP($A16,'Return Data'!$B$7:$R$1700,3,0)</f>
        <v>44025</v>
      </c>
      <c r="C16" s="65">
        <f>VLOOKUP($A16,'Return Data'!$B$7:$R$1700,4,0)</f>
        <v>2143.2255</v>
      </c>
      <c r="D16" s="65">
        <f>VLOOKUP($A16,'Return Data'!$B$7:$R$1700,9,0)</f>
        <v>34.265799999999999</v>
      </c>
      <c r="E16" s="66">
        <f t="shared" si="0"/>
        <v>9</v>
      </c>
      <c r="F16" s="65">
        <f>VLOOKUP($A16,'Return Data'!$B$7:$R$1700,10,0)</f>
        <v>21.814800000000002</v>
      </c>
      <c r="G16" s="66">
        <f t="shared" si="1"/>
        <v>11</v>
      </c>
      <c r="H16" s="65">
        <f>VLOOKUP($A16,'Return Data'!$B$7:$R$1700,11,0)</f>
        <v>46.322499999999998</v>
      </c>
      <c r="I16" s="66">
        <f t="shared" si="2"/>
        <v>7</v>
      </c>
      <c r="J16" s="65">
        <f>VLOOKUP($A16,'Return Data'!$B$7:$R$1700,12,0)</f>
        <v>34.962600000000002</v>
      </c>
      <c r="K16" s="66">
        <f t="shared" si="3"/>
        <v>6</v>
      </c>
      <c r="L16" s="65">
        <f>VLOOKUP($A16,'Return Data'!$B$7:$R$1700,13,0)</f>
        <v>38.955300000000001</v>
      </c>
      <c r="M16" s="66">
        <f t="shared" si="4"/>
        <v>7</v>
      </c>
      <c r="N16" s="65">
        <f>VLOOKUP($A16,'Return Data'!$B$7:$R$1700,17,0)</f>
        <v>26.474399999999999</v>
      </c>
      <c r="O16" s="66">
        <f t="shared" si="5"/>
        <v>9</v>
      </c>
      <c r="P16" s="65">
        <f>VLOOKUP($A16,'Return Data'!$B$7:$R$1700,14,0)</f>
        <v>19.440300000000001</v>
      </c>
      <c r="Q16" s="66">
        <f t="shared" si="6"/>
        <v>8</v>
      </c>
      <c r="R16" s="65">
        <f>VLOOKUP($A16,'Return Data'!$B$7:$R$1700,16,0)</f>
        <v>10.9222</v>
      </c>
      <c r="S16" s="67">
        <f t="shared" si="7"/>
        <v>4</v>
      </c>
    </row>
    <row r="17" spans="1:19" x14ac:dyDescent="0.3">
      <c r="A17" s="82" t="s">
        <v>915</v>
      </c>
      <c r="B17" s="64">
        <f>VLOOKUP($A17,'Return Data'!$B$7:$R$1700,3,0)</f>
        <v>44025</v>
      </c>
      <c r="C17" s="65">
        <f>VLOOKUP($A17,'Return Data'!$B$7:$R$1700,4,0)</f>
        <v>4417.1048000000001</v>
      </c>
      <c r="D17" s="65">
        <f>VLOOKUP($A17,'Return Data'!$B$7:$R$1700,9,0)</f>
        <v>34.738</v>
      </c>
      <c r="E17" s="66">
        <f t="shared" si="0"/>
        <v>4</v>
      </c>
      <c r="F17" s="65">
        <f>VLOOKUP($A17,'Return Data'!$B$7:$R$1700,10,0)</f>
        <v>28.402000000000001</v>
      </c>
      <c r="G17" s="66">
        <f t="shared" si="1"/>
        <v>6</v>
      </c>
      <c r="H17" s="65">
        <f>VLOOKUP($A17,'Return Data'!$B$7:$R$1700,11,0)</f>
        <v>46.670200000000001</v>
      </c>
      <c r="I17" s="66">
        <f t="shared" si="2"/>
        <v>4</v>
      </c>
      <c r="J17" s="65">
        <f>VLOOKUP($A17,'Return Data'!$B$7:$R$1700,12,0)</f>
        <v>35.3855</v>
      </c>
      <c r="K17" s="66">
        <f t="shared" si="3"/>
        <v>3</v>
      </c>
      <c r="L17" s="65">
        <f>VLOOKUP($A17,'Return Data'!$B$7:$R$1700,13,0)</f>
        <v>39.391300000000001</v>
      </c>
      <c r="M17" s="66">
        <f t="shared" si="4"/>
        <v>3</v>
      </c>
      <c r="N17" s="65">
        <f>VLOOKUP($A17,'Return Data'!$B$7:$R$1700,17,0)</f>
        <v>26.6815</v>
      </c>
      <c r="O17" s="66">
        <f t="shared" si="5"/>
        <v>3</v>
      </c>
      <c r="P17" s="65">
        <f>VLOOKUP($A17,'Return Data'!$B$7:$R$1700,14,0)</f>
        <v>19.490200000000002</v>
      </c>
      <c r="Q17" s="66">
        <f t="shared" si="6"/>
        <v>7</v>
      </c>
      <c r="R17" s="65">
        <f>VLOOKUP($A17,'Return Data'!$B$7:$R$1700,16,0)</f>
        <v>10.406000000000001</v>
      </c>
      <c r="S17" s="67">
        <f t="shared" si="7"/>
        <v>5</v>
      </c>
    </row>
    <row r="18" spans="1:19" x14ac:dyDescent="0.3">
      <c r="A18" s="82" t="s">
        <v>916</v>
      </c>
      <c r="B18" s="64">
        <f>VLOOKUP($A18,'Return Data'!$B$7:$R$1700,3,0)</f>
        <v>44025</v>
      </c>
      <c r="C18" s="65">
        <f>VLOOKUP($A18,'Return Data'!$B$7:$R$1700,4,0)</f>
        <v>4341.5014000000001</v>
      </c>
      <c r="D18" s="65">
        <f>VLOOKUP($A18,'Return Data'!$B$7:$R$1700,9,0)</f>
        <v>34.556100000000001</v>
      </c>
      <c r="E18" s="66">
        <f t="shared" si="0"/>
        <v>7</v>
      </c>
      <c r="F18" s="65">
        <f>VLOOKUP($A18,'Return Data'!$B$7:$R$1700,10,0)</f>
        <v>28.105499999999999</v>
      </c>
      <c r="G18" s="66">
        <f t="shared" si="1"/>
        <v>7</v>
      </c>
      <c r="H18" s="65">
        <f>VLOOKUP($A18,'Return Data'!$B$7:$R$1700,11,0)</f>
        <v>46.2926</v>
      </c>
      <c r="I18" s="66">
        <f t="shared" si="2"/>
        <v>8</v>
      </c>
      <c r="J18" s="65">
        <f>VLOOKUP($A18,'Return Data'!$B$7:$R$1700,12,0)</f>
        <v>34.925600000000003</v>
      </c>
      <c r="K18" s="66">
        <f t="shared" si="3"/>
        <v>7</v>
      </c>
      <c r="L18" s="65">
        <f>VLOOKUP($A18,'Return Data'!$B$7:$R$1700,13,0)</f>
        <v>38.9298</v>
      </c>
      <c r="M18" s="66">
        <f t="shared" si="4"/>
        <v>8</v>
      </c>
      <c r="N18" s="65">
        <f>VLOOKUP($A18,'Return Data'!$B$7:$R$1700,17,0)</f>
        <v>26.570699999999999</v>
      </c>
      <c r="O18" s="66">
        <f t="shared" si="5"/>
        <v>6</v>
      </c>
      <c r="P18" s="65">
        <f>VLOOKUP($A18,'Return Data'!$B$7:$R$1700,14,0)</f>
        <v>19.614999999999998</v>
      </c>
      <c r="Q18" s="66">
        <f t="shared" si="6"/>
        <v>5</v>
      </c>
      <c r="R18" s="65">
        <f>VLOOKUP($A18,'Return Data'!$B$7:$R$1700,16,0)</f>
        <v>12.178599999999999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34.562409090909092</v>
      </c>
      <c r="E20" s="88"/>
      <c r="F20" s="89">
        <f>AVERAGE(F8:F18)</f>
        <v>27.677336363636361</v>
      </c>
      <c r="G20" s="88"/>
      <c r="H20" s="89">
        <f>AVERAGE(H8:H18)</f>
        <v>46.316736363636366</v>
      </c>
      <c r="I20" s="88"/>
      <c r="J20" s="89">
        <f>AVERAGE(J8:J18)</f>
        <v>35.056881818181814</v>
      </c>
      <c r="K20" s="88"/>
      <c r="L20" s="89">
        <f>AVERAGE(L8:L18)</f>
        <v>39.080154545454548</v>
      </c>
      <c r="M20" s="88"/>
      <c r="N20" s="89">
        <f>AVERAGE(N8:N18)</f>
        <v>26.579209090909092</v>
      </c>
      <c r="O20" s="88"/>
      <c r="P20" s="89">
        <f>AVERAGE(P8:P18)</f>
        <v>19.512300000000003</v>
      </c>
      <c r="Q20" s="88"/>
      <c r="R20" s="89">
        <f>AVERAGE(R8:R18)</f>
        <v>9.8399909090909095</v>
      </c>
      <c r="S20" s="90"/>
    </row>
    <row r="21" spans="1:19" x14ac:dyDescent="0.3">
      <c r="A21" s="87" t="s">
        <v>28</v>
      </c>
      <c r="B21" s="88"/>
      <c r="C21" s="88"/>
      <c r="D21" s="89">
        <f>MIN(D8:D18)</f>
        <v>33.455399999999997</v>
      </c>
      <c r="E21" s="88"/>
      <c r="F21" s="89">
        <f>MIN(F8:F18)</f>
        <v>21.814800000000002</v>
      </c>
      <c r="G21" s="88"/>
      <c r="H21" s="89">
        <f>MIN(H8:H18)</f>
        <v>45.352899999999998</v>
      </c>
      <c r="I21" s="88"/>
      <c r="J21" s="89">
        <f>MIN(J8:J18)</f>
        <v>34.402900000000002</v>
      </c>
      <c r="K21" s="88"/>
      <c r="L21" s="89">
        <f>MIN(L8:L18)</f>
        <v>38.546900000000001</v>
      </c>
      <c r="M21" s="88"/>
      <c r="N21" s="89">
        <f>MIN(N8:N18)</f>
        <v>26.274899999999999</v>
      </c>
      <c r="O21" s="88"/>
      <c r="P21" s="89">
        <f>MIN(P8:P18)</f>
        <v>19.147300000000001</v>
      </c>
      <c r="Q21" s="88"/>
      <c r="R21" s="89">
        <f>MIN(R8:R18)</f>
        <v>5.3571999999999997</v>
      </c>
      <c r="S21" s="90"/>
    </row>
    <row r="22" spans="1:19" ht="15" thickBot="1" x14ac:dyDescent="0.35">
      <c r="A22" s="91" t="s">
        <v>29</v>
      </c>
      <c r="B22" s="92"/>
      <c r="C22" s="92"/>
      <c r="D22" s="93">
        <f>MAX(D8:D18)</f>
        <v>35.857700000000001</v>
      </c>
      <c r="E22" s="92"/>
      <c r="F22" s="93">
        <f>MAX(F8:F18)</f>
        <v>28.7897</v>
      </c>
      <c r="G22" s="92"/>
      <c r="H22" s="93">
        <f>MAX(H8:H18)</f>
        <v>47.014000000000003</v>
      </c>
      <c r="I22" s="92"/>
      <c r="J22" s="93">
        <f>MAX(J8:J18)</f>
        <v>35.787599999999998</v>
      </c>
      <c r="K22" s="92"/>
      <c r="L22" s="93">
        <f>MAX(L8:L18)</f>
        <v>39.605800000000002</v>
      </c>
      <c r="M22" s="92"/>
      <c r="N22" s="93">
        <f>MAX(N8:N18)</f>
        <v>26.869</v>
      </c>
      <c r="O22" s="92"/>
      <c r="P22" s="93">
        <f>MAX(P8:P18)</f>
        <v>19.749400000000001</v>
      </c>
      <c r="Q22" s="92"/>
      <c r="R22" s="93">
        <f>MAX(R8:R18)</f>
        <v>13.0168</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44025</v>
      </c>
      <c r="C8" s="65">
        <f>VLOOKUP($A8,'Return Data'!$B$7:$R$1700,4,0)</f>
        <v>15.2836</v>
      </c>
      <c r="D8" s="65">
        <f>VLOOKUP($A8,'Return Data'!$B$7:$R$1700,9,0)</f>
        <v>37.102499999999999</v>
      </c>
      <c r="E8" s="66">
        <f>RANK(D8,D$8:D$18,0)</f>
        <v>9</v>
      </c>
      <c r="F8" s="65">
        <f>VLOOKUP($A8,'Return Data'!$B$7:$R$1700,10,0)</f>
        <v>0.82050000000000001</v>
      </c>
      <c r="G8" s="66">
        <f>RANK(F8,F$8:F$18,0)</f>
        <v>9</v>
      </c>
      <c r="H8" s="65">
        <f>VLOOKUP($A8,'Return Data'!$B$7:$R$1700,11,0)</f>
        <v>44.237000000000002</v>
      </c>
      <c r="I8" s="66">
        <f>RANK(H8,H$8:H$18,0)</f>
        <v>9</v>
      </c>
      <c r="J8" s="65">
        <f>VLOOKUP($A8,'Return Data'!$B$7:$R$1700,12,0)</f>
        <v>34.854399999999998</v>
      </c>
      <c r="K8" s="66">
        <f>RANK(J8,J$8:J$18,0)</f>
        <v>9</v>
      </c>
      <c r="L8" s="65">
        <f>VLOOKUP($A8,'Return Data'!$B$7:$R$1700,13,0)</f>
        <v>39.980699999999999</v>
      </c>
      <c r="M8" s="66">
        <f>RANK(L8,L$8:L$18,0)</f>
        <v>9</v>
      </c>
      <c r="N8" s="65">
        <f>VLOOKUP($A8,'Return Data'!$B$7:$R$1700,17,0)</f>
        <v>25.4057</v>
      </c>
      <c r="O8" s="66">
        <f>RANK(N8,N$8:N$18,0)</f>
        <v>9</v>
      </c>
      <c r="P8" s="65">
        <f>VLOOKUP($A8,'Return Data'!$B$7:$R$1700,14,0)</f>
        <v>17.600999999999999</v>
      </c>
      <c r="Q8" s="66">
        <f>RANK(P8,P$8:P$18,0)</f>
        <v>11</v>
      </c>
      <c r="R8" s="65">
        <f>VLOOKUP($A8,'Return Data'!$B$7:$R$1700,16,0)</f>
        <v>5.2304000000000004</v>
      </c>
      <c r="S8" s="67">
        <f>RANK(R8,R$8:R$18,0)</f>
        <v>7</v>
      </c>
    </row>
    <row r="9" spans="1:19" x14ac:dyDescent="0.3">
      <c r="A9" s="82" t="s">
        <v>898</v>
      </c>
      <c r="B9" s="64">
        <f>VLOOKUP($A9,'Return Data'!$B$7:$R$1700,3,0)</f>
        <v>44025</v>
      </c>
      <c r="C9" s="65">
        <f>VLOOKUP($A9,'Return Data'!$B$7:$R$1700,4,0)</f>
        <v>15.2415</v>
      </c>
      <c r="D9" s="65">
        <f>VLOOKUP($A9,'Return Data'!$B$7:$R$1700,9,0)</f>
        <v>42.268799999999999</v>
      </c>
      <c r="E9" s="66">
        <f t="shared" ref="E9:E18" si="0">RANK(D9,D$8:D$18,0)</f>
        <v>3</v>
      </c>
      <c r="F9" s="65">
        <f>VLOOKUP($A9,'Return Data'!$B$7:$R$1700,10,0)</f>
        <v>4.7666000000000004</v>
      </c>
      <c r="G9" s="66">
        <f t="shared" ref="G9:G18" si="1">RANK(F9,F$8:F$18,0)</f>
        <v>6</v>
      </c>
      <c r="H9" s="65">
        <f>VLOOKUP($A9,'Return Data'!$B$7:$R$1700,11,0)</f>
        <v>47.135100000000001</v>
      </c>
      <c r="I9" s="66">
        <f t="shared" ref="I9:I18" si="2">RANK(H9,H$8:H$18,0)</f>
        <v>7</v>
      </c>
      <c r="J9" s="65">
        <f>VLOOKUP($A9,'Return Data'!$B$7:$R$1700,12,0)</f>
        <v>36.978099999999998</v>
      </c>
      <c r="K9" s="66">
        <f t="shared" ref="K9:K18" si="3">RANK(J9,J$8:J$18,0)</f>
        <v>5</v>
      </c>
      <c r="L9" s="65">
        <f>VLOOKUP($A9,'Return Data'!$B$7:$R$1700,13,0)</f>
        <v>41.849499999999999</v>
      </c>
      <c r="M9" s="66">
        <f t="shared" ref="M9:M18" si="4">RANK(L9,L$8:L$18,0)</f>
        <v>5</v>
      </c>
      <c r="N9" s="65">
        <f>VLOOKUP($A9,'Return Data'!$B$7:$R$1700,17,0)</f>
        <v>25.989899999999999</v>
      </c>
      <c r="O9" s="66">
        <f t="shared" ref="O9:O18" si="5">RANK(N9,N$8:N$18,0)</f>
        <v>8</v>
      </c>
      <c r="P9" s="65">
        <f>VLOOKUP($A9,'Return Data'!$B$7:$R$1700,14,0)</f>
        <v>19.130199999999999</v>
      </c>
      <c r="Q9" s="66">
        <f t="shared" ref="Q9:Q18" si="6">RANK(P9,P$8:P$18,0)</f>
        <v>8</v>
      </c>
      <c r="R9" s="65">
        <f>VLOOKUP($A9,'Return Data'!$B$7:$R$1700,16,0)</f>
        <v>4.9417999999999997</v>
      </c>
      <c r="S9" s="67">
        <f t="shared" ref="S9:S18" si="7">RANK(R9,R$8:R$18,0)</f>
        <v>9</v>
      </c>
    </row>
    <row r="10" spans="1:19" x14ac:dyDescent="0.3">
      <c r="A10" s="82" t="s">
        <v>899</v>
      </c>
      <c r="B10" s="64">
        <f>VLOOKUP($A10,'Return Data'!$B$7:$R$1700,3,0)</f>
        <v>44025</v>
      </c>
      <c r="C10" s="65">
        <f>VLOOKUP($A10,'Return Data'!$B$7:$R$1700,4,0)</f>
        <v>20.763200000000001</v>
      </c>
      <c r="D10" s="65">
        <f>VLOOKUP($A10,'Return Data'!$B$7:$R$1700,9,0)</f>
        <v>167.82509999999999</v>
      </c>
      <c r="E10" s="66">
        <f t="shared" si="0"/>
        <v>1</v>
      </c>
      <c r="F10" s="65">
        <f>VLOOKUP($A10,'Return Data'!$B$7:$R$1700,10,0)</f>
        <v>146.39840000000001</v>
      </c>
      <c r="G10" s="66">
        <f t="shared" si="1"/>
        <v>1</v>
      </c>
      <c r="H10" s="65">
        <f>VLOOKUP($A10,'Return Data'!$B$7:$R$1700,11,0)</f>
        <v>94.924000000000007</v>
      </c>
      <c r="I10" s="66">
        <f t="shared" si="2"/>
        <v>1</v>
      </c>
      <c r="J10" s="65">
        <f>VLOOKUP($A10,'Return Data'!$B$7:$R$1700,12,0)</f>
        <v>65.718900000000005</v>
      </c>
      <c r="K10" s="66">
        <f t="shared" si="3"/>
        <v>1</v>
      </c>
      <c r="L10" s="65">
        <f>VLOOKUP($A10,'Return Data'!$B$7:$R$1700,13,0)</f>
        <v>59.426900000000003</v>
      </c>
      <c r="M10" s="66">
        <f t="shared" si="4"/>
        <v>1</v>
      </c>
      <c r="N10" s="65">
        <f>VLOOKUP($A10,'Return Data'!$B$7:$R$1700,17,0)</f>
        <v>35.945700000000002</v>
      </c>
      <c r="O10" s="66">
        <f t="shared" si="5"/>
        <v>1</v>
      </c>
      <c r="P10" s="65">
        <f>VLOOKUP($A10,'Return Data'!$B$7:$R$1700,14,0)</f>
        <v>20.421700000000001</v>
      </c>
      <c r="Q10" s="66">
        <f t="shared" si="6"/>
        <v>1</v>
      </c>
      <c r="R10" s="65">
        <f>VLOOKUP($A10,'Return Data'!$B$7:$R$1700,16,0)</f>
        <v>5.8558000000000003</v>
      </c>
      <c r="S10" s="67">
        <f t="shared" si="7"/>
        <v>4</v>
      </c>
    </row>
    <row r="11" spans="1:19" x14ac:dyDescent="0.3">
      <c r="A11" s="82" t="s">
        <v>901</v>
      </c>
      <c r="B11" s="64">
        <f>VLOOKUP($A11,'Return Data'!$B$7:$R$1700,3,0)</f>
        <v>44025</v>
      </c>
      <c r="C11" s="65">
        <f>VLOOKUP($A11,'Return Data'!$B$7:$R$1700,4,0)</f>
        <v>15.793200000000001</v>
      </c>
      <c r="D11" s="65">
        <f>VLOOKUP($A11,'Return Data'!$B$7:$R$1700,9,0)</f>
        <v>37.414499999999997</v>
      </c>
      <c r="E11" s="66">
        <f t="shared" si="0"/>
        <v>8</v>
      </c>
      <c r="F11" s="65">
        <f>VLOOKUP($A11,'Return Data'!$B$7:$R$1700,10,0)</f>
        <v>2.6741999999999999</v>
      </c>
      <c r="G11" s="66">
        <f t="shared" si="1"/>
        <v>7</v>
      </c>
      <c r="H11" s="65">
        <f>VLOOKUP($A11,'Return Data'!$B$7:$R$1700,11,0)</f>
        <v>49.000900000000001</v>
      </c>
      <c r="I11" s="66">
        <f t="shared" si="2"/>
        <v>2</v>
      </c>
      <c r="J11" s="65">
        <f>VLOOKUP($A11,'Return Data'!$B$7:$R$1700,12,0)</f>
        <v>37.161299999999997</v>
      </c>
      <c r="K11" s="66">
        <f t="shared" si="3"/>
        <v>4</v>
      </c>
      <c r="L11" s="65">
        <f>VLOOKUP($A11,'Return Data'!$B$7:$R$1700,13,0)</f>
        <v>40.901299999999999</v>
      </c>
      <c r="M11" s="66">
        <f t="shared" si="4"/>
        <v>8</v>
      </c>
      <c r="N11" s="65">
        <f>VLOOKUP($A11,'Return Data'!$B$7:$R$1700,17,0)</f>
        <v>26.296299999999999</v>
      </c>
      <c r="O11" s="66">
        <f t="shared" si="5"/>
        <v>6</v>
      </c>
      <c r="P11" s="65">
        <f>VLOOKUP($A11,'Return Data'!$B$7:$R$1700,14,0)</f>
        <v>19.242899999999999</v>
      </c>
      <c r="Q11" s="66">
        <f t="shared" si="6"/>
        <v>6</v>
      </c>
      <c r="R11" s="65">
        <f>VLOOKUP($A11,'Return Data'!$B$7:$R$1700,16,0)</f>
        <v>5.3906000000000001</v>
      </c>
      <c r="S11" s="67">
        <f t="shared" si="7"/>
        <v>6</v>
      </c>
    </row>
    <row r="12" spans="1:19" x14ac:dyDescent="0.3">
      <c r="A12" s="82" t="s">
        <v>903</v>
      </c>
      <c r="B12" s="64">
        <f>VLOOKUP($A12,'Return Data'!$B$7:$R$1700,3,0)</f>
        <v>44025</v>
      </c>
      <c r="C12" s="65">
        <f>VLOOKUP($A12,'Return Data'!$B$7:$R$1700,4,0)</f>
        <v>16.405000000000001</v>
      </c>
      <c r="D12" s="65">
        <f>VLOOKUP($A12,'Return Data'!$B$7:$R$1700,9,0)</f>
        <v>43.3</v>
      </c>
      <c r="E12" s="66">
        <f t="shared" si="0"/>
        <v>2</v>
      </c>
      <c r="F12" s="65">
        <f>VLOOKUP($A12,'Return Data'!$B$7:$R$1700,10,0)</f>
        <v>2.1779999999999999</v>
      </c>
      <c r="G12" s="66">
        <f t="shared" si="1"/>
        <v>8</v>
      </c>
      <c r="H12" s="65">
        <f>VLOOKUP($A12,'Return Data'!$B$7:$R$1700,11,0)</f>
        <v>48.031100000000002</v>
      </c>
      <c r="I12" s="66">
        <f t="shared" si="2"/>
        <v>4</v>
      </c>
      <c r="J12" s="65">
        <f>VLOOKUP($A12,'Return Data'!$B$7:$R$1700,12,0)</f>
        <v>37.47</v>
      </c>
      <c r="K12" s="66">
        <f t="shared" si="3"/>
        <v>2</v>
      </c>
      <c r="L12" s="65">
        <f>VLOOKUP($A12,'Return Data'!$B$7:$R$1700,13,0)</f>
        <v>41.420099999999998</v>
      </c>
      <c r="M12" s="66">
        <f t="shared" si="4"/>
        <v>7</v>
      </c>
      <c r="N12" s="65">
        <f>VLOOKUP($A12,'Return Data'!$B$7:$R$1700,17,0)</f>
        <v>26.052199999999999</v>
      </c>
      <c r="O12" s="66">
        <f t="shared" si="5"/>
        <v>7</v>
      </c>
      <c r="P12" s="65">
        <f>VLOOKUP($A12,'Return Data'!$B$7:$R$1700,14,0)</f>
        <v>19.2423</v>
      </c>
      <c r="Q12" s="66">
        <f t="shared" si="6"/>
        <v>7</v>
      </c>
      <c r="R12" s="65">
        <f>VLOOKUP($A12,'Return Data'!$B$7:$R$1700,16,0)</f>
        <v>5.8122999999999996</v>
      </c>
      <c r="S12" s="67">
        <f t="shared" si="7"/>
        <v>5</v>
      </c>
    </row>
    <row r="13" spans="1:19" x14ac:dyDescent="0.3">
      <c r="A13" s="82" t="s">
        <v>905</v>
      </c>
      <c r="B13" s="64">
        <f>VLOOKUP($A13,'Return Data'!$B$7:$R$1700,3,0)</f>
        <v>44025</v>
      </c>
      <c r="C13" s="65">
        <f>VLOOKUP($A13,'Return Data'!$B$7:$R$1700,4,0)</f>
        <v>13.6038</v>
      </c>
      <c r="D13" s="65">
        <f>VLOOKUP($A13,'Return Data'!$B$7:$R$1700,9,0)</f>
        <v>-10.3803</v>
      </c>
      <c r="E13" s="66">
        <f t="shared" si="0"/>
        <v>11</v>
      </c>
      <c r="F13" s="65">
        <f>VLOOKUP($A13,'Return Data'!$B$7:$R$1700,10,0)</f>
        <v>25.9986</v>
      </c>
      <c r="G13" s="66">
        <f t="shared" si="1"/>
        <v>2</v>
      </c>
      <c r="H13" s="65">
        <f>VLOOKUP($A13,'Return Data'!$B$7:$R$1700,11,0)</f>
        <v>44.168199999999999</v>
      </c>
      <c r="I13" s="66">
        <f t="shared" si="2"/>
        <v>10</v>
      </c>
      <c r="J13" s="65">
        <f>VLOOKUP($A13,'Return Data'!$B$7:$R$1700,12,0)</f>
        <v>33.390900000000002</v>
      </c>
      <c r="K13" s="66">
        <f t="shared" si="3"/>
        <v>11</v>
      </c>
      <c r="L13" s="65">
        <f>VLOOKUP($A13,'Return Data'!$B$7:$R$1700,13,0)</f>
        <v>37.101999999999997</v>
      </c>
      <c r="M13" s="66">
        <f t="shared" si="4"/>
        <v>10</v>
      </c>
      <c r="N13" s="65">
        <f>VLOOKUP($A13,'Return Data'!$B$7:$R$1700,17,0)</f>
        <v>25.023</v>
      </c>
      <c r="O13" s="66">
        <f t="shared" si="5"/>
        <v>10</v>
      </c>
      <c r="P13" s="65">
        <f>VLOOKUP($A13,'Return Data'!$B$7:$R$1700,14,0)</f>
        <v>18.017800000000001</v>
      </c>
      <c r="Q13" s="66">
        <f t="shared" si="6"/>
        <v>10</v>
      </c>
      <c r="R13" s="65">
        <f>VLOOKUP($A13,'Return Data'!$B$7:$R$1700,16,0)</f>
        <v>3.9634999999999998</v>
      </c>
      <c r="S13" s="67">
        <f t="shared" si="7"/>
        <v>11</v>
      </c>
    </row>
    <row r="14" spans="1:19" x14ac:dyDescent="0.3">
      <c r="A14" s="82" t="s">
        <v>907</v>
      </c>
      <c r="B14" s="64">
        <f>VLOOKUP($A14,'Return Data'!$B$7:$R$1700,3,0)</f>
        <v>44025</v>
      </c>
      <c r="C14" s="65">
        <f>VLOOKUP($A14,'Return Data'!$B$7:$R$1700,4,0)</f>
        <v>14.815200000000001</v>
      </c>
      <c r="D14" s="65">
        <f>VLOOKUP($A14,'Return Data'!$B$7:$R$1700,9,0)</f>
        <v>27.1648</v>
      </c>
      <c r="E14" s="66">
        <f t="shared" si="0"/>
        <v>10</v>
      </c>
      <c r="F14" s="65">
        <f>VLOOKUP($A14,'Return Data'!$B$7:$R$1700,10,0)</f>
        <v>15.0852</v>
      </c>
      <c r="G14" s="66">
        <f t="shared" si="1"/>
        <v>3</v>
      </c>
      <c r="H14" s="65">
        <f>VLOOKUP($A14,'Return Data'!$B$7:$R$1700,11,0)</f>
        <v>44.092799999999997</v>
      </c>
      <c r="I14" s="66">
        <f t="shared" si="2"/>
        <v>11</v>
      </c>
      <c r="J14" s="65">
        <f>VLOOKUP($A14,'Return Data'!$B$7:$R$1700,12,0)</f>
        <v>33.598399999999998</v>
      </c>
      <c r="K14" s="66">
        <f t="shared" si="3"/>
        <v>10</v>
      </c>
      <c r="L14" s="65">
        <f>VLOOKUP($A14,'Return Data'!$B$7:$R$1700,13,0)</f>
        <v>36.563299999999998</v>
      </c>
      <c r="M14" s="66">
        <f t="shared" si="4"/>
        <v>11</v>
      </c>
      <c r="N14" s="65">
        <f>VLOOKUP($A14,'Return Data'!$B$7:$R$1700,17,0)</f>
        <v>22.376799999999999</v>
      </c>
      <c r="O14" s="66">
        <f t="shared" si="5"/>
        <v>11</v>
      </c>
      <c r="P14" s="65">
        <f>VLOOKUP($A14,'Return Data'!$B$7:$R$1700,14,0)</f>
        <v>19.3032</v>
      </c>
      <c r="Q14" s="66">
        <f t="shared" si="6"/>
        <v>5</v>
      </c>
      <c r="R14" s="65">
        <f>VLOOKUP($A14,'Return Data'!$B$7:$R$1700,16,0)</f>
        <v>4.6704999999999997</v>
      </c>
      <c r="S14" s="67">
        <f t="shared" si="7"/>
        <v>10</v>
      </c>
    </row>
    <row r="15" spans="1:19" x14ac:dyDescent="0.3">
      <c r="A15" s="82" t="s">
        <v>909</v>
      </c>
      <c r="B15" s="64">
        <f>VLOOKUP($A15,'Return Data'!$B$7:$R$1700,3,0)</f>
        <v>44025</v>
      </c>
      <c r="C15" s="65">
        <f>VLOOKUP($A15,'Return Data'!$B$7:$R$1700,4,0)</f>
        <v>20.4374</v>
      </c>
      <c r="D15" s="65">
        <f>VLOOKUP($A15,'Return Data'!$B$7:$R$1700,9,0)</f>
        <v>40.887599999999999</v>
      </c>
      <c r="E15" s="66">
        <f t="shared" si="0"/>
        <v>5</v>
      </c>
      <c r="F15" s="65">
        <f>VLOOKUP($A15,'Return Data'!$B$7:$R$1700,10,0)</f>
        <v>-3.3378000000000001</v>
      </c>
      <c r="G15" s="66">
        <f t="shared" si="1"/>
        <v>10</v>
      </c>
      <c r="H15" s="65">
        <f>VLOOKUP($A15,'Return Data'!$B$7:$R$1700,11,0)</f>
        <v>47.542900000000003</v>
      </c>
      <c r="I15" s="66">
        <f t="shared" si="2"/>
        <v>6</v>
      </c>
      <c r="J15" s="65">
        <f>VLOOKUP($A15,'Return Data'!$B$7:$R$1700,12,0)</f>
        <v>35.356999999999999</v>
      </c>
      <c r="K15" s="66">
        <f t="shared" si="3"/>
        <v>8</v>
      </c>
      <c r="L15" s="65">
        <f>VLOOKUP($A15,'Return Data'!$B$7:$R$1700,13,0)</f>
        <v>42.557899999999997</v>
      </c>
      <c r="M15" s="66">
        <f t="shared" si="4"/>
        <v>2</v>
      </c>
      <c r="N15" s="65">
        <f>VLOOKUP($A15,'Return Data'!$B$7:$R$1700,17,0)</f>
        <v>27.509399999999999</v>
      </c>
      <c r="O15" s="66">
        <f t="shared" si="5"/>
        <v>2</v>
      </c>
      <c r="P15" s="65">
        <f>VLOOKUP($A15,'Return Data'!$B$7:$R$1700,14,0)</f>
        <v>19.681899999999999</v>
      </c>
      <c r="Q15" s="66">
        <f t="shared" si="6"/>
        <v>3</v>
      </c>
      <c r="R15" s="65">
        <f>VLOOKUP($A15,'Return Data'!$B$7:$R$1700,16,0)</f>
        <v>7.9802999999999997</v>
      </c>
      <c r="S15" s="67">
        <f t="shared" si="7"/>
        <v>1</v>
      </c>
    </row>
    <row r="16" spans="1:19" x14ac:dyDescent="0.3">
      <c r="A16" s="82" t="s">
        <v>911</v>
      </c>
      <c r="B16" s="64">
        <f>VLOOKUP($A16,'Return Data'!$B$7:$R$1700,3,0)</f>
        <v>44025</v>
      </c>
      <c r="C16" s="65">
        <f>VLOOKUP($A16,'Return Data'!$B$7:$R$1700,4,0)</f>
        <v>20.3447</v>
      </c>
      <c r="D16" s="65">
        <f>VLOOKUP($A16,'Return Data'!$B$7:$R$1700,9,0)</f>
        <v>40.720999999999997</v>
      </c>
      <c r="E16" s="66">
        <f t="shared" si="0"/>
        <v>6</v>
      </c>
      <c r="F16" s="65">
        <f>VLOOKUP($A16,'Return Data'!$B$7:$R$1700,10,0)</f>
        <v>7.0395000000000003</v>
      </c>
      <c r="G16" s="66">
        <f t="shared" si="1"/>
        <v>5</v>
      </c>
      <c r="H16" s="65">
        <f>VLOOKUP($A16,'Return Data'!$B$7:$R$1700,11,0)</f>
        <v>48.838900000000002</v>
      </c>
      <c r="I16" s="66">
        <f t="shared" si="2"/>
        <v>3</v>
      </c>
      <c r="J16" s="65">
        <f>VLOOKUP($A16,'Return Data'!$B$7:$R$1700,12,0)</f>
        <v>37.388599999999997</v>
      </c>
      <c r="K16" s="66">
        <f t="shared" si="3"/>
        <v>3</v>
      </c>
      <c r="L16" s="65">
        <f>VLOOKUP($A16,'Return Data'!$B$7:$R$1700,13,0)</f>
        <v>42.033299999999997</v>
      </c>
      <c r="M16" s="66">
        <f t="shared" si="4"/>
        <v>4</v>
      </c>
      <c r="N16" s="65">
        <f>VLOOKUP($A16,'Return Data'!$B$7:$R$1700,17,0)</f>
        <v>26.341999999999999</v>
      </c>
      <c r="O16" s="66">
        <f t="shared" si="5"/>
        <v>5</v>
      </c>
      <c r="P16" s="65">
        <f>VLOOKUP($A16,'Return Data'!$B$7:$R$1700,14,0)</f>
        <v>19.109300000000001</v>
      </c>
      <c r="Q16" s="66">
        <f t="shared" si="6"/>
        <v>9</v>
      </c>
      <c r="R16" s="65">
        <f>VLOOKUP($A16,'Return Data'!$B$7:$R$1700,16,0)</f>
        <v>7.8842999999999996</v>
      </c>
      <c r="S16" s="67">
        <f t="shared" si="7"/>
        <v>2</v>
      </c>
    </row>
    <row r="17" spans="1:19" x14ac:dyDescent="0.3">
      <c r="A17" s="82" t="s">
        <v>913</v>
      </c>
      <c r="B17" s="64">
        <f>VLOOKUP($A17,'Return Data'!$B$7:$R$1700,3,0)</f>
        <v>44025</v>
      </c>
      <c r="C17" s="65">
        <f>VLOOKUP($A17,'Return Data'!$B$7:$R$1700,4,0)</f>
        <v>19.963899999999999</v>
      </c>
      <c r="D17" s="65">
        <f>VLOOKUP($A17,'Return Data'!$B$7:$R$1700,9,0)</f>
        <v>37.813400000000001</v>
      </c>
      <c r="E17" s="66">
        <f t="shared" si="0"/>
        <v>7</v>
      </c>
      <c r="F17" s="65">
        <f>VLOOKUP($A17,'Return Data'!$B$7:$R$1700,10,0)</f>
        <v>11.788600000000001</v>
      </c>
      <c r="G17" s="66">
        <f t="shared" si="1"/>
        <v>4</v>
      </c>
      <c r="H17" s="65">
        <f>VLOOKUP($A17,'Return Data'!$B$7:$R$1700,11,0)</f>
        <v>47.754300000000001</v>
      </c>
      <c r="I17" s="66">
        <f t="shared" si="2"/>
        <v>5</v>
      </c>
      <c r="J17" s="65">
        <f>VLOOKUP($A17,'Return Data'!$B$7:$R$1700,12,0)</f>
        <v>36.647799999999997</v>
      </c>
      <c r="K17" s="66">
        <f t="shared" si="3"/>
        <v>6</v>
      </c>
      <c r="L17" s="65">
        <f>VLOOKUP($A17,'Return Data'!$B$7:$R$1700,13,0)</f>
        <v>41.514299999999999</v>
      </c>
      <c r="M17" s="66">
        <f t="shared" si="4"/>
        <v>6</v>
      </c>
      <c r="N17" s="65">
        <f>VLOOKUP($A17,'Return Data'!$B$7:$R$1700,17,0)</f>
        <v>26.457699999999999</v>
      </c>
      <c r="O17" s="66">
        <f t="shared" si="5"/>
        <v>4</v>
      </c>
      <c r="P17" s="65">
        <f>VLOOKUP($A17,'Return Data'!$B$7:$R$1700,14,0)</f>
        <v>19.7498</v>
      </c>
      <c r="Q17" s="66">
        <f t="shared" si="6"/>
        <v>2</v>
      </c>
      <c r="R17" s="65">
        <f>VLOOKUP($A17,'Return Data'!$B$7:$R$1700,16,0)</f>
        <v>7.8404999999999996</v>
      </c>
      <c r="S17" s="67">
        <f t="shared" si="7"/>
        <v>3</v>
      </c>
    </row>
    <row r="18" spans="1:19" x14ac:dyDescent="0.3">
      <c r="A18" s="82" t="s">
        <v>914</v>
      </c>
      <c r="B18" s="64">
        <f>VLOOKUP($A18,'Return Data'!$B$7:$R$1700,3,0)</f>
        <v>44025</v>
      </c>
      <c r="C18" s="65">
        <f>VLOOKUP($A18,'Return Data'!$B$7:$R$1700,4,0)</f>
        <v>15.363200000000001</v>
      </c>
      <c r="D18" s="65">
        <f>VLOOKUP($A18,'Return Data'!$B$7:$R$1700,9,0)</f>
        <v>41.971299999999999</v>
      </c>
      <c r="E18" s="66">
        <f t="shared" si="0"/>
        <v>4</v>
      </c>
      <c r="F18" s="65">
        <f>VLOOKUP($A18,'Return Data'!$B$7:$R$1700,10,0)</f>
        <v>-25.6983</v>
      </c>
      <c r="G18" s="66">
        <f t="shared" si="1"/>
        <v>11</v>
      </c>
      <c r="H18" s="65">
        <f>VLOOKUP($A18,'Return Data'!$B$7:$R$1700,11,0)</f>
        <v>46.950800000000001</v>
      </c>
      <c r="I18" s="66">
        <f t="shared" si="2"/>
        <v>8</v>
      </c>
      <c r="J18" s="65">
        <f>VLOOKUP($A18,'Return Data'!$B$7:$R$1700,12,0)</f>
        <v>36.520000000000003</v>
      </c>
      <c r="K18" s="66">
        <f t="shared" si="3"/>
        <v>7</v>
      </c>
      <c r="L18" s="65">
        <f>VLOOKUP($A18,'Return Data'!$B$7:$R$1700,13,0)</f>
        <v>42.445999999999998</v>
      </c>
      <c r="M18" s="66">
        <f t="shared" si="4"/>
        <v>3</v>
      </c>
      <c r="N18" s="65">
        <f>VLOOKUP($A18,'Return Data'!$B$7:$R$1700,17,0)</f>
        <v>26.6191</v>
      </c>
      <c r="O18" s="66">
        <f t="shared" si="5"/>
        <v>3</v>
      </c>
      <c r="P18" s="65">
        <f>VLOOKUP($A18,'Return Data'!$B$7:$R$1700,14,0)</f>
        <v>19.411300000000001</v>
      </c>
      <c r="Q18" s="66">
        <f t="shared" si="6"/>
        <v>4</v>
      </c>
      <c r="R18" s="65">
        <f>VLOOKUP($A18,'Return Data'!$B$7:$R$1700,16,0)</f>
        <v>4.9766000000000004</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46.008063636363637</v>
      </c>
      <c r="E20" s="88"/>
      <c r="F20" s="89">
        <f>AVERAGE(F8:F18)</f>
        <v>17.064863636363643</v>
      </c>
      <c r="G20" s="88"/>
      <c r="H20" s="89">
        <f>AVERAGE(H8:H18)</f>
        <v>51.152363636363638</v>
      </c>
      <c r="I20" s="88"/>
      <c r="J20" s="89">
        <f>AVERAGE(J8:J18)</f>
        <v>38.644127272727275</v>
      </c>
      <c r="K20" s="88"/>
      <c r="L20" s="89">
        <f>AVERAGE(L8:L18)</f>
        <v>42.345027272727272</v>
      </c>
      <c r="M20" s="88"/>
      <c r="N20" s="89">
        <f>AVERAGE(N8:N18)</f>
        <v>26.728890909090907</v>
      </c>
      <c r="O20" s="88"/>
      <c r="P20" s="89">
        <f>AVERAGE(P8:P18)</f>
        <v>19.173763636363638</v>
      </c>
      <c r="Q20" s="88"/>
      <c r="R20" s="89">
        <f>AVERAGE(R8:R18)</f>
        <v>5.8678727272727267</v>
      </c>
      <c r="S20" s="90"/>
    </row>
    <row r="21" spans="1:19" x14ac:dyDescent="0.3">
      <c r="A21" s="87" t="s">
        <v>28</v>
      </c>
      <c r="B21" s="88"/>
      <c r="C21" s="88"/>
      <c r="D21" s="89">
        <f>MIN(D8:D18)</f>
        <v>-10.3803</v>
      </c>
      <c r="E21" s="88"/>
      <c r="F21" s="89">
        <f>MIN(F8:F18)</f>
        <v>-25.6983</v>
      </c>
      <c r="G21" s="88"/>
      <c r="H21" s="89">
        <f>MIN(H8:H18)</f>
        <v>44.092799999999997</v>
      </c>
      <c r="I21" s="88"/>
      <c r="J21" s="89">
        <f>MIN(J8:J18)</f>
        <v>33.390900000000002</v>
      </c>
      <c r="K21" s="88"/>
      <c r="L21" s="89">
        <f>MIN(L8:L18)</f>
        <v>36.563299999999998</v>
      </c>
      <c r="M21" s="88"/>
      <c r="N21" s="89">
        <f>MIN(N8:N18)</f>
        <v>22.376799999999999</v>
      </c>
      <c r="O21" s="88"/>
      <c r="P21" s="89">
        <f>MIN(P8:P18)</f>
        <v>17.600999999999999</v>
      </c>
      <c r="Q21" s="88"/>
      <c r="R21" s="89">
        <f>MIN(R8:R18)</f>
        <v>3.9634999999999998</v>
      </c>
      <c r="S21" s="90"/>
    </row>
    <row r="22" spans="1:19" ht="15" thickBot="1" x14ac:dyDescent="0.35">
      <c r="A22" s="91" t="s">
        <v>29</v>
      </c>
      <c r="B22" s="92"/>
      <c r="C22" s="92"/>
      <c r="D22" s="93">
        <f>MAX(D8:D18)</f>
        <v>167.82509999999999</v>
      </c>
      <c r="E22" s="92"/>
      <c r="F22" s="93">
        <f>MAX(F8:F18)</f>
        <v>146.39840000000001</v>
      </c>
      <c r="G22" s="92"/>
      <c r="H22" s="93">
        <f>MAX(H8:H18)</f>
        <v>94.924000000000007</v>
      </c>
      <c r="I22" s="92"/>
      <c r="J22" s="93">
        <f>MAX(J8:J18)</f>
        <v>65.718900000000005</v>
      </c>
      <c r="K22" s="92"/>
      <c r="L22" s="93">
        <f>MAX(L8:L18)</f>
        <v>59.426900000000003</v>
      </c>
      <c r="M22" s="92"/>
      <c r="N22" s="93">
        <f>MAX(N8:N18)</f>
        <v>35.945700000000002</v>
      </c>
      <c r="O22" s="92"/>
      <c r="P22" s="93">
        <f>MAX(P8:P18)</f>
        <v>20.421700000000001</v>
      </c>
      <c r="Q22" s="92"/>
      <c r="R22" s="93">
        <f>MAX(R8:R18)</f>
        <v>7.9802999999999997</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44025</v>
      </c>
      <c r="C8" s="65">
        <f>VLOOKUP($A8,'Return Data'!$B$7:$R$1700,4,0)</f>
        <v>219.11</v>
      </c>
      <c r="D8" s="65">
        <f>VLOOKUP($A8,'Return Data'!$B$7:$R$1700,10,0)</f>
        <v>17.548300000000001</v>
      </c>
      <c r="E8" s="66">
        <f>RANK(D8,D$8:D$36,0)</f>
        <v>10</v>
      </c>
      <c r="F8" s="65">
        <f>VLOOKUP($A8,'Return Data'!$B$7:$R$1700,11,0)</f>
        <v>-12.6286</v>
      </c>
      <c r="G8" s="66">
        <f>RANK(F8,F$8:F$36,0)</f>
        <v>22</v>
      </c>
      <c r="H8" s="65">
        <f>VLOOKUP($A8,'Return Data'!$B$7:$R$1700,12,0)</f>
        <v>-4.5895999999999999</v>
      </c>
      <c r="I8" s="66">
        <f>RANK(H8,H$8:H$36,0)</f>
        <v>17</v>
      </c>
      <c r="J8" s="65">
        <f>VLOOKUP($A8,'Return Data'!$B$7:$R$1700,13,0)</f>
        <v>-7.6925999999999997</v>
      </c>
      <c r="K8" s="66">
        <f>RANK(J8,J$8:J$36,0)</f>
        <v>24</v>
      </c>
      <c r="L8" s="65">
        <f>VLOOKUP($A8,'Return Data'!$B$7:$R$1700,17,0)</f>
        <v>-1.9448000000000001</v>
      </c>
      <c r="M8" s="66">
        <f>RANK(L8,L$8:L$36,0)</f>
        <v>23</v>
      </c>
      <c r="N8" s="65">
        <f>VLOOKUP($A8,'Return Data'!$B$7:$R$1700,14,0)</f>
        <v>0.37980000000000003</v>
      </c>
      <c r="O8" s="66">
        <f>RANK(N8,N$8:N$36,0)</f>
        <v>23</v>
      </c>
      <c r="P8" s="65">
        <f>VLOOKUP($A8,'Return Data'!$B$7:$R$1700,15,0)</f>
        <v>5.1993999999999998</v>
      </c>
      <c r="Q8" s="66">
        <f>RANK(P8,P$8:P$36,0)</f>
        <v>16</v>
      </c>
      <c r="R8" s="65">
        <f>VLOOKUP($A8,'Return Data'!$B$7:$R$1700,16,0)</f>
        <v>10.937099999999999</v>
      </c>
      <c r="S8" s="67">
        <f>RANK(R8,R$8:R$36,0)</f>
        <v>10</v>
      </c>
    </row>
    <row r="9" spans="1:20" x14ac:dyDescent="0.3">
      <c r="A9" s="63" t="s">
        <v>977</v>
      </c>
      <c r="B9" s="64">
        <f>VLOOKUP($A9,'Return Data'!$B$7:$R$1700,3,0)</f>
        <v>44025</v>
      </c>
      <c r="C9" s="65">
        <f>VLOOKUP($A9,'Return Data'!$B$7:$R$1700,4,0)</f>
        <v>32.33</v>
      </c>
      <c r="D9" s="65">
        <f>VLOOKUP($A9,'Return Data'!$B$7:$R$1700,10,0)</f>
        <v>11.4443</v>
      </c>
      <c r="E9" s="66">
        <f t="shared" ref="E9:E36" si="0">RANK(D9,D$8:D$36,0)</f>
        <v>28</v>
      </c>
      <c r="F9" s="65">
        <f>VLOOKUP($A9,'Return Data'!$B$7:$R$1700,11,0)</f>
        <v>-7.9442000000000004</v>
      </c>
      <c r="G9" s="66">
        <f t="shared" ref="G9:G36" si="1">RANK(F9,F$8:F$36,0)</f>
        <v>3</v>
      </c>
      <c r="H9" s="65">
        <f>VLOOKUP($A9,'Return Data'!$B$7:$R$1700,12,0)</f>
        <v>-3.2035999999999998</v>
      </c>
      <c r="I9" s="66">
        <f t="shared" ref="I9:I36" si="2">RANK(H9,H$8:H$36,0)</f>
        <v>13</v>
      </c>
      <c r="J9" s="65">
        <f>VLOOKUP($A9,'Return Data'!$B$7:$R$1700,13,0)</f>
        <v>2.7328000000000001</v>
      </c>
      <c r="K9" s="66">
        <f t="shared" ref="K9:K36" si="3">RANK(J9,J$8:J$36,0)</f>
        <v>3</v>
      </c>
      <c r="L9" s="65">
        <f>VLOOKUP($A9,'Return Data'!$B$7:$R$1700,17,0)</f>
        <v>3.84</v>
      </c>
      <c r="M9" s="66">
        <f t="shared" ref="M9:M36" si="4">RANK(L9,L$8:L$36,0)</f>
        <v>3</v>
      </c>
      <c r="N9" s="65">
        <f>VLOOKUP($A9,'Return Data'!$B$7:$R$1700,14,0)</f>
        <v>10.247999999999999</v>
      </c>
      <c r="O9" s="66">
        <f t="shared" ref="O9:O36" si="5">RANK(N9,N$8:N$36,0)</f>
        <v>1</v>
      </c>
      <c r="P9" s="65">
        <f>VLOOKUP($A9,'Return Data'!$B$7:$R$1700,15,0)</f>
        <v>9.7972999999999999</v>
      </c>
      <c r="Q9" s="66">
        <f t="shared" ref="Q9:Q36" si="6">RANK(P9,P$8:P$36,0)</f>
        <v>1</v>
      </c>
      <c r="R9" s="65">
        <f>VLOOKUP($A9,'Return Data'!$B$7:$R$1700,16,0)</f>
        <v>13.8337</v>
      </c>
      <c r="S9" s="67">
        <f t="shared" ref="S9:S36" si="7">RANK(R9,R$8:R$36,0)</f>
        <v>2</v>
      </c>
    </row>
    <row r="10" spans="1:20" x14ac:dyDescent="0.3">
      <c r="A10" s="63" t="s">
        <v>980</v>
      </c>
      <c r="B10" s="64">
        <f>VLOOKUP($A10,'Return Data'!$B$7:$R$1700,3,0)</f>
        <v>44025</v>
      </c>
      <c r="C10" s="65">
        <f>VLOOKUP($A10,'Return Data'!$B$7:$R$1700,4,0)</f>
        <v>14.77</v>
      </c>
      <c r="D10" s="65">
        <f>VLOOKUP($A10,'Return Data'!$B$7:$R$1700,10,0)</f>
        <v>15.6617</v>
      </c>
      <c r="E10" s="66">
        <f t="shared" si="0"/>
        <v>22</v>
      </c>
      <c r="F10" s="65">
        <f>VLOOKUP($A10,'Return Data'!$B$7:$R$1700,11,0)</f>
        <v>-9.4420999999999999</v>
      </c>
      <c r="G10" s="66">
        <f t="shared" si="1"/>
        <v>8</v>
      </c>
      <c r="H10" s="65">
        <f>VLOOKUP($A10,'Return Data'!$B$7:$R$1700,12,0)</f>
        <v>-1.8605</v>
      </c>
      <c r="I10" s="66">
        <f t="shared" si="2"/>
        <v>5</v>
      </c>
      <c r="J10" s="65">
        <f>VLOOKUP($A10,'Return Data'!$B$7:$R$1700,13,0)</f>
        <v>-2.3794</v>
      </c>
      <c r="K10" s="66">
        <f t="shared" si="3"/>
        <v>11</v>
      </c>
      <c r="L10" s="65">
        <f>VLOOKUP($A10,'Return Data'!$B$7:$R$1700,17,0)</f>
        <v>0.57969999999999999</v>
      </c>
      <c r="M10" s="66">
        <f t="shared" si="4"/>
        <v>9</v>
      </c>
      <c r="N10" s="65">
        <f>VLOOKUP($A10,'Return Data'!$B$7:$R$1700,14,0)</f>
        <v>2.0424000000000002</v>
      </c>
      <c r="O10" s="66">
        <f t="shared" si="5"/>
        <v>15</v>
      </c>
      <c r="P10" s="65">
        <f>VLOOKUP($A10,'Return Data'!$B$7:$R$1700,15,0)</f>
        <v>3.9098999999999999</v>
      </c>
      <c r="Q10" s="66">
        <f t="shared" si="6"/>
        <v>25</v>
      </c>
      <c r="R10" s="65">
        <f>VLOOKUP($A10,'Return Data'!$B$7:$R$1700,16,0)</f>
        <v>8.4966000000000008</v>
      </c>
      <c r="S10" s="67">
        <f t="shared" si="7"/>
        <v>25</v>
      </c>
    </row>
    <row r="11" spans="1:20" x14ac:dyDescent="0.3">
      <c r="A11" s="63" t="s">
        <v>982</v>
      </c>
      <c r="B11" s="64">
        <f>VLOOKUP($A11,'Return Data'!$B$7:$R$1700,3,0)</f>
        <v>44025</v>
      </c>
      <c r="C11" s="65">
        <f>VLOOKUP($A11,'Return Data'!$B$7:$R$1700,4,0)</f>
        <v>98.41</v>
      </c>
      <c r="D11" s="65">
        <f>VLOOKUP($A11,'Return Data'!$B$7:$R$1700,10,0)</f>
        <v>15.694800000000001</v>
      </c>
      <c r="E11" s="66">
        <f t="shared" si="0"/>
        <v>21</v>
      </c>
      <c r="F11" s="65">
        <f>VLOOKUP($A11,'Return Data'!$B$7:$R$1700,11,0)</f>
        <v>-8.1138999999999992</v>
      </c>
      <c r="G11" s="66">
        <f t="shared" si="1"/>
        <v>4</v>
      </c>
      <c r="H11" s="65">
        <f>VLOOKUP($A11,'Return Data'!$B$7:$R$1700,12,0)</f>
        <v>-1.8648</v>
      </c>
      <c r="I11" s="66">
        <f t="shared" si="2"/>
        <v>6</v>
      </c>
      <c r="J11" s="65">
        <f>VLOOKUP($A11,'Return Data'!$B$7:$R$1700,13,0)</f>
        <v>1.7473000000000001</v>
      </c>
      <c r="K11" s="66">
        <f t="shared" si="3"/>
        <v>4</v>
      </c>
      <c r="L11" s="65">
        <f>VLOOKUP($A11,'Return Data'!$B$7:$R$1700,17,0)</f>
        <v>4.5092999999999996</v>
      </c>
      <c r="M11" s="66">
        <f t="shared" si="4"/>
        <v>2</v>
      </c>
      <c r="N11" s="65">
        <f>VLOOKUP($A11,'Return Data'!$B$7:$R$1700,14,0)</f>
        <v>4.6318999999999999</v>
      </c>
      <c r="O11" s="66">
        <f t="shared" si="5"/>
        <v>4</v>
      </c>
      <c r="P11" s="65">
        <f>VLOOKUP($A11,'Return Data'!$B$7:$R$1700,15,0)</f>
        <v>6.6525999999999996</v>
      </c>
      <c r="Q11" s="66">
        <f t="shared" si="6"/>
        <v>8</v>
      </c>
      <c r="R11" s="65">
        <f>VLOOKUP($A11,'Return Data'!$B$7:$R$1700,16,0)</f>
        <v>12.708299999999999</v>
      </c>
      <c r="S11" s="67">
        <f t="shared" si="7"/>
        <v>3</v>
      </c>
    </row>
    <row r="12" spans="1:20" x14ac:dyDescent="0.3">
      <c r="A12" s="63" t="s">
        <v>983</v>
      </c>
      <c r="B12" s="64">
        <f>VLOOKUP($A12,'Return Data'!$B$7:$R$1700,3,0)</f>
        <v>44025</v>
      </c>
      <c r="C12" s="65">
        <f>VLOOKUP($A12,'Return Data'!$B$7:$R$1700,4,0)</f>
        <v>28.12</v>
      </c>
      <c r="D12" s="65">
        <f>VLOOKUP($A12,'Return Data'!$B$7:$R$1700,10,0)</f>
        <v>15.863200000000001</v>
      </c>
      <c r="E12" s="66">
        <f t="shared" si="0"/>
        <v>19</v>
      </c>
      <c r="F12" s="65">
        <f>VLOOKUP($A12,'Return Data'!$B$7:$R$1700,11,0)</f>
        <v>-5.0961999999999996</v>
      </c>
      <c r="G12" s="66">
        <f t="shared" si="1"/>
        <v>2</v>
      </c>
      <c r="H12" s="65">
        <f>VLOOKUP($A12,'Return Data'!$B$7:$R$1700,12,0)</f>
        <v>3.8020999999999998</v>
      </c>
      <c r="I12" s="66">
        <f t="shared" si="2"/>
        <v>1</v>
      </c>
      <c r="J12" s="65">
        <f>VLOOKUP($A12,'Return Data'!$B$7:$R$1700,13,0)</f>
        <v>5.7539999999999996</v>
      </c>
      <c r="K12" s="66">
        <f t="shared" si="3"/>
        <v>1</v>
      </c>
      <c r="L12" s="65">
        <f>VLOOKUP($A12,'Return Data'!$B$7:$R$1700,17,0)</f>
        <v>5.6898</v>
      </c>
      <c r="M12" s="66">
        <f t="shared" si="4"/>
        <v>1</v>
      </c>
      <c r="N12" s="65">
        <f>VLOOKUP($A12,'Return Data'!$B$7:$R$1700,14,0)</f>
        <v>8.1905999999999999</v>
      </c>
      <c r="O12" s="66">
        <f t="shared" si="5"/>
        <v>2</v>
      </c>
      <c r="P12" s="65">
        <f>VLOOKUP($A12,'Return Data'!$B$7:$R$1700,15,0)</f>
        <v>9.0089000000000006</v>
      </c>
      <c r="Q12" s="66">
        <f t="shared" si="6"/>
        <v>2</v>
      </c>
      <c r="R12" s="65">
        <f>VLOOKUP($A12,'Return Data'!$B$7:$R$1700,16,0)</f>
        <v>11.9415</v>
      </c>
      <c r="S12" s="67">
        <f t="shared" si="7"/>
        <v>6</v>
      </c>
    </row>
    <row r="13" spans="1:20" x14ac:dyDescent="0.3">
      <c r="A13" s="63" t="s">
        <v>985</v>
      </c>
      <c r="B13" s="64">
        <f>VLOOKUP($A13,'Return Data'!$B$7:$R$1700,3,0)</f>
        <v>44025</v>
      </c>
      <c r="C13" s="65">
        <f>VLOOKUP($A13,'Return Data'!$B$7:$R$1700,4,0)</f>
        <v>200.66200000000001</v>
      </c>
      <c r="D13" s="65">
        <f>VLOOKUP($A13,'Return Data'!$B$7:$R$1700,10,0)</f>
        <v>16.945399999999999</v>
      </c>
      <c r="E13" s="66">
        <f t="shared" si="0"/>
        <v>13</v>
      </c>
      <c r="F13" s="65">
        <f>VLOOKUP($A13,'Return Data'!$B$7:$R$1700,11,0)</f>
        <v>-16.2117</v>
      </c>
      <c r="G13" s="66">
        <f t="shared" si="1"/>
        <v>27</v>
      </c>
      <c r="H13" s="65">
        <f>VLOOKUP($A13,'Return Data'!$B$7:$R$1700,12,0)</f>
        <v>-7.1989000000000001</v>
      </c>
      <c r="I13" s="66">
        <f t="shared" si="2"/>
        <v>26</v>
      </c>
      <c r="J13" s="65">
        <f>VLOOKUP($A13,'Return Data'!$B$7:$R$1700,13,0)</f>
        <v>-7.0316000000000001</v>
      </c>
      <c r="K13" s="66">
        <f t="shared" si="3"/>
        <v>22</v>
      </c>
      <c r="L13" s="65">
        <f>VLOOKUP($A13,'Return Data'!$B$7:$R$1700,17,0)</f>
        <v>-2.8026</v>
      </c>
      <c r="M13" s="66">
        <f t="shared" si="4"/>
        <v>25</v>
      </c>
      <c r="N13" s="65">
        <f>VLOOKUP($A13,'Return Data'!$B$7:$R$1700,14,0)</f>
        <v>0.33429999999999999</v>
      </c>
      <c r="O13" s="66">
        <f t="shared" si="5"/>
        <v>24</v>
      </c>
      <c r="P13" s="65">
        <f>VLOOKUP($A13,'Return Data'!$B$7:$R$1700,15,0)</f>
        <v>4.1176000000000004</v>
      </c>
      <c r="Q13" s="66">
        <f t="shared" si="6"/>
        <v>24</v>
      </c>
      <c r="R13" s="65">
        <f>VLOOKUP($A13,'Return Data'!$B$7:$R$1700,16,0)</f>
        <v>8.1545000000000005</v>
      </c>
      <c r="S13" s="67">
        <f t="shared" si="7"/>
        <v>26</v>
      </c>
    </row>
    <row r="14" spans="1:20" x14ac:dyDescent="0.3">
      <c r="A14" s="63" t="s">
        <v>988</v>
      </c>
      <c r="B14" s="64">
        <f>VLOOKUP($A14,'Return Data'!$B$7:$R$1700,3,0)</f>
        <v>44025</v>
      </c>
      <c r="C14" s="65">
        <f>VLOOKUP($A14,'Return Data'!$B$7:$R$1700,4,0)</f>
        <v>36.380000000000003</v>
      </c>
      <c r="D14" s="65">
        <f>VLOOKUP($A14,'Return Data'!$B$7:$R$1700,10,0)</f>
        <v>17.6585</v>
      </c>
      <c r="E14" s="66">
        <f t="shared" si="0"/>
        <v>8</v>
      </c>
      <c r="F14" s="65">
        <f>VLOOKUP($A14,'Return Data'!$B$7:$R$1700,11,0)</f>
        <v>-9.6821999999999999</v>
      </c>
      <c r="G14" s="66">
        <f t="shared" si="1"/>
        <v>9</v>
      </c>
      <c r="H14" s="65">
        <f>VLOOKUP($A14,'Return Data'!$B$7:$R$1700,12,0)</f>
        <v>-2.2831000000000001</v>
      </c>
      <c r="I14" s="66">
        <f t="shared" si="2"/>
        <v>10</v>
      </c>
      <c r="J14" s="65">
        <f>VLOOKUP($A14,'Return Data'!$B$7:$R$1700,13,0)</f>
        <v>-2.0198999999999998</v>
      </c>
      <c r="K14" s="66">
        <f t="shared" si="3"/>
        <v>10</v>
      </c>
      <c r="L14" s="65">
        <f>VLOOKUP($A14,'Return Data'!$B$7:$R$1700,17,0)</f>
        <v>-0.1779</v>
      </c>
      <c r="M14" s="66">
        <f t="shared" si="4"/>
        <v>13</v>
      </c>
      <c r="N14" s="65">
        <f>VLOOKUP($A14,'Return Data'!$B$7:$R$1700,14,0)</f>
        <v>4.6927000000000003</v>
      </c>
      <c r="O14" s="66">
        <f t="shared" si="5"/>
        <v>3</v>
      </c>
      <c r="P14" s="65">
        <f>VLOOKUP($A14,'Return Data'!$B$7:$R$1700,15,0)</f>
        <v>6.2958999999999996</v>
      </c>
      <c r="Q14" s="66">
        <f t="shared" si="6"/>
        <v>10</v>
      </c>
      <c r="R14" s="65">
        <f>VLOOKUP($A14,'Return Data'!$B$7:$R$1700,16,0)</f>
        <v>11.2432</v>
      </c>
      <c r="S14" s="67">
        <f t="shared" si="7"/>
        <v>8</v>
      </c>
    </row>
    <row r="15" spans="1:20" x14ac:dyDescent="0.3">
      <c r="A15" s="63" t="s">
        <v>990</v>
      </c>
      <c r="B15" s="64">
        <f>VLOOKUP($A15,'Return Data'!$B$7:$R$1700,3,0)</f>
        <v>44025</v>
      </c>
      <c r="C15" s="65">
        <f>VLOOKUP($A15,'Return Data'!$B$7:$R$1700,4,0)</f>
        <v>23.881499999999999</v>
      </c>
      <c r="D15" s="65">
        <f>VLOOKUP($A15,'Return Data'!$B$7:$R$1700,10,0)</f>
        <v>19.7224</v>
      </c>
      <c r="E15" s="66">
        <f t="shared" si="0"/>
        <v>2</v>
      </c>
      <c r="F15" s="65">
        <f>VLOOKUP($A15,'Return Data'!$B$7:$R$1700,11,0)</f>
        <v>-11.5405</v>
      </c>
      <c r="G15" s="66">
        <f t="shared" si="1"/>
        <v>15</v>
      </c>
      <c r="H15" s="65">
        <f>VLOOKUP($A15,'Return Data'!$B$7:$R$1700,12,0)</f>
        <v>-3.7351000000000001</v>
      </c>
      <c r="I15" s="66">
        <f t="shared" si="2"/>
        <v>15</v>
      </c>
      <c r="J15" s="65">
        <f>VLOOKUP($A15,'Return Data'!$B$7:$R$1700,13,0)</f>
        <v>-5.0187999999999997</v>
      </c>
      <c r="K15" s="66">
        <f t="shared" si="3"/>
        <v>17</v>
      </c>
      <c r="L15" s="65">
        <f>VLOOKUP($A15,'Return Data'!$B$7:$R$1700,17,0)</f>
        <v>-0.19550000000000001</v>
      </c>
      <c r="M15" s="66">
        <f t="shared" si="4"/>
        <v>14</v>
      </c>
      <c r="N15" s="65">
        <f>VLOOKUP($A15,'Return Data'!$B$7:$R$1700,14,0)</f>
        <v>0.8024</v>
      </c>
      <c r="O15" s="66">
        <f t="shared" si="5"/>
        <v>22</v>
      </c>
      <c r="P15" s="65">
        <f>VLOOKUP($A15,'Return Data'!$B$7:$R$1700,15,0)</f>
        <v>6.2553000000000001</v>
      </c>
      <c r="Q15" s="66">
        <f t="shared" si="6"/>
        <v>12</v>
      </c>
      <c r="R15" s="65">
        <f>VLOOKUP($A15,'Return Data'!$B$7:$R$1700,16,0)</f>
        <v>9.7560000000000002</v>
      </c>
      <c r="S15" s="67">
        <f t="shared" si="7"/>
        <v>19</v>
      </c>
    </row>
    <row r="16" spans="1:20" x14ac:dyDescent="0.3">
      <c r="A16" s="63" t="s">
        <v>992</v>
      </c>
      <c r="B16" s="64">
        <f>VLOOKUP($A16,'Return Data'!$B$7:$R$1700,3,0)</f>
        <v>44025</v>
      </c>
      <c r="C16" s="65">
        <f>VLOOKUP($A16,'Return Data'!$B$7:$R$1700,4,0)</f>
        <v>441.40690000000001</v>
      </c>
      <c r="D16" s="65">
        <f>VLOOKUP($A16,'Return Data'!$B$7:$R$1700,10,0)</f>
        <v>14.1656</v>
      </c>
      <c r="E16" s="66">
        <f t="shared" si="0"/>
        <v>26</v>
      </c>
      <c r="F16" s="65">
        <f>VLOOKUP($A16,'Return Data'!$B$7:$R$1700,11,0)</f>
        <v>-13.167400000000001</v>
      </c>
      <c r="G16" s="66">
        <f t="shared" si="1"/>
        <v>23</v>
      </c>
      <c r="H16" s="65">
        <f>VLOOKUP($A16,'Return Data'!$B$7:$R$1700,12,0)</f>
        <v>-4.3034999999999997</v>
      </c>
      <c r="I16" s="66">
        <f t="shared" si="2"/>
        <v>16</v>
      </c>
      <c r="J16" s="65">
        <f>VLOOKUP($A16,'Return Data'!$B$7:$R$1700,13,0)</f>
        <v>-8.6234000000000002</v>
      </c>
      <c r="K16" s="66">
        <f t="shared" si="3"/>
        <v>26</v>
      </c>
      <c r="L16" s="65">
        <f>VLOOKUP($A16,'Return Data'!$B$7:$R$1700,17,0)</f>
        <v>-3.601</v>
      </c>
      <c r="M16" s="66">
        <f t="shared" si="4"/>
        <v>27</v>
      </c>
      <c r="N16" s="65">
        <f>VLOOKUP($A16,'Return Data'!$B$7:$R$1700,14,0)</f>
        <v>-0.78169999999999995</v>
      </c>
      <c r="O16" s="66">
        <f t="shared" si="5"/>
        <v>27</v>
      </c>
      <c r="P16" s="65">
        <f>VLOOKUP($A16,'Return Data'!$B$7:$R$1700,15,0)</f>
        <v>3.6433</v>
      </c>
      <c r="Q16" s="66">
        <f t="shared" si="6"/>
        <v>26</v>
      </c>
      <c r="R16" s="65">
        <f>VLOOKUP($A16,'Return Data'!$B$7:$R$1700,16,0)</f>
        <v>8.5230999999999995</v>
      </c>
      <c r="S16" s="67">
        <f t="shared" si="7"/>
        <v>24</v>
      </c>
    </row>
    <row r="17" spans="1:19" x14ac:dyDescent="0.3">
      <c r="A17" s="63" t="s">
        <v>994</v>
      </c>
      <c r="B17" s="64">
        <f>VLOOKUP($A17,'Return Data'!$B$7:$R$1700,3,0)</f>
        <v>44025</v>
      </c>
      <c r="C17" s="65">
        <f>VLOOKUP($A17,'Return Data'!$B$7:$R$1700,4,0)</f>
        <v>438.57299999999998</v>
      </c>
      <c r="D17" s="65">
        <f>VLOOKUP($A17,'Return Data'!$B$7:$R$1700,10,0)</f>
        <v>16.035699999999999</v>
      </c>
      <c r="E17" s="66">
        <f t="shared" si="0"/>
        <v>18</v>
      </c>
      <c r="F17" s="65">
        <f>VLOOKUP($A17,'Return Data'!$B$7:$R$1700,11,0)</f>
        <v>-17.208500000000001</v>
      </c>
      <c r="G17" s="66">
        <f t="shared" si="1"/>
        <v>28</v>
      </c>
      <c r="H17" s="65">
        <f>VLOOKUP($A17,'Return Data'!$B$7:$R$1700,12,0)</f>
        <v>-10.0708</v>
      </c>
      <c r="I17" s="66">
        <f t="shared" si="2"/>
        <v>28</v>
      </c>
      <c r="J17" s="65">
        <f>VLOOKUP($A17,'Return Data'!$B$7:$R$1700,13,0)</f>
        <v>-16.202300000000001</v>
      </c>
      <c r="K17" s="66">
        <f t="shared" si="3"/>
        <v>28</v>
      </c>
      <c r="L17" s="65">
        <f>VLOOKUP($A17,'Return Data'!$B$7:$R$1700,17,0)</f>
        <v>-2.0274999999999999</v>
      </c>
      <c r="M17" s="66">
        <f t="shared" si="4"/>
        <v>24</v>
      </c>
      <c r="N17" s="65">
        <f>VLOOKUP($A17,'Return Data'!$B$7:$R$1700,14,0)</f>
        <v>-0.52769999999999995</v>
      </c>
      <c r="O17" s="66">
        <f t="shared" si="5"/>
        <v>26</v>
      </c>
      <c r="P17" s="65">
        <f>VLOOKUP($A17,'Return Data'!$B$7:$R$1700,15,0)</f>
        <v>4.6177000000000001</v>
      </c>
      <c r="Q17" s="66">
        <f t="shared" si="6"/>
        <v>21</v>
      </c>
      <c r="R17" s="65">
        <f>VLOOKUP($A17,'Return Data'!$B$7:$R$1700,16,0)</f>
        <v>9.1796000000000006</v>
      </c>
      <c r="S17" s="67">
        <f t="shared" si="7"/>
        <v>23</v>
      </c>
    </row>
    <row r="18" spans="1:19" x14ac:dyDescent="0.3">
      <c r="A18" s="63" t="s">
        <v>996</v>
      </c>
      <c r="B18" s="64">
        <f>VLOOKUP($A18,'Return Data'!$B$7:$R$1700,3,0)</f>
        <v>44025</v>
      </c>
      <c r="C18" s="65">
        <f>VLOOKUP($A18,'Return Data'!$B$7:$R$1700,4,0)</f>
        <v>215.26220000000001</v>
      </c>
      <c r="D18" s="65">
        <f>VLOOKUP($A18,'Return Data'!$B$7:$R$1700,10,0)</f>
        <v>17.575399999999998</v>
      </c>
      <c r="E18" s="66">
        <f t="shared" si="0"/>
        <v>9</v>
      </c>
      <c r="F18" s="65">
        <f>VLOOKUP($A18,'Return Data'!$B$7:$R$1700,11,0)</f>
        <v>-11.441800000000001</v>
      </c>
      <c r="G18" s="66">
        <f t="shared" si="1"/>
        <v>14</v>
      </c>
      <c r="H18" s="65">
        <f>VLOOKUP($A18,'Return Data'!$B$7:$R$1700,12,0)</f>
        <v>-2.4058999999999999</v>
      </c>
      <c r="I18" s="66">
        <f t="shared" si="2"/>
        <v>12</v>
      </c>
      <c r="J18" s="65">
        <f>VLOOKUP($A18,'Return Data'!$B$7:$R$1700,13,0)</f>
        <v>-3.2509999999999999</v>
      </c>
      <c r="K18" s="66">
        <f t="shared" si="3"/>
        <v>13</v>
      </c>
      <c r="L18" s="65">
        <f>VLOOKUP($A18,'Return Data'!$B$7:$R$1700,17,0)</f>
        <v>8.6199999999999999E-2</v>
      </c>
      <c r="M18" s="66">
        <f t="shared" si="4"/>
        <v>12</v>
      </c>
      <c r="N18" s="65">
        <f>VLOOKUP($A18,'Return Data'!$B$7:$R$1700,14,0)</f>
        <v>2.7913000000000001</v>
      </c>
      <c r="O18" s="66">
        <f t="shared" si="5"/>
        <v>12</v>
      </c>
      <c r="P18" s="65">
        <f>VLOOKUP($A18,'Return Data'!$B$7:$R$1700,15,0)</f>
        <v>6.8535000000000004</v>
      </c>
      <c r="Q18" s="66">
        <f t="shared" si="6"/>
        <v>7</v>
      </c>
      <c r="R18" s="65">
        <f>VLOOKUP($A18,'Return Data'!$B$7:$R$1700,16,0)</f>
        <v>9.6951000000000001</v>
      </c>
      <c r="S18" s="67">
        <f t="shared" si="7"/>
        <v>20</v>
      </c>
    </row>
    <row r="19" spans="1:19" x14ac:dyDescent="0.3">
      <c r="A19" s="63" t="s">
        <v>998</v>
      </c>
      <c r="B19" s="64">
        <f>VLOOKUP($A19,'Return Data'!$B$7:$R$1700,3,0)</f>
        <v>44025</v>
      </c>
      <c r="C19" s="65">
        <f>VLOOKUP($A19,'Return Data'!$B$7:$R$1700,4,0)</f>
        <v>42.18</v>
      </c>
      <c r="D19" s="65">
        <f>VLOOKUP($A19,'Return Data'!$B$7:$R$1700,10,0)</f>
        <v>17.755400000000002</v>
      </c>
      <c r="E19" s="66">
        <f t="shared" si="0"/>
        <v>7</v>
      </c>
      <c r="F19" s="65">
        <f>VLOOKUP($A19,'Return Data'!$B$7:$R$1700,11,0)</f>
        <v>-11.867900000000001</v>
      </c>
      <c r="G19" s="66">
        <f t="shared" si="1"/>
        <v>16</v>
      </c>
      <c r="H19" s="65">
        <f>VLOOKUP($A19,'Return Data'!$B$7:$R$1700,12,0)</f>
        <v>-4.5917000000000003</v>
      </c>
      <c r="I19" s="66">
        <f t="shared" si="2"/>
        <v>18</v>
      </c>
      <c r="J19" s="65">
        <f>VLOOKUP($A19,'Return Data'!$B$7:$R$1700,13,0)</f>
        <v>-5.6798000000000002</v>
      </c>
      <c r="K19" s="66">
        <f t="shared" si="3"/>
        <v>18</v>
      </c>
      <c r="L19" s="65">
        <f>VLOOKUP($A19,'Return Data'!$B$7:$R$1700,17,0)</f>
        <v>0.32119999999999999</v>
      </c>
      <c r="M19" s="66">
        <f t="shared" si="4"/>
        <v>11</v>
      </c>
      <c r="N19" s="65">
        <f>VLOOKUP($A19,'Return Data'!$B$7:$R$1700,14,0)</f>
        <v>3.0333999999999999</v>
      </c>
      <c r="O19" s="66">
        <f t="shared" si="5"/>
        <v>11</v>
      </c>
      <c r="P19" s="65">
        <f>VLOOKUP($A19,'Return Data'!$B$7:$R$1700,15,0)</f>
        <v>6.8955000000000002</v>
      </c>
      <c r="Q19" s="66">
        <f t="shared" si="6"/>
        <v>6</v>
      </c>
      <c r="R19" s="65">
        <f>VLOOKUP($A19,'Return Data'!$B$7:$R$1700,16,0)</f>
        <v>11.5198</v>
      </c>
      <c r="S19" s="67">
        <f t="shared" si="7"/>
        <v>7</v>
      </c>
    </row>
    <row r="20" spans="1:19" x14ac:dyDescent="0.3">
      <c r="A20" s="63" t="s">
        <v>1000</v>
      </c>
      <c r="B20" s="64">
        <f>VLOOKUP($A20,'Return Data'!$B$7:$R$1700,3,0)</f>
        <v>44025</v>
      </c>
      <c r="C20" s="65">
        <f>VLOOKUP($A20,'Return Data'!$B$7:$R$1700,4,0)</f>
        <v>25.63</v>
      </c>
      <c r="D20" s="65">
        <f>VLOOKUP($A20,'Return Data'!$B$7:$R$1700,10,0)</f>
        <v>16.235800000000001</v>
      </c>
      <c r="E20" s="66">
        <f t="shared" si="0"/>
        <v>17</v>
      </c>
      <c r="F20" s="65">
        <f>VLOOKUP($A20,'Return Data'!$B$7:$R$1700,11,0)</f>
        <v>-9.2101000000000006</v>
      </c>
      <c r="G20" s="66">
        <f t="shared" si="1"/>
        <v>7</v>
      </c>
      <c r="H20" s="65">
        <f>VLOOKUP($A20,'Return Data'!$B$7:$R$1700,12,0)</f>
        <v>-2.2875000000000001</v>
      </c>
      <c r="I20" s="66">
        <f t="shared" si="2"/>
        <v>11</v>
      </c>
      <c r="J20" s="65">
        <f>VLOOKUP($A20,'Return Data'!$B$7:$R$1700,13,0)</f>
        <v>0.2346</v>
      </c>
      <c r="K20" s="66">
        <f t="shared" si="3"/>
        <v>5</v>
      </c>
      <c r="L20" s="65">
        <f>VLOOKUP($A20,'Return Data'!$B$7:$R$1700,17,0)</f>
        <v>1.6164000000000001</v>
      </c>
      <c r="M20" s="66">
        <f t="shared" si="4"/>
        <v>6</v>
      </c>
      <c r="N20" s="65">
        <f>VLOOKUP($A20,'Return Data'!$B$7:$R$1700,14,0)</f>
        <v>1.5544</v>
      </c>
      <c r="O20" s="66">
        <f t="shared" si="5"/>
        <v>18</v>
      </c>
      <c r="P20" s="65">
        <f>VLOOKUP($A20,'Return Data'!$B$7:$R$1700,15,0)</f>
        <v>4.8403</v>
      </c>
      <c r="Q20" s="66">
        <f t="shared" si="6"/>
        <v>19</v>
      </c>
      <c r="R20" s="65">
        <f>VLOOKUP($A20,'Return Data'!$B$7:$R$1700,16,0)</f>
        <v>10.4267</v>
      </c>
      <c r="S20" s="67">
        <f t="shared" si="7"/>
        <v>13</v>
      </c>
    </row>
    <row r="21" spans="1:19" x14ac:dyDescent="0.3">
      <c r="A21" s="63" t="s">
        <v>1001</v>
      </c>
      <c r="B21" s="64">
        <f>VLOOKUP($A21,'Return Data'!$B$7:$R$1700,3,0)</f>
        <v>44025</v>
      </c>
      <c r="C21" s="65">
        <f>VLOOKUP($A21,'Return Data'!$B$7:$R$1700,4,0)</f>
        <v>33.909999999999997</v>
      </c>
      <c r="D21" s="65">
        <f>VLOOKUP($A21,'Return Data'!$B$7:$R$1700,10,0)</f>
        <v>17.132999999999999</v>
      </c>
      <c r="E21" s="66">
        <f t="shared" si="0"/>
        <v>11</v>
      </c>
      <c r="F21" s="65">
        <f>VLOOKUP($A21,'Return Data'!$B$7:$R$1700,11,0)</f>
        <v>-8.5983999999999998</v>
      </c>
      <c r="G21" s="66">
        <f t="shared" si="1"/>
        <v>5</v>
      </c>
      <c r="H21" s="65">
        <f>VLOOKUP($A21,'Return Data'!$B$7:$R$1700,12,0)</f>
        <v>-0.96379999999999999</v>
      </c>
      <c r="I21" s="66">
        <f t="shared" si="2"/>
        <v>4</v>
      </c>
      <c r="J21" s="65">
        <f>VLOOKUP($A21,'Return Data'!$B$7:$R$1700,13,0)</f>
        <v>-1.4817</v>
      </c>
      <c r="K21" s="66">
        <f t="shared" si="3"/>
        <v>7</v>
      </c>
      <c r="L21" s="65">
        <f>VLOOKUP($A21,'Return Data'!$B$7:$R$1700,17,0)</f>
        <v>-0.29959999999999998</v>
      </c>
      <c r="M21" s="66">
        <f t="shared" si="4"/>
        <v>15</v>
      </c>
      <c r="N21" s="65">
        <f>VLOOKUP($A21,'Return Data'!$B$7:$R$1700,14,0)</f>
        <v>2.5499000000000001</v>
      </c>
      <c r="O21" s="66">
        <f t="shared" si="5"/>
        <v>13</v>
      </c>
      <c r="P21" s="65">
        <f>VLOOKUP($A21,'Return Data'!$B$7:$R$1700,15,0)</f>
        <v>6.2755000000000001</v>
      </c>
      <c r="Q21" s="66">
        <f t="shared" si="6"/>
        <v>11</v>
      </c>
      <c r="R21" s="65">
        <f>VLOOKUP($A21,'Return Data'!$B$7:$R$1700,16,0)</f>
        <v>9.4235000000000007</v>
      </c>
      <c r="S21" s="67">
        <f t="shared" si="7"/>
        <v>22</v>
      </c>
    </row>
    <row r="22" spans="1:19" x14ac:dyDescent="0.3">
      <c r="A22" s="63" t="s">
        <v>1004</v>
      </c>
      <c r="B22" s="64">
        <f>VLOOKUP($A22,'Return Data'!$B$7:$R$1700,3,0)</f>
        <v>44025</v>
      </c>
      <c r="C22" s="65">
        <f>VLOOKUP($A22,'Return Data'!$B$7:$R$1700,4,0)</f>
        <v>21.67</v>
      </c>
      <c r="D22" s="65">
        <f>VLOOKUP($A22,'Return Data'!$B$7:$R$1700,10,0)</f>
        <v>16.568000000000001</v>
      </c>
      <c r="E22" s="66">
        <f t="shared" si="0"/>
        <v>14</v>
      </c>
      <c r="F22" s="65">
        <f>VLOOKUP($A22,'Return Data'!$B$7:$R$1700,11,0)</f>
        <v>-14.1782</v>
      </c>
      <c r="G22" s="66">
        <f t="shared" si="1"/>
        <v>25</v>
      </c>
      <c r="H22" s="65">
        <f>VLOOKUP($A22,'Return Data'!$B$7:$R$1700,12,0)</f>
        <v>-6.1497999999999999</v>
      </c>
      <c r="I22" s="66">
        <f t="shared" si="2"/>
        <v>24</v>
      </c>
      <c r="J22" s="65">
        <f>VLOOKUP($A22,'Return Data'!$B$7:$R$1700,13,0)</f>
        <v>-7.7087000000000003</v>
      </c>
      <c r="K22" s="66">
        <f t="shared" si="3"/>
        <v>25</v>
      </c>
      <c r="L22" s="65">
        <f>VLOOKUP($A22,'Return Data'!$B$7:$R$1700,17,0)</f>
        <v>-1.4649000000000001</v>
      </c>
      <c r="M22" s="66">
        <f t="shared" si="4"/>
        <v>21</v>
      </c>
      <c r="N22" s="65">
        <f>VLOOKUP($A22,'Return Data'!$B$7:$R$1700,14,0)</f>
        <v>2.5024000000000002</v>
      </c>
      <c r="O22" s="66">
        <f t="shared" si="5"/>
        <v>14</v>
      </c>
      <c r="P22" s="65">
        <f>VLOOKUP($A22,'Return Data'!$B$7:$R$1700,15,0)</f>
        <v>7.0202999999999998</v>
      </c>
      <c r="Q22" s="66">
        <f t="shared" si="6"/>
        <v>4</v>
      </c>
      <c r="R22" s="65">
        <f>VLOOKUP($A22,'Return Data'!$B$7:$R$1700,16,0)</f>
        <v>9.8054000000000006</v>
      </c>
      <c r="S22" s="67">
        <f t="shared" si="7"/>
        <v>18</v>
      </c>
    </row>
    <row r="23" spans="1:19" x14ac:dyDescent="0.3">
      <c r="A23" s="63" t="s">
        <v>1006</v>
      </c>
      <c r="B23" s="64">
        <f>VLOOKUP($A23,'Return Data'!$B$7:$R$1700,3,0)</f>
        <v>44025</v>
      </c>
      <c r="C23" s="65">
        <f>VLOOKUP($A23,'Return Data'!$B$7:$R$1700,4,0)</f>
        <v>30.8</v>
      </c>
      <c r="D23" s="65">
        <f>VLOOKUP($A23,'Return Data'!$B$7:$R$1700,10,0)</f>
        <v>17.827100000000002</v>
      </c>
      <c r="E23" s="66">
        <f t="shared" si="0"/>
        <v>6</v>
      </c>
      <c r="F23" s="65">
        <f>VLOOKUP($A23,'Return Data'!$B$7:$R$1700,11,0)</f>
        <v>-8.7136999999999993</v>
      </c>
      <c r="G23" s="66">
        <f t="shared" si="1"/>
        <v>6</v>
      </c>
      <c r="H23" s="65">
        <f>VLOOKUP($A23,'Return Data'!$B$7:$R$1700,12,0)</f>
        <v>-0.74119999999999997</v>
      </c>
      <c r="I23" s="66">
        <f t="shared" si="2"/>
        <v>3</v>
      </c>
      <c r="J23" s="65">
        <f>VLOOKUP($A23,'Return Data'!$B$7:$R$1700,13,0)</f>
        <v>-1.7230000000000001</v>
      </c>
      <c r="K23" s="66">
        <f t="shared" si="3"/>
        <v>9</v>
      </c>
      <c r="L23" s="65">
        <f>VLOOKUP($A23,'Return Data'!$B$7:$R$1700,17,0)</f>
        <v>0.44059999999999999</v>
      </c>
      <c r="M23" s="66">
        <f t="shared" si="4"/>
        <v>10</v>
      </c>
      <c r="N23" s="65">
        <f>VLOOKUP($A23,'Return Data'!$B$7:$R$1700,14,0)</f>
        <v>4.0355999999999996</v>
      </c>
      <c r="O23" s="66">
        <f t="shared" si="5"/>
        <v>6</v>
      </c>
      <c r="P23" s="65">
        <f>VLOOKUP($A23,'Return Data'!$B$7:$R$1700,15,0)</f>
        <v>6.9725999999999999</v>
      </c>
      <c r="Q23" s="66">
        <f t="shared" si="6"/>
        <v>5</v>
      </c>
      <c r="R23" s="65">
        <f>VLOOKUP($A23,'Return Data'!$B$7:$R$1700,16,0)</f>
        <v>12.1068</v>
      </c>
      <c r="S23" s="67">
        <f t="shared" si="7"/>
        <v>4</v>
      </c>
    </row>
    <row r="24" spans="1:19" x14ac:dyDescent="0.3">
      <c r="A24" s="63" t="s">
        <v>1008</v>
      </c>
      <c r="B24" s="64">
        <f>VLOOKUP($A24,'Return Data'!$B$7:$R$1700,3,0)</f>
        <v>44025</v>
      </c>
      <c r="C24" s="65">
        <f>VLOOKUP($A24,'Return Data'!$B$7:$R$1700,4,0)</f>
        <v>73.489900000000006</v>
      </c>
      <c r="D24" s="65">
        <f>VLOOKUP($A24,'Return Data'!$B$7:$R$1700,10,0)</f>
        <v>11.232699999999999</v>
      </c>
      <c r="E24" s="66">
        <f t="shared" si="0"/>
        <v>29</v>
      </c>
      <c r="F24" s="65">
        <f>VLOOKUP($A24,'Return Data'!$B$7:$R$1700,11,0)</f>
        <v>-0.66149999999999998</v>
      </c>
      <c r="G24" s="66">
        <f t="shared" si="1"/>
        <v>1</v>
      </c>
      <c r="H24" s="65">
        <f>VLOOKUP($A24,'Return Data'!$B$7:$R$1700,12,0)</f>
        <v>3.1692999999999998</v>
      </c>
      <c r="I24" s="66">
        <f t="shared" si="2"/>
        <v>2</v>
      </c>
      <c r="J24" s="65">
        <f>VLOOKUP($A24,'Return Data'!$B$7:$R$1700,13,0)</f>
        <v>3.2242999999999999</v>
      </c>
      <c r="K24" s="66">
        <f t="shared" si="3"/>
        <v>2</v>
      </c>
      <c r="L24" s="65">
        <f>VLOOKUP($A24,'Return Data'!$B$7:$R$1700,17,0)</f>
        <v>3</v>
      </c>
      <c r="M24" s="66">
        <f t="shared" si="4"/>
        <v>4</v>
      </c>
      <c r="N24" s="65">
        <f>VLOOKUP($A24,'Return Data'!$B$7:$R$1700,14,0)</f>
        <v>3.9068999999999998</v>
      </c>
      <c r="O24" s="66">
        <f t="shared" si="5"/>
        <v>7</v>
      </c>
      <c r="P24" s="65">
        <f>VLOOKUP($A24,'Return Data'!$B$7:$R$1700,15,0)</f>
        <v>5.1391</v>
      </c>
      <c r="Q24" s="66">
        <f t="shared" si="6"/>
        <v>17</v>
      </c>
      <c r="R24" s="65">
        <f>VLOOKUP($A24,'Return Data'!$B$7:$R$1700,16,0)</f>
        <v>9.8569999999999993</v>
      </c>
      <c r="S24" s="67">
        <f t="shared" si="7"/>
        <v>17</v>
      </c>
    </row>
    <row r="25" spans="1:19" x14ac:dyDescent="0.3">
      <c r="A25" s="63" t="s">
        <v>1010</v>
      </c>
      <c r="B25" s="64">
        <f>VLOOKUP($A25,'Return Data'!$B$7:$R$1700,3,0)</f>
        <v>44025</v>
      </c>
      <c r="C25" s="65">
        <f>VLOOKUP($A25,'Return Data'!$B$7:$R$1700,4,0)</f>
        <v>67.988575287787796</v>
      </c>
      <c r="D25" s="65">
        <f>VLOOKUP($A25,'Return Data'!$B$7:$R$1700,10,0)</f>
        <v>20.229600000000001</v>
      </c>
      <c r="E25" s="66">
        <f t="shared" si="0"/>
        <v>1</v>
      </c>
      <c r="F25" s="65">
        <f>VLOOKUP($A25,'Return Data'!$B$7:$R$1700,11,0)</f>
        <v>-10.225</v>
      </c>
      <c r="G25" s="66">
        <f t="shared" si="1"/>
        <v>10</v>
      </c>
      <c r="H25" s="65">
        <f>VLOOKUP($A25,'Return Data'!$B$7:$R$1700,12,0)</f>
        <v>-1.9435</v>
      </c>
      <c r="I25" s="66">
        <f t="shared" si="2"/>
        <v>8</v>
      </c>
      <c r="J25" s="65">
        <f>VLOOKUP($A25,'Return Data'!$B$7:$R$1700,13,0)</f>
        <v>-1.5981000000000001</v>
      </c>
      <c r="K25" s="66">
        <f t="shared" si="3"/>
        <v>8</v>
      </c>
      <c r="L25" s="65">
        <f>VLOOKUP($A25,'Return Data'!$B$7:$R$1700,17,0)</f>
        <v>1.3149999999999999</v>
      </c>
      <c r="M25" s="66">
        <f t="shared" si="4"/>
        <v>7</v>
      </c>
      <c r="N25" s="65">
        <f>VLOOKUP($A25,'Return Data'!$B$7:$R$1700,14,0)</f>
        <v>3.0914999999999999</v>
      </c>
      <c r="O25" s="66">
        <f t="shared" si="5"/>
        <v>10</v>
      </c>
      <c r="P25" s="65">
        <f>VLOOKUP($A25,'Return Data'!$B$7:$R$1700,15,0)</f>
        <v>6.3734000000000002</v>
      </c>
      <c r="Q25" s="66">
        <f t="shared" si="6"/>
        <v>9</v>
      </c>
      <c r="R25" s="65">
        <f>VLOOKUP($A25,'Return Data'!$B$7:$R$1700,16,0)</f>
        <v>10.676500000000001</v>
      </c>
      <c r="S25" s="67">
        <f t="shared" si="7"/>
        <v>11</v>
      </c>
    </row>
    <row r="26" spans="1:19" x14ac:dyDescent="0.3">
      <c r="A26" s="63" t="s">
        <v>1011</v>
      </c>
      <c r="B26" s="64">
        <f>VLOOKUP($A26,'Return Data'!$B$7:$R$1700,3,0)</f>
        <v>44025</v>
      </c>
      <c r="C26" s="65">
        <f>VLOOKUP($A26,'Return Data'!$B$7:$R$1700,4,0)</f>
        <v>27.073</v>
      </c>
      <c r="D26" s="65">
        <f>VLOOKUP($A26,'Return Data'!$B$7:$R$1700,10,0)</f>
        <v>15.850099999999999</v>
      </c>
      <c r="E26" s="66">
        <f t="shared" si="0"/>
        <v>20</v>
      </c>
      <c r="F26" s="65">
        <f>VLOOKUP($A26,'Return Data'!$B$7:$R$1700,11,0)</f>
        <v>-12.481400000000001</v>
      </c>
      <c r="G26" s="66">
        <f t="shared" si="1"/>
        <v>21</v>
      </c>
      <c r="H26" s="65">
        <f>VLOOKUP($A26,'Return Data'!$B$7:$R$1700,12,0)</f>
        <v>-5.5406000000000004</v>
      </c>
      <c r="I26" s="66">
        <f t="shared" si="2"/>
        <v>23</v>
      </c>
      <c r="J26" s="65">
        <f>VLOOKUP($A26,'Return Data'!$B$7:$R$1700,13,0)</f>
        <v>-5.7805999999999997</v>
      </c>
      <c r="K26" s="66">
        <f t="shared" si="3"/>
        <v>19</v>
      </c>
      <c r="L26" s="65">
        <f>VLOOKUP($A26,'Return Data'!$B$7:$R$1700,17,0)</f>
        <v>-0.61939999999999995</v>
      </c>
      <c r="M26" s="66">
        <f t="shared" si="4"/>
        <v>17</v>
      </c>
      <c r="N26" s="65">
        <f>VLOOKUP($A26,'Return Data'!$B$7:$R$1700,14,0)</f>
        <v>2.0215000000000001</v>
      </c>
      <c r="O26" s="66">
        <f t="shared" si="5"/>
        <v>16</v>
      </c>
      <c r="P26" s="65">
        <f>VLOOKUP($A26,'Return Data'!$B$7:$R$1700,15,0)</f>
        <v>4.5187999999999997</v>
      </c>
      <c r="Q26" s="66">
        <f t="shared" si="6"/>
        <v>22</v>
      </c>
      <c r="R26" s="65">
        <f>VLOOKUP($A26,'Return Data'!$B$7:$R$1700,16,0)</f>
        <v>10.2569</v>
      </c>
      <c r="S26" s="67">
        <f t="shared" si="7"/>
        <v>15</v>
      </c>
    </row>
    <row r="27" spans="1:19" x14ac:dyDescent="0.3">
      <c r="A27" s="63" t="s">
        <v>1014</v>
      </c>
      <c r="B27" s="64">
        <f>VLOOKUP($A27,'Return Data'!$B$7:$R$1700,3,0)</f>
        <v>44025</v>
      </c>
      <c r="C27" s="65">
        <f>VLOOKUP($A27,'Return Data'!$B$7:$R$1700,4,0)</f>
        <v>27.7056</v>
      </c>
      <c r="D27" s="65">
        <f>VLOOKUP($A27,'Return Data'!$B$7:$R$1700,10,0)</f>
        <v>12.605600000000001</v>
      </c>
      <c r="E27" s="66">
        <f t="shared" si="0"/>
        <v>27</v>
      </c>
      <c r="F27" s="65">
        <f>VLOOKUP($A27,'Return Data'!$B$7:$R$1700,11,0)</f>
        <v>-12.183199999999999</v>
      </c>
      <c r="G27" s="66">
        <f t="shared" si="1"/>
        <v>18</v>
      </c>
      <c r="H27" s="65">
        <f>VLOOKUP($A27,'Return Data'!$B$7:$R$1700,12,0)</f>
        <v>-4.7358000000000002</v>
      </c>
      <c r="I27" s="66">
        <f t="shared" si="2"/>
        <v>20</v>
      </c>
      <c r="J27" s="65">
        <f>VLOOKUP($A27,'Return Data'!$B$7:$R$1700,13,0)</f>
        <v>-1.3888</v>
      </c>
      <c r="K27" s="66">
        <f t="shared" si="3"/>
        <v>6</v>
      </c>
      <c r="L27" s="65">
        <f>VLOOKUP($A27,'Return Data'!$B$7:$R$1700,17,0)</f>
        <v>0.59840000000000004</v>
      </c>
      <c r="M27" s="66">
        <f t="shared" si="4"/>
        <v>8</v>
      </c>
      <c r="N27" s="65">
        <f>VLOOKUP($A27,'Return Data'!$B$7:$R$1700,14,0)</f>
        <v>3.7222</v>
      </c>
      <c r="O27" s="66">
        <f t="shared" si="5"/>
        <v>8</v>
      </c>
      <c r="P27" s="65">
        <f>VLOOKUP($A27,'Return Data'!$B$7:$R$1700,15,0)</f>
        <v>4.9907000000000004</v>
      </c>
      <c r="Q27" s="66">
        <f t="shared" si="6"/>
        <v>18</v>
      </c>
      <c r="R27" s="65">
        <f>VLOOKUP($A27,'Return Data'!$B$7:$R$1700,16,0)</f>
        <v>10.1006</v>
      </c>
      <c r="S27" s="67">
        <f t="shared" si="7"/>
        <v>16</v>
      </c>
    </row>
    <row r="28" spans="1:19" x14ac:dyDescent="0.3">
      <c r="A28" s="63" t="s">
        <v>1015</v>
      </c>
      <c r="B28" s="64">
        <f>VLOOKUP($A28,'Return Data'!$B$7:$R$1700,3,0)</f>
        <v>44025</v>
      </c>
      <c r="C28" s="65">
        <f>VLOOKUP($A28,'Return Data'!$B$7:$R$1700,4,0)</f>
        <v>9.7472999999999992</v>
      </c>
      <c r="D28" s="65">
        <f>VLOOKUP($A28,'Return Data'!$B$7:$R$1700,10,0)</f>
        <v>14.9297</v>
      </c>
      <c r="E28" s="66">
        <f t="shared" si="0"/>
        <v>24</v>
      </c>
      <c r="F28" s="65">
        <f>VLOOKUP($A28,'Return Data'!$B$7:$R$1700,11,0)</f>
        <v>-11.9262</v>
      </c>
      <c r="G28" s="66">
        <f t="shared" si="1"/>
        <v>17</v>
      </c>
      <c r="H28" s="65">
        <f>VLOOKUP($A28,'Return Data'!$B$7:$R$1700,12,0)</f>
        <v>-4.9757999999999996</v>
      </c>
      <c r="I28" s="66">
        <f t="shared" si="2"/>
        <v>21</v>
      </c>
      <c r="J28" s="65">
        <f>VLOOKUP($A28,'Return Data'!$B$7:$R$1700,13,0)</f>
        <v>-4.0137999999999998</v>
      </c>
      <c r="K28" s="66">
        <f t="shared" si="3"/>
        <v>14</v>
      </c>
      <c r="L28" s="65"/>
      <c r="M28" s="66"/>
      <c r="N28" s="65"/>
      <c r="O28" s="66"/>
      <c r="P28" s="65"/>
      <c r="Q28" s="66"/>
      <c r="R28" s="65">
        <f>VLOOKUP($A28,'Return Data'!$B$7:$R$1700,16,0)</f>
        <v>-1.9038999999999999</v>
      </c>
      <c r="S28" s="67">
        <f t="shared" si="7"/>
        <v>29</v>
      </c>
    </row>
    <row r="29" spans="1:19" x14ac:dyDescent="0.3">
      <c r="A29" s="63" t="s">
        <v>1017</v>
      </c>
      <c r="B29" s="64">
        <f>VLOOKUP($A29,'Return Data'!$B$7:$R$1700,3,0)</f>
        <v>44025</v>
      </c>
      <c r="C29" s="65">
        <f>VLOOKUP($A29,'Return Data'!$B$7:$R$1700,4,0)</f>
        <v>51.904000000000003</v>
      </c>
      <c r="D29" s="65">
        <f>VLOOKUP($A29,'Return Data'!$B$7:$R$1700,10,0)</f>
        <v>19.434899999999999</v>
      </c>
      <c r="E29" s="66">
        <f t="shared" si="0"/>
        <v>3</v>
      </c>
      <c r="F29" s="65">
        <f>VLOOKUP($A29,'Return Data'!$B$7:$R$1700,11,0)</f>
        <v>-11.254</v>
      </c>
      <c r="G29" s="66">
        <f t="shared" si="1"/>
        <v>13</v>
      </c>
      <c r="H29" s="65">
        <f>VLOOKUP($A29,'Return Data'!$B$7:$R$1700,12,0)</f>
        <v>-2.0125000000000002</v>
      </c>
      <c r="I29" s="66">
        <f t="shared" si="2"/>
        <v>9</v>
      </c>
      <c r="J29" s="65">
        <f>VLOOKUP($A29,'Return Data'!$B$7:$R$1700,13,0)</f>
        <v>-4.0679999999999996</v>
      </c>
      <c r="K29" s="66">
        <f t="shared" si="3"/>
        <v>15</v>
      </c>
      <c r="L29" s="65">
        <f>VLOOKUP($A29,'Return Data'!$B$7:$R$1700,17,0)</f>
        <v>2.3054000000000001</v>
      </c>
      <c r="M29" s="66">
        <f t="shared" si="4"/>
        <v>5</v>
      </c>
      <c r="N29" s="65">
        <f>VLOOKUP($A29,'Return Data'!$B$7:$R$1700,14,0)</f>
        <v>4.4005999999999998</v>
      </c>
      <c r="O29" s="66">
        <f t="shared" si="5"/>
        <v>5</v>
      </c>
      <c r="P29" s="65">
        <f>VLOOKUP($A29,'Return Data'!$B$7:$R$1700,15,0)</f>
        <v>8.8143999999999991</v>
      </c>
      <c r="Q29" s="66">
        <f t="shared" si="6"/>
        <v>3</v>
      </c>
      <c r="R29" s="65">
        <f>VLOOKUP($A29,'Return Data'!$B$7:$R$1700,16,0)</f>
        <v>14.4191</v>
      </c>
      <c r="S29" s="67">
        <f t="shared" si="7"/>
        <v>1</v>
      </c>
    </row>
    <row r="30" spans="1:19" x14ac:dyDescent="0.3">
      <c r="A30" s="63" t="s">
        <v>1020</v>
      </c>
      <c r="B30" s="64">
        <f>VLOOKUP($A30,'Return Data'!$B$7:$R$1700,3,0)</f>
        <v>44025</v>
      </c>
      <c r="C30" s="65">
        <f>VLOOKUP($A30,'Return Data'!$B$7:$R$1700,4,0)</f>
        <v>31.034700000000001</v>
      </c>
      <c r="D30" s="65">
        <f>VLOOKUP($A30,'Return Data'!$B$7:$R$1700,10,0)</f>
        <v>14.480700000000001</v>
      </c>
      <c r="E30" s="66">
        <f t="shared" si="0"/>
        <v>25</v>
      </c>
      <c r="F30" s="65">
        <f>VLOOKUP($A30,'Return Data'!$B$7:$R$1700,11,0)</f>
        <v>-19.237300000000001</v>
      </c>
      <c r="G30" s="66">
        <f t="shared" si="1"/>
        <v>29</v>
      </c>
      <c r="H30" s="65">
        <f>VLOOKUP($A30,'Return Data'!$B$7:$R$1700,12,0)</f>
        <v>-10.9838</v>
      </c>
      <c r="I30" s="66">
        <f t="shared" si="2"/>
        <v>29</v>
      </c>
      <c r="J30" s="65">
        <f>VLOOKUP($A30,'Return Data'!$B$7:$R$1700,13,0)</f>
        <v>-16.631399999999999</v>
      </c>
      <c r="K30" s="66">
        <f t="shared" si="3"/>
        <v>29</v>
      </c>
      <c r="L30" s="65">
        <f>VLOOKUP($A30,'Return Data'!$B$7:$R$1700,17,0)</f>
        <v>-3.7844000000000002</v>
      </c>
      <c r="M30" s="66">
        <f t="shared" si="4"/>
        <v>28</v>
      </c>
      <c r="N30" s="65">
        <f>VLOOKUP($A30,'Return Data'!$B$7:$R$1700,14,0)</f>
        <v>-0.49009999999999998</v>
      </c>
      <c r="O30" s="66">
        <f t="shared" si="5"/>
        <v>25</v>
      </c>
      <c r="P30" s="65">
        <f>VLOOKUP($A30,'Return Data'!$B$7:$R$1700,15,0)</f>
        <v>4.3095999999999997</v>
      </c>
      <c r="Q30" s="66">
        <f t="shared" si="6"/>
        <v>23</v>
      </c>
      <c r="R30" s="65">
        <f>VLOOKUP($A30,'Return Data'!$B$7:$R$1700,16,0)</f>
        <v>10.545199999999999</v>
      </c>
      <c r="S30" s="67">
        <f t="shared" si="7"/>
        <v>12</v>
      </c>
    </row>
    <row r="31" spans="1:19" x14ac:dyDescent="0.3">
      <c r="A31" s="63" t="s">
        <v>1022</v>
      </c>
      <c r="B31" s="64">
        <f>VLOOKUP($A31,'Return Data'!$B$7:$R$1700,3,0)</f>
        <v>44025</v>
      </c>
      <c r="C31" s="65">
        <f>VLOOKUP($A31,'Return Data'!$B$7:$R$1700,4,0)</f>
        <v>173.15</v>
      </c>
      <c r="D31" s="65">
        <f>VLOOKUP($A31,'Return Data'!$B$7:$R$1700,10,0)</f>
        <v>16.458200000000001</v>
      </c>
      <c r="E31" s="66">
        <f t="shared" si="0"/>
        <v>16</v>
      </c>
      <c r="F31" s="65">
        <f>VLOOKUP($A31,'Return Data'!$B$7:$R$1700,11,0)</f>
        <v>-12.4001</v>
      </c>
      <c r="G31" s="66">
        <f t="shared" si="1"/>
        <v>20</v>
      </c>
      <c r="H31" s="65">
        <f>VLOOKUP($A31,'Return Data'!$B$7:$R$1700,12,0)</f>
        <v>-4.6688000000000001</v>
      </c>
      <c r="I31" s="66">
        <f t="shared" si="2"/>
        <v>19</v>
      </c>
      <c r="J31" s="65">
        <f>VLOOKUP($A31,'Return Data'!$B$7:$R$1700,13,0)</f>
        <v>-5.9988999999999999</v>
      </c>
      <c r="K31" s="66">
        <f t="shared" si="3"/>
        <v>20</v>
      </c>
      <c r="L31" s="65">
        <f>VLOOKUP($A31,'Return Data'!$B$7:$R$1700,17,0)</f>
        <v>-0.90180000000000005</v>
      </c>
      <c r="M31" s="66">
        <f t="shared" si="4"/>
        <v>20</v>
      </c>
      <c r="N31" s="65">
        <f>VLOOKUP($A31,'Return Data'!$B$7:$R$1700,14,0)</f>
        <v>1.9822</v>
      </c>
      <c r="O31" s="66">
        <f t="shared" si="5"/>
        <v>17</v>
      </c>
      <c r="P31" s="65">
        <f>VLOOKUP($A31,'Return Data'!$B$7:$R$1700,15,0)</f>
        <v>5.6734</v>
      </c>
      <c r="Q31" s="66">
        <f t="shared" si="6"/>
        <v>14</v>
      </c>
      <c r="R31" s="65">
        <f>VLOOKUP($A31,'Return Data'!$B$7:$R$1700,16,0)</f>
        <v>11.1875</v>
      </c>
      <c r="S31" s="67">
        <f t="shared" si="7"/>
        <v>9</v>
      </c>
    </row>
    <row r="32" spans="1:19" x14ac:dyDescent="0.3">
      <c r="A32" s="63" t="s">
        <v>1023</v>
      </c>
      <c r="B32" s="64">
        <f>VLOOKUP($A32,'Return Data'!$B$7:$R$1700,3,0)</f>
        <v>44025</v>
      </c>
      <c r="C32" s="65">
        <f>VLOOKUP($A32,'Return Data'!$B$7:$R$1700,4,0)</f>
        <v>39.2988</v>
      </c>
      <c r="D32" s="65">
        <f>VLOOKUP($A32,'Return Data'!$B$7:$R$1700,10,0)</f>
        <v>17.991700000000002</v>
      </c>
      <c r="E32" s="66">
        <f t="shared" si="0"/>
        <v>5</v>
      </c>
      <c r="F32" s="65">
        <f>VLOOKUP($A32,'Return Data'!$B$7:$R$1700,11,0)</f>
        <v>-12.292400000000001</v>
      </c>
      <c r="G32" s="66">
        <f t="shared" si="1"/>
        <v>19</v>
      </c>
      <c r="H32" s="65">
        <f>VLOOKUP($A32,'Return Data'!$B$7:$R$1700,12,0)</f>
        <v>-5.4927000000000001</v>
      </c>
      <c r="I32" s="66">
        <f t="shared" si="2"/>
        <v>22</v>
      </c>
      <c r="J32" s="65">
        <f>VLOOKUP($A32,'Return Data'!$B$7:$R$1700,13,0)</f>
        <v>-6.5285000000000002</v>
      </c>
      <c r="K32" s="66">
        <f t="shared" si="3"/>
        <v>21</v>
      </c>
      <c r="L32" s="65">
        <f>VLOOKUP($A32,'Return Data'!$B$7:$R$1700,17,0)</f>
        <v>-0.8135</v>
      </c>
      <c r="M32" s="66">
        <f t="shared" si="4"/>
        <v>18</v>
      </c>
      <c r="N32" s="65">
        <f>VLOOKUP($A32,'Return Data'!$B$7:$R$1700,14,0)</f>
        <v>1.5071000000000001</v>
      </c>
      <c r="O32" s="66">
        <f t="shared" si="5"/>
        <v>19</v>
      </c>
      <c r="P32" s="65">
        <f>VLOOKUP($A32,'Return Data'!$B$7:$R$1700,15,0)</f>
        <v>5.9317000000000002</v>
      </c>
      <c r="Q32" s="66">
        <f t="shared" si="6"/>
        <v>13</v>
      </c>
      <c r="R32" s="65">
        <f>VLOOKUP($A32,'Return Data'!$B$7:$R$1700,16,0)</f>
        <v>12.010999999999999</v>
      </c>
      <c r="S32" s="67">
        <f t="shared" si="7"/>
        <v>5</v>
      </c>
    </row>
    <row r="33" spans="1:19" x14ac:dyDescent="0.3">
      <c r="A33" s="63" t="s">
        <v>1026</v>
      </c>
      <c r="B33" s="64">
        <f>VLOOKUP($A33,'Return Data'!$B$7:$R$1700,3,0)</f>
        <v>44025</v>
      </c>
      <c r="C33" s="65">
        <f>VLOOKUP($A33,'Return Data'!$B$7:$R$1700,4,0)</f>
        <v>216.77199999999999</v>
      </c>
      <c r="D33" s="65">
        <f>VLOOKUP($A33,'Return Data'!$B$7:$R$1700,10,0)</f>
        <v>16.990300000000001</v>
      </c>
      <c r="E33" s="66">
        <f t="shared" si="0"/>
        <v>12</v>
      </c>
      <c r="F33" s="65">
        <f>VLOOKUP($A33,'Return Data'!$B$7:$R$1700,11,0)</f>
        <v>-14.656599999999999</v>
      </c>
      <c r="G33" s="66">
        <f t="shared" si="1"/>
        <v>26</v>
      </c>
      <c r="H33" s="65">
        <f>VLOOKUP($A33,'Return Data'!$B$7:$R$1700,12,0)</f>
        <v>-8.1311</v>
      </c>
      <c r="I33" s="66">
        <f t="shared" si="2"/>
        <v>27</v>
      </c>
      <c r="J33" s="65">
        <f>VLOOKUP($A33,'Return Data'!$B$7:$R$1700,13,0)</f>
        <v>-10.7272</v>
      </c>
      <c r="K33" s="66">
        <f t="shared" si="3"/>
        <v>27</v>
      </c>
      <c r="L33" s="65">
        <f>VLOOKUP($A33,'Return Data'!$B$7:$R$1700,17,0)</f>
        <v>-1.6632</v>
      </c>
      <c r="M33" s="66">
        <f t="shared" si="4"/>
        <v>22</v>
      </c>
      <c r="N33" s="65">
        <f>VLOOKUP($A33,'Return Data'!$B$7:$R$1700,14,0)</f>
        <v>0.8246</v>
      </c>
      <c r="O33" s="66">
        <f t="shared" si="5"/>
        <v>20</v>
      </c>
      <c r="P33" s="65">
        <f>VLOOKUP($A33,'Return Data'!$B$7:$R$1700,15,0)</f>
        <v>4.7473000000000001</v>
      </c>
      <c r="Q33" s="66">
        <f t="shared" si="6"/>
        <v>20</v>
      </c>
      <c r="R33" s="65">
        <f>VLOOKUP($A33,'Return Data'!$B$7:$R$1700,16,0)</f>
        <v>9.6088000000000005</v>
      </c>
      <c r="S33" s="67">
        <f t="shared" si="7"/>
        <v>21</v>
      </c>
    </row>
    <row r="34" spans="1:19" x14ac:dyDescent="0.3">
      <c r="A34" s="63" t="s">
        <v>1027</v>
      </c>
      <c r="B34" s="64">
        <f>VLOOKUP($A34,'Return Data'!$B$7:$R$1700,3,0)</f>
        <v>44025</v>
      </c>
      <c r="C34" s="65">
        <f>VLOOKUP($A34,'Return Data'!$B$7:$R$1700,4,0)</f>
        <v>71.2</v>
      </c>
      <c r="D34" s="65">
        <f>VLOOKUP($A34,'Return Data'!$B$7:$R$1700,10,0)</f>
        <v>15.546900000000001</v>
      </c>
      <c r="E34" s="66">
        <f t="shared" si="0"/>
        <v>23</v>
      </c>
      <c r="F34" s="65">
        <f>VLOOKUP($A34,'Return Data'!$B$7:$R$1700,11,0)</f>
        <v>-13.3293</v>
      </c>
      <c r="G34" s="66">
        <f t="shared" si="1"/>
        <v>24</v>
      </c>
      <c r="H34" s="65">
        <f>VLOOKUP($A34,'Return Data'!$B$7:$R$1700,12,0)</f>
        <v>-7.0132000000000003</v>
      </c>
      <c r="I34" s="66">
        <f t="shared" si="2"/>
        <v>25</v>
      </c>
      <c r="J34" s="65">
        <f>VLOOKUP($A34,'Return Data'!$B$7:$R$1700,13,0)</f>
        <v>-7.6763000000000003</v>
      </c>
      <c r="K34" s="66">
        <f t="shared" si="3"/>
        <v>23</v>
      </c>
      <c r="L34" s="65">
        <f>VLOOKUP($A34,'Return Data'!$B$7:$R$1700,17,0)</f>
        <v>-3.2241</v>
      </c>
      <c r="M34" s="66">
        <f t="shared" si="4"/>
        <v>26</v>
      </c>
      <c r="N34" s="65">
        <f>VLOOKUP($A34,'Return Data'!$B$7:$R$1700,14,0)</f>
        <v>-1.7645999999999999</v>
      </c>
      <c r="O34" s="66">
        <f t="shared" si="5"/>
        <v>28</v>
      </c>
      <c r="P34" s="65">
        <f>VLOOKUP($A34,'Return Data'!$B$7:$R$1700,15,0)</f>
        <v>1.6469</v>
      </c>
      <c r="Q34" s="66">
        <f t="shared" si="6"/>
        <v>27</v>
      </c>
      <c r="R34" s="65">
        <f>VLOOKUP($A34,'Return Data'!$B$7:$R$1700,16,0)</f>
        <v>6.5197000000000003</v>
      </c>
      <c r="S34" s="67">
        <f t="shared" si="7"/>
        <v>27</v>
      </c>
    </row>
    <row r="35" spans="1:19" x14ac:dyDescent="0.3">
      <c r="A35" s="63" t="s">
        <v>1029</v>
      </c>
      <c r="B35" s="64">
        <f>VLOOKUP($A35,'Return Data'!$B$7:$R$1700,3,0)</f>
        <v>44025</v>
      </c>
      <c r="C35" s="65">
        <f>VLOOKUP($A35,'Return Data'!$B$7:$R$1700,4,0)</f>
        <v>10.49</v>
      </c>
      <c r="D35" s="65">
        <f>VLOOKUP($A35,'Return Data'!$B$7:$R$1700,10,0)</f>
        <v>17.997800000000002</v>
      </c>
      <c r="E35" s="66">
        <f t="shared" si="0"/>
        <v>4</v>
      </c>
      <c r="F35" s="65">
        <f>VLOOKUP($A35,'Return Data'!$B$7:$R$1700,11,0)</f>
        <v>-10.494899999999999</v>
      </c>
      <c r="G35" s="66">
        <f t="shared" si="1"/>
        <v>12</v>
      </c>
      <c r="H35" s="65">
        <f>VLOOKUP($A35,'Return Data'!$B$7:$R$1700,12,0)</f>
        <v>-3.2288000000000001</v>
      </c>
      <c r="I35" s="66">
        <f t="shared" si="2"/>
        <v>14</v>
      </c>
      <c r="J35" s="65">
        <f>VLOOKUP($A35,'Return Data'!$B$7:$R$1700,13,0)</f>
        <v>-4.1132999999999997</v>
      </c>
      <c r="K35" s="66">
        <f t="shared" si="3"/>
        <v>16</v>
      </c>
      <c r="L35" s="65">
        <f>VLOOKUP($A35,'Return Data'!$B$7:$R$1700,17,0)</f>
        <v>-0.84589999999999999</v>
      </c>
      <c r="M35" s="66">
        <f t="shared" si="4"/>
        <v>19</v>
      </c>
      <c r="N35" s="65">
        <f>VLOOKUP($A35,'Return Data'!$B$7:$R$1700,14,0)</f>
        <v>0.80649999999999999</v>
      </c>
      <c r="O35" s="66">
        <f t="shared" si="5"/>
        <v>21</v>
      </c>
      <c r="P35" s="65">
        <f>VLOOKUP($A35,'Return Data'!$B$7:$R$1700,15,0)</f>
        <v>0</v>
      </c>
      <c r="Q35" s="66">
        <f t="shared" si="6"/>
        <v>28</v>
      </c>
      <c r="R35" s="65">
        <f>VLOOKUP($A35,'Return Data'!$B$7:$R$1700,16,0)</f>
        <v>1.5179</v>
      </c>
      <c r="S35" s="67">
        <f t="shared" si="7"/>
        <v>28</v>
      </c>
    </row>
    <row r="36" spans="1:19" x14ac:dyDescent="0.3">
      <c r="A36" s="63" t="s">
        <v>1031</v>
      </c>
      <c r="B36" s="64">
        <f>VLOOKUP($A36,'Return Data'!$B$7:$R$1700,3,0)</f>
        <v>44025</v>
      </c>
      <c r="C36" s="65">
        <f>VLOOKUP($A36,'Return Data'!$B$7:$R$1700,4,0)</f>
        <v>55.052295945377402</v>
      </c>
      <c r="D36" s="65">
        <f>VLOOKUP($A36,'Return Data'!$B$7:$R$1700,10,0)</f>
        <v>16.470500000000001</v>
      </c>
      <c r="E36" s="66">
        <f t="shared" si="0"/>
        <v>15</v>
      </c>
      <c r="F36" s="65">
        <f>VLOOKUP($A36,'Return Data'!$B$7:$R$1700,11,0)</f>
        <v>-10.2384</v>
      </c>
      <c r="G36" s="66">
        <f t="shared" si="1"/>
        <v>11</v>
      </c>
      <c r="H36" s="65">
        <f>VLOOKUP($A36,'Return Data'!$B$7:$R$1700,12,0)</f>
        <v>-1.8802000000000001</v>
      </c>
      <c r="I36" s="66">
        <f t="shared" si="2"/>
        <v>7</v>
      </c>
      <c r="J36" s="65">
        <f>VLOOKUP($A36,'Return Data'!$B$7:$R$1700,13,0)</f>
        <v>-2.7201</v>
      </c>
      <c r="K36" s="66">
        <f t="shared" si="3"/>
        <v>12</v>
      </c>
      <c r="L36" s="65">
        <f>VLOOKUP($A36,'Return Data'!$B$7:$R$1700,17,0)</f>
        <v>-0.47370000000000001</v>
      </c>
      <c r="M36" s="66">
        <f t="shared" si="4"/>
        <v>16</v>
      </c>
      <c r="N36" s="65">
        <f>VLOOKUP($A36,'Return Data'!$B$7:$R$1700,14,0)</f>
        <v>3.1678999999999999</v>
      </c>
      <c r="O36" s="66">
        <f t="shared" si="5"/>
        <v>9</v>
      </c>
      <c r="P36" s="65">
        <f>VLOOKUP($A36,'Return Data'!$B$7:$R$1700,15,0)</f>
        <v>5.4619</v>
      </c>
      <c r="Q36" s="66">
        <f t="shared" si="6"/>
        <v>15</v>
      </c>
      <c r="R36" s="65">
        <f>VLOOKUP($A36,'Return Data'!$B$7:$R$1700,16,0)</f>
        <v>10.257099999999999</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16.34666551724138</v>
      </c>
      <c r="E38" s="74"/>
      <c r="F38" s="75">
        <f>AVERAGE(F8:F36)</f>
        <v>-11.256058620689654</v>
      </c>
      <c r="G38" s="74"/>
      <c r="H38" s="75">
        <f>AVERAGE(H8:H36)</f>
        <v>-3.7891448275862074</v>
      </c>
      <c r="I38" s="74"/>
      <c r="J38" s="75">
        <f>AVERAGE(J8:J36)</f>
        <v>-4.3573862068965514</v>
      </c>
      <c r="K38" s="74"/>
      <c r="L38" s="75">
        <f>AVERAGE(L8:L36)</f>
        <v>-1.9207142857142808E-2</v>
      </c>
      <c r="M38" s="74"/>
      <c r="N38" s="75">
        <f>AVERAGE(N8:N36)</f>
        <v>2.4877142857142864</v>
      </c>
      <c r="O38" s="74"/>
      <c r="P38" s="75">
        <f>AVERAGE(P8:P36)</f>
        <v>5.5700999999999983</v>
      </c>
      <c r="Q38" s="74"/>
      <c r="R38" s="75">
        <f>AVERAGE(R8:R36)</f>
        <v>9.7518724137931017</v>
      </c>
      <c r="S38" s="76"/>
    </row>
    <row r="39" spans="1:19" x14ac:dyDescent="0.3">
      <c r="A39" s="73" t="s">
        <v>28</v>
      </c>
      <c r="B39" s="74"/>
      <c r="C39" s="74"/>
      <c r="D39" s="75">
        <f>MIN(D8:D36)</f>
        <v>11.232699999999999</v>
      </c>
      <c r="E39" s="74"/>
      <c r="F39" s="75">
        <f>MIN(F8:F36)</f>
        <v>-19.237300000000001</v>
      </c>
      <c r="G39" s="74"/>
      <c r="H39" s="75">
        <f>MIN(H8:H36)</f>
        <v>-10.9838</v>
      </c>
      <c r="I39" s="74"/>
      <c r="J39" s="75">
        <f>MIN(J8:J36)</f>
        <v>-16.631399999999999</v>
      </c>
      <c r="K39" s="74"/>
      <c r="L39" s="75">
        <f>MIN(L8:L36)</f>
        <v>-3.7844000000000002</v>
      </c>
      <c r="M39" s="74"/>
      <c r="N39" s="75">
        <f>MIN(N8:N36)</f>
        <v>-1.7645999999999999</v>
      </c>
      <c r="O39" s="74"/>
      <c r="P39" s="75">
        <f>MIN(P8:P36)</f>
        <v>0</v>
      </c>
      <c r="Q39" s="74"/>
      <c r="R39" s="75">
        <f>MIN(R8:R36)</f>
        <v>-1.9038999999999999</v>
      </c>
      <c r="S39" s="76"/>
    </row>
    <row r="40" spans="1:19" ht="15" thickBot="1" x14ac:dyDescent="0.35">
      <c r="A40" s="77" t="s">
        <v>29</v>
      </c>
      <c r="B40" s="78"/>
      <c r="C40" s="78"/>
      <c r="D40" s="79">
        <f>MAX(D8:D36)</f>
        <v>20.229600000000001</v>
      </c>
      <c r="E40" s="78"/>
      <c r="F40" s="79">
        <f>MAX(F8:F36)</f>
        <v>-0.66149999999999998</v>
      </c>
      <c r="G40" s="78"/>
      <c r="H40" s="79">
        <f>MAX(H8:H36)</f>
        <v>3.8020999999999998</v>
      </c>
      <c r="I40" s="78"/>
      <c r="J40" s="79">
        <f>MAX(J8:J36)</f>
        <v>5.7539999999999996</v>
      </c>
      <c r="K40" s="78"/>
      <c r="L40" s="79">
        <f>MAX(L8:L36)</f>
        <v>5.6898</v>
      </c>
      <c r="M40" s="78"/>
      <c r="N40" s="79">
        <f>MAX(N8:N36)</f>
        <v>10.247999999999999</v>
      </c>
      <c r="O40" s="78"/>
      <c r="P40" s="79">
        <f>MAX(P8:P36)</f>
        <v>9.7972999999999999</v>
      </c>
      <c r="Q40" s="78"/>
      <c r="R40" s="79">
        <f>MAX(R8:R36)</f>
        <v>14.4191</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44025</v>
      </c>
      <c r="C8" s="65">
        <f>VLOOKUP($A8,'Return Data'!$B$7:$R$1700,4,0)</f>
        <v>15.042199999999999</v>
      </c>
      <c r="D8" s="65">
        <f>VLOOKUP($A8,'Return Data'!$B$7:$R$1700,9,0)</f>
        <v>29.2807</v>
      </c>
      <c r="E8" s="66">
        <f t="shared" ref="E8:E31" si="0">RANK(D8,D$8:D$31,0)</f>
        <v>5</v>
      </c>
      <c r="F8" s="65">
        <f>VLOOKUP($A8,'Return Data'!$B$7:$R$1700,10,0)</f>
        <v>15.035600000000001</v>
      </c>
      <c r="G8" s="66">
        <f t="shared" ref="G8:G31" si="1">RANK(F8,F$8:F$31,0)</f>
        <v>5</v>
      </c>
      <c r="H8" s="65">
        <f>VLOOKUP($A8,'Return Data'!$B$7:$R$1700,11,0)</f>
        <v>8.1165000000000003</v>
      </c>
      <c r="I8" s="66">
        <f t="shared" ref="I8:I23" si="2">RANK(H8,H$8:H$31,0)</f>
        <v>8</v>
      </c>
      <c r="J8" s="65">
        <f>VLOOKUP($A8,'Return Data'!$B$7:$R$1700,12,0)</f>
        <v>3.4866999999999999</v>
      </c>
      <c r="K8" s="66">
        <f>RANK(J8,J$8:J$31,0)</f>
        <v>13</v>
      </c>
      <c r="L8" s="65">
        <f>VLOOKUP($A8,'Return Data'!$B$7:$R$1700,13,0)</f>
        <v>3.9207000000000001</v>
      </c>
      <c r="M8" s="66">
        <f>RANK(L8,L$8:L$31,0)</f>
        <v>10</v>
      </c>
      <c r="N8" s="65">
        <f>VLOOKUP($A8,'Return Data'!$B$7:$R$1700,17,0)</f>
        <v>5.4645999999999999</v>
      </c>
      <c r="O8" s="66">
        <f>RANK(N8,N$8:N$31,0)</f>
        <v>8</v>
      </c>
      <c r="P8" s="65">
        <f>VLOOKUP($A8,'Return Data'!$B$7:$R$1700,14,0)</f>
        <v>5.9785000000000004</v>
      </c>
      <c r="Q8" s="66">
        <f>RANK(P8,P$8:P$31,0)</f>
        <v>8</v>
      </c>
      <c r="R8" s="65">
        <f>VLOOKUP($A8,'Return Data'!$B$7:$R$1700,16,0)</f>
        <v>8.0814000000000004</v>
      </c>
      <c r="S8" s="67">
        <f t="shared" ref="S8:S31" si="3">RANK(R8,R$8:R$31,0)</f>
        <v>9</v>
      </c>
    </row>
    <row r="9" spans="1:19" x14ac:dyDescent="0.3">
      <c r="A9" s="82" t="s">
        <v>669</v>
      </c>
      <c r="B9" s="64">
        <f>VLOOKUP($A9,'Return Data'!$B$7:$R$1700,3,0)</f>
        <v>44025</v>
      </c>
      <c r="C9" s="65">
        <f>VLOOKUP($A9,'Return Data'!$B$7:$R$1700,4,0)</f>
        <v>0.41570000000000001</v>
      </c>
      <c r="D9" s="65">
        <f>VLOOKUP($A9,'Return Data'!$B$7:$R$1700,9,0)</f>
        <v>0</v>
      </c>
      <c r="E9" s="66">
        <f t="shared" si="0"/>
        <v>21</v>
      </c>
      <c r="F9" s="65">
        <f>VLOOKUP($A9,'Return Data'!$B$7:$R$1700,10,0)</f>
        <v>0</v>
      </c>
      <c r="G9" s="66">
        <f t="shared" si="1"/>
        <v>17</v>
      </c>
      <c r="H9" s="65">
        <f>VLOOKUP($A9,'Return Data'!$B$7:$R$1700,11,0)</f>
        <v>-49.874600000000001</v>
      </c>
      <c r="I9" s="66">
        <f t="shared" si="2"/>
        <v>20</v>
      </c>
      <c r="J9" s="65"/>
      <c r="K9" s="66"/>
      <c r="L9" s="65"/>
      <c r="M9" s="66"/>
      <c r="N9" s="65"/>
      <c r="O9" s="66"/>
      <c r="P9" s="65"/>
      <c r="Q9" s="66"/>
      <c r="R9" s="65">
        <f>VLOOKUP($A9,'Return Data'!$B$7:$R$1700,16,0)</f>
        <v>-37.817999999999998</v>
      </c>
      <c r="S9" s="67">
        <f t="shared" si="3"/>
        <v>23</v>
      </c>
    </row>
    <row r="10" spans="1:19" x14ac:dyDescent="0.3">
      <c r="A10" s="82" t="s">
        <v>671</v>
      </c>
      <c r="B10" s="64">
        <f>VLOOKUP($A10,'Return Data'!$B$7:$R$1700,3,0)</f>
        <v>44025</v>
      </c>
      <c r="C10" s="65">
        <f>VLOOKUP($A10,'Return Data'!$B$7:$R$1700,4,0)</f>
        <v>16.5763</v>
      </c>
      <c r="D10" s="65">
        <f>VLOOKUP($A10,'Return Data'!$B$7:$R$1700,9,0)</f>
        <v>22.247299999999999</v>
      </c>
      <c r="E10" s="66">
        <f t="shared" si="0"/>
        <v>10</v>
      </c>
      <c r="F10" s="65">
        <f>VLOOKUP($A10,'Return Data'!$B$7:$R$1700,10,0)</f>
        <v>11.164400000000001</v>
      </c>
      <c r="G10" s="66">
        <f t="shared" si="1"/>
        <v>10</v>
      </c>
      <c r="H10" s="65">
        <f>VLOOKUP($A10,'Return Data'!$B$7:$R$1700,11,0)</f>
        <v>8.8370999999999995</v>
      </c>
      <c r="I10" s="66">
        <f t="shared" si="2"/>
        <v>7</v>
      </c>
      <c r="J10" s="65">
        <f>VLOOKUP($A10,'Return Data'!$B$7:$R$1700,12,0)</f>
        <v>9.4426000000000005</v>
      </c>
      <c r="K10" s="66">
        <f t="shared" ref="K10:K23" si="4">RANK(J10,J$8:J$31,0)</f>
        <v>7</v>
      </c>
      <c r="L10" s="65">
        <f>VLOOKUP($A10,'Return Data'!$B$7:$R$1700,13,0)</f>
        <v>9.3345000000000002</v>
      </c>
      <c r="M10" s="66">
        <f t="shared" ref="M10:M23" si="5">RANK(L10,L$8:L$31,0)</f>
        <v>6</v>
      </c>
      <c r="N10" s="65">
        <f>VLOOKUP($A10,'Return Data'!$B$7:$R$1700,17,0)</f>
        <v>7.2157999999999998</v>
      </c>
      <c r="O10" s="66">
        <f t="shared" ref="O10:O21" si="6">RANK(N10,N$8:N$31,0)</f>
        <v>6</v>
      </c>
      <c r="P10" s="65">
        <f>VLOOKUP($A10,'Return Data'!$B$7:$R$1700,14,0)</f>
        <v>6.883</v>
      </c>
      <c r="Q10" s="66">
        <f t="shared" ref="Q10:Q21" si="7">RANK(P10,P$8:P$31,0)</f>
        <v>6</v>
      </c>
      <c r="R10" s="65">
        <f>VLOOKUP($A10,'Return Data'!$B$7:$R$1700,16,0)</f>
        <v>8.7881</v>
      </c>
      <c r="S10" s="67">
        <f t="shared" si="3"/>
        <v>6</v>
      </c>
    </row>
    <row r="11" spans="1:19" x14ac:dyDescent="0.3">
      <c r="A11" s="82" t="s">
        <v>675</v>
      </c>
      <c r="B11" s="64">
        <f>VLOOKUP($A11,'Return Data'!$B$7:$R$1700,3,0)</f>
        <v>44025</v>
      </c>
      <c r="C11" s="65">
        <f>VLOOKUP($A11,'Return Data'!$B$7:$R$1700,4,0)</f>
        <v>14.616</v>
      </c>
      <c r="D11" s="65">
        <f>VLOOKUP($A11,'Return Data'!$B$7:$R$1700,9,0)</f>
        <v>18.599799999999998</v>
      </c>
      <c r="E11" s="66">
        <f t="shared" si="0"/>
        <v>13</v>
      </c>
      <c r="F11" s="65">
        <f>VLOOKUP($A11,'Return Data'!$B$7:$R$1700,10,0)</f>
        <v>-7.5342000000000002</v>
      </c>
      <c r="G11" s="66">
        <f t="shared" si="1"/>
        <v>21</v>
      </c>
      <c r="H11" s="65">
        <f>VLOOKUP($A11,'Return Data'!$B$7:$R$1700,11,0)</f>
        <v>-6.8784000000000001</v>
      </c>
      <c r="I11" s="66">
        <f t="shared" si="2"/>
        <v>15</v>
      </c>
      <c r="J11" s="65">
        <f>VLOOKUP($A11,'Return Data'!$B$7:$R$1700,12,0)</f>
        <v>-3.2246999999999999</v>
      </c>
      <c r="K11" s="66">
        <f t="shared" si="4"/>
        <v>14</v>
      </c>
      <c r="L11" s="65">
        <f>VLOOKUP($A11,'Return Data'!$B$7:$R$1700,13,0)</f>
        <v>-1.7645</v>
      </c>
      <c r="M11" s="66">
        <f t="shared" si="5"/>
        <v>15</v>
      </c>
      <c r="N11" s="65">
        <f>VLOOKUP($A11,'Return Data'!$B$7:$R$1700,17,0)</f>
        <v>1.5550999999999999</v>
      </c>
      <c r="O11" s="66">
        <f t="shared" si="6"/>
        <v>12</v>
      </c>
      <c r="P11" s="65">
        <f>VLOOKUP($A11,'Return Data'!$B$7:$R$1700,14,0)</f>
        <v>3.2565</v>
      </c>
      <c r="Q11" s="66">
        <f t="shared" si="7"/>
        <v>12</v>
      </c>
      <c r="R11" s="65">
        <f>VLOOKUP($A11,'Return Data'!$B$7:$R$1700,16,0)</f>
        <v>7.1794000000000002</v>
      </c>
      <c r="S11" s="67">
        <f t="shared" si="3"/>
        <v>13</v>
      </c>
    </row>
    <row r="12" spans="1:19" x14ac:dyDescent="0.3">
      <c r="A12" s="82" t="s">
        <v>677</v>
      </c>
      <c r="B12" s="64">
        <f>VLOOKUP($A12,'Return Data'!$B$7:$R$1700,3,0)</f>
        <v>44025</v>
      </c>
      <c r="C12" s="65">
        <f>VLOOKUP($A12,'Return Data'!$B$7:$R$1700,4,0)</f>
        <v>3.7725</v>
      </c>
      <c r="D12" s="65">
        <f>VLOOKUP($A12,'Return Data'!$B$7:$R$1700,9,0)</f>
        <v>12.4268</v>
      </c>
      <c r="E12" s="66">
        <f t="shared" si="0"/>
        <v>18</v>
      </c>
      <c r="F12" s="65">
        <f>VLOOKUP($A12,'Return Data'!$B$7:$R$1700,10,0)</f>
        <v>-195.2175</v>
      </c>
      <c r="G12" s="66">
        <f t="shared" si="1"/>
        <v>23</v>
      </c>
      <c r="H12" s="65">
        <f>VLOOKUP($A12,'Return Data'!$B$7:$R$1700,11,0)</f>
        <v>-95.753699999999995</v>
      </c>
      <c r="I12" s="66">
        <f t="shared" si="2"/>
        <v>22</v>
      </c>
      <c r="J12" s="65">
        <f>VLOOKUP($A12,'Return Data'!$B$7:$R$1700,12,0)</f>
        <v>-61.361899999999999</v>
      </c>
      <c r="K12" s="66">
        <f t="shared" si="4"/>
        <v>21</v>
      </c>
      <c r="L12" s="65">
        <f>VLOOKUP($A12,'Return Data'!$B$7:$R$1700,13,0)</f>
        <v>-46.639800000000001</v>
      </c>
      <c r="M12" s="66">
        <f t="shared" si="5"/>
        <v>20</v>
      </c>
      <c r="N12" s="65">
        <f>VLOOKUP($A12,'Return Data'!$B$7:$R$1700,17,0)</f>
        <v>-47.412500000000001</v>
      </c>
      <c r="O12" s="66">
        <f t="shared" si="6"/>
        <v>19</v>
      </c>
      <c r="P12" s="65">
        <f>VLOOKUP($A12,'Return Data'!$B$7:$R$1700,14,0)</f>
        <v>-33.217199999999998</v>
      </c>
      <c r="Q12" s="66">
        <f t="shared" si="7"/>
        <v>19</v>
      </c>
      <c r="R12" s="65">
        <f>VLOOKUP($A12,'Return Data'!$B$7:$R$1700,16,0)</f>
        <v>-16.578399999999998</v>
      </c>
      <c r="S12" s="67">
        <f t="shared" si="3"/>
        <v>21</v>
      </c>
    </row>
    <row r="13" spans="1:19" x14ac:dyDescent="0.3">
      <c r="A13" s="82" t="s">
        <v>679</v>
      </c>
      <c r="B13" s="64">
        <f>VLOOKUP($A13,'Return Data'!$B$7:$R$1700,3,0)</f>
        <v>44025</v>
      </c>
      <c r="C13" s="65">
        <f>VLOOKUP($A13,'Return Data'!$B$7:$R$1700,4,0)</f>
        <v>30.337299999999999</v>
      </c>
      <c r="D13" s="65">
        <f>VLOOKUP($A13,'Return Data'!$B$7:$R$1700,9,0)</f>
        <v>13.277799999999999</v>
      </c>
      <c r="E13" s="66">
        <f t="shared" si="0"/>
        <v>15</v>
      </c>
      <c r="F13" s="65">
        <f>VLOOKUP($A13,'Return Data'!$B$7:$R$1700,10,0)</f>
        <v>-1.323</v>
      </c>
      <c r="G13" s="66">
        <f t="shared" si="1"/>
        <v>20</v>
      </c>
      <c r="H13" s="65">
        <f>VLOOKUP($A13,'Return Data'!$B$7:$R$1700,11,0)</f>
        <v>2.3460999999999999</v>
      </c>
      <c r="I13" s="66">
        <f t="shared" si="2"/>
        <v>13</v>
      </c>
      <c r="J13" s="65">
        <f>VLOOKUP($A13,'Return Data'!$B$7:$R$1700,12,0)</f>
        <v>4.5003000000000002</v>
      </c>
      <c r="K13" s="66">
        <f t="shared" si="4"/>
        <v>12</v>
      </c>
      <c r="L13" s="65">
        <f>VLOOKUP($A13,'Return Data'!$B$7:$R$1700,13,0)</f>
        <v>3.6095999999999999</v>
      </c>
      <c r="M13" s="66">
        <f t="shared" si="5"/>
        <v>11</v>
      </c>
      <c r="N13" s="65">
        <f>VLOOKUP($A13,'Return Data'!$B$7:$R$1700,17,0)</f>
        <v>0.96330000000000005</v>
      </c>
      <c r="O13" s="66">
        <f t="shared" si="6"/>
        <v>15</v>
      </c>
      <c r="P13" s="65">
        <f>VLOOKUP($A13,'Return Data'!$B$7:$R$1700,14,0)</f>
        <v>2.3889999999999998</v>
      </c>
      <c r="Q13" s="66">
        <f t="shared" si="7"/>
        <v>15</v>
      </c>
      <c r="R13" s="65">
        <f>VLOOKUP($A13,'Return Data'!$B$7:$R$1700,16,0)</f>
        <v>7.0163000000000002</v>
      </c>
      <c r="S13" s="67">
        <f t="shared" si="3"/>
        <v>14</v>
      </c>
    </row>
    <row r="14" spans="1:19" x14ac:dyDescent="0.3">
      <c r="A14" s="82" t="s">
        <v>682</v>
      </c>
      <c r="B14" s="64">
        <f>VLOOKUP($A14,'Return Data'!$B$7:$R$1700,3,0)</f>
        <v>44025</v>
      </c>
      <c r="C14" s="65">
        <f>VLOOKUP($A14,'Return Data'!$B$7:$R$1700,4,0)</f>
        <v>19.889800000000001</v>
      </c>
      <c r="D14" s="65">
        <f>VLOOKUP($A14,'Return Data'!$B$7:$R$1700,9,0)</f>
        <v>14.574999999999999</v>
      </c>
      <c r="E14" s="66">
        <f t="shared" si="0"/>
        <v>14</v>
      </c>
      <c r="F14" s="65">
        <f>VLOOKUP($A14,'Return Data'!$B$7:$R$1700,10,0)</f>
        <v>4.3254000000000001</v>
      </c>
      <c r="G14" s="66">
        <f t="shared" si="1"/>
        <v>16</v>
      </c>
      <c r="H14" s="65">
        <f>VLOOKUP($A14,'Return Data'!$B$7:$R$1700,11,0)</f>
        <v>-12.4946</v>
      </c>
      <c r="I14" s="66">
        <f t="shared" si="2"/>
        <v>17</v>
      </c>
      <c r="J14" s="65">
        <f>VLOOKUP($A14,'Return Data'!$B$7:$R$1700,12,0)</f>
        <v>-6.2945000000000002</v>
      </c>
      <c r="K14" s="66">
        <f t="shared" si="4"/>
        <v>16</v>
      </c>
      <c r="L14" s="65">
        <f>VLOOKUP($A14,'Return Data'!$B$7:$R$1700,13,0)</f>
        <v>-4.1436000000000002</v>
      </c>
      <c r="M14" s="66">
        <f t="shared" si="5"/>
        <v>16</v>
      </c>
      <c r="N14" s="65">
        <f>VLOOKUP($A14,'Return Data'!$B$7:$R$1700,17,0)</f>
        <v>1.9077</v>
      </c>
      <c r="O14" s="66">
        <f t="shared" si="6"/>
        <v>11</v>
      </c>
      <c r="P14" s="65">
        <f>VLOOKUP($A14,'Return Data'!$B$7:$R$1700,14,0)</f>
        <v>3.6696</v>
      </c>
      <c r="Q14" s="66">
        <f t="shared" si="7"/>
        <v>10</v>
      </c>
      <c r="R14" s="65">
        <f>VLOOKUP($A14,'Return Data'!$B$7:$R$1700,16,0)</f>
        <v>7.7657999999999996</v>
      </c>
      <c r="S14" s="67">
        <f t="shared" si="3"/>
        <v>11</v>
      </c>
    </row>
    <row r="15" spans="1:19" x14ac:dyDescent="0.3">
      <c r="A15" s="82" t="s">
        <v>690</v>
      </c>
      <c r="B15" s="64">
        <f>VLOOKUP($A15,'Return Data'!$B$7:$R$1700,3,0)</f>
        <v>44025</v>
      </c>
      <c r="C15" s="65">
        <f>VLOOKUP($A15,'Return Data'!$B$7:$R$1700,4,0)</f>
        <v>17.920200000000001</v>
      </c>
      <c r="D15" s="65">
        <f>VLOOKUP($A15,'Return Data'!$B$7:$R$1700,9,0)</f>
        <v>38.0929</v>
      </c>
      <c r="E15" s="66">
        <f t="shared" si="0"/>
        <v>3</v>
      </c>
      <c r="F15" s="65">
        <f>VLOOKUP($A15,'Return Data'!$B$7:$R$1700,10,0)</f>
        <v>14.218400000000001</v>
      </c>
      <c r="G15" s="66">
        <f t="shared" si="1"/>
        <v>8</v>
      </c>
      <c r="H15" s="65">
        <f>VLOOKUP($A15,'Return Data'!$B$7:$R$1700,11,0)</f>
        <v>10.150399999999999</v>
      </c>
      <c r="I15" s="66">
        <f t="shared" si="2"/>
        <v>5</v>
      </c>
      <c r="J15" s="65">
        <f>VLOOKUP($A15,'Return Data'!$B$7:$R$1700,12,0)</f>
        <v>10.2318</v>
      </c>
      <c r="K15" s="66">
        <f t="shared" si="4"/>
        <v>4</v>
      </c>
      <c r="L15" s="65">
        <f>VLOOKUP($A15,'Return Data'!$B$7:$R$1700,13,0)</f>
        <v>9.7009000000000007</v>
      </c>
      <c r="M15" s="66">
        <f t="shared" si="5"/>
        <v>4</v>
      </c>
      <c r="N15" s="65">
        <f>VLOOKUP($A15,'Return Data'!$B$7:$R$1700,17,0)</f>
        <v>9.1675000000000004</v>
      </c>
      <c r="O15" s="66">
        <f t="shared" si="6"/>
        <v>3</v>
      </c>
      <c r="P15" s="65">
        <f>VLOOKUP($A15,'Return Data'!$B$7:$R$1700,14,0)</f>
        <v>7.7733999999999996</v>
      </c>
      <c r="Q15" s="66">
        <f t="shared" si="7"/>
        <v>4</v>
      </c>
      <c r="R15" s="65">
        <f>VLOOKUP($A15,'Return Data'!$B$7:$R$1700,16,0)</f>
        <v>9.6905999999999999</v>
      </c>
      <c r="S15" s="67">
        <f t="shared" si="3"/>
        <v>1</v>
      </c>
    </row>
    <row r="16" spans="1:19" x14ac:dyDescent="0.3">
      <c r="A16" s="82" t="s">
        <v>692</v>
      </c>
      <c r="B16" s="64">
        <f>VLOOKUP($A16,'Return Data'!$B$7:$R$1700,3,0)</f>
        <v>44025</v>
      </c>
      <c r="C16" s="65">
        <f>VLOOKUP($A16,'Return Data'!$B$7:$R$1700,4,0)</f>
        <v>23.867799999999999</v>
      </c>
      <c r="D16" s="65">
        <f>VLOOKUP($A16,'Return Data'!$B$7:$R$1700,9,0)</f>
        <v>27.059100000000001</v>
      </c>
      <c r="E16" s="66">
        <f t="shared" si="0"/>
        <v>8</v>
      </c>
      <c r="F16" s="65">
        <f>VLOOKUP($A16,'Return Data'!$B$7:$R$1700,10,0)</f>
        <v>14.308199999999999</v>
      </c>
      <c r="G16" s="66">
        <f t="shared" si="1"/>
        <v>7</v>
      </c>
      <c r="H16" s="65">
        <f>VLOOKUP($A16,'Return Data'!$B$7:$R$1700,11,0)</f>
        <v>10.3461</v>
      </c>
      <c r="I16" s="66">
        <f t="shared" si="2"/>
        <v>3</v>
      </c>
      <c r="J16" s="65">
        <f>VLOOKUP($A16,'Return Data'!$B$7:$R$1700,12,0)</f>
        <v>10.9803</v>
      </c>
      <c r="K16" s="66">
        <f t="shared" si="4"/>
        <v>2</v>
      </c>
      <c r="L16" s="65">
        <f>VLOOKUP($A16,'Return Data'!$B$7:$R$1700,13,0)</f>
        <v>10.713200000000001</v>
      </c>
      <c r="M16" s="66">
        <f t="shared" si="5"/>
        <v>2</v>
      </c>
      <c r="N16" s="65">
        <f>VLOOKUP($A16,'Return Data'!$B$7:$R$1700,17,0)</f>
        <v>9.7493999999999996</v>
      </c>
      <c r="O16" s="66">
        <f t="shared" si="6"/>
        <v>1</v>
      </c>
      <c r="P16" s="65">
        <f>VLOOKUP($A16,'Return Data'!$B$7:$R$1700,14,0)</f>
        <v>8.7213999999999992</v>
      </c>
      <c r="Q16" s="66">
        <f t="shared" si="7"/>
        <v>1</v>
      </c>
      <c r="R16" s="65">
        <f>VLOOKUP($A16,'Return Data'!$B$7:$R$1700,16,0)</f>
        <v>9.5670000000000002</v>
      </c>
      <c r="S16" s="67">
        <f t="shared" si="3"/>
        <v>2</v>
      </c>
    </row>
    <row r="17" spans="1:19" x14ac:dyDescent="0.3">
      <c r="A17" s="82" t="s">
        <v>694</v>
      </c>
      <c r="B17" s="64">
        <f>VLOOKUP($A17,'Return Data'!$B$7:$R$1700,3,0)</f>
        <v>44025</v>
      </c>
      <c r="C17" s="65">
        <f>VLOOKUP($A17,'Return Data'!$B$7:$R$1700,4,0)</f>
        <v>13.1313</v>
      </c>
      <c r="D17" s="65">
        <f>VLOOKUP($A17,'Return Data'!$B$7:$R$1700,9,0)</f>
        <v>27.1905</v>
      </c>
      <c r="E17" s="66">
        <f t="shared" si="0"/>
        <v>6</v>
      </c>
      <c r="F17" s="65">
        <f>VLOOKUP($A17,'Return Data'!$B$7:$R$1700,10,0)</f>
        <v>20.5809</v>
      </c>
      <c r="G17" s="66">
        <f t="shared" si="1"/>
        <v>2</v>
      </c>
      <c r="H17" s="65">
        <f>VLOOKUP($A17,'Return Data'!$B$7:$R$1700,11,0)</f>
        <v>-16.132400000000001</v>
      </c>
      <c r="I17" s="66">
        <f t="shared" si="2"/>
        <v>18</v>
      </c>
      <c r="J17" s="65">
        <f>VLOOKUP($A17,'Return Data'!$B$7:$R$1700,12,0)</f>
        <v>-13.9565</v>
      </c>
      <c r="K17" s="66">
        <f t="shared" si="4"/>
        <v>18</v>
      </c>
      <c r="L17" s="65">
        <f>VLOOKUP($A17,'Return Data'!$B$7:$R$1700,13,0)</f>
        <v>-9.5292999999999992</v>
      </c>
      <c r="M17" s="66">
        <f t="shared" si="5"/>
        <v>18</v>
      </c>
      <c r="N17" s="65">
        <f>VLOOKUP($A17,'Return Data'!$B$7:$R$1700,17,0)</f>
        <v>-4.8533999999999997</v>
      </c>
      <c r="O17" s="66">
        <f t="shared" si="6"/>
        <v>17</v>
      </c>
      <c r="P17" s="65">
        <f>VLOOKUP($A17,'Return Data'!$B$7:$R$1700,14,0)</f>
        <v>-1.1538999999999999</v>
      </c>
      <c r="Q17" s="66">
        <f t="shared" si="7"/>
        <v>17</v>
      </c>
      <c r="R17" s="65">
        <f>VLOOKUP($A17,'Return Data'!$B$7:$R$1700,16,0)</f>
        <v>4.3712999999999997</v>
      </c>
      <c r="S17" s="67">
        <f t="shared" si="3"/>
        <v>19</v>
      </c>
    </row>
    <row r="18" spans="1:19" x14ac:dyDescent="0.3">
      <c r="A18" s="82" t="s">
        <v>695</v>
      </c>
      <c r="B18" s="64">
        <f>VLOOKUP($A18,'Return Data'!$B$7:$R$1700,3,0)</f>
        <v>44025</v>
      </c>
      <c r="C18" s="65">
        <f>VLOOKUP($A18,'Return Data'!$B$7:$R$1700,4,0)</f>
        <v>13.0459</v>
      </c>
      <c r="D18" s="65">
        <f>VLOOKUP($A18,'Return Data'!$B$7:$R$1700,9,0)</f>
        <v>27.0609</v>
      </c>
      <c r="E18" s="66">
        <f t="shared" si="0"/>
        <v>7</v>
      </c>
      <c r="F18" s="65">
        <f>VLOOKUP($A18,'Return Data'!$B$7:$R$1700,10,0)</f>
        <v>14.818300000000001</v>
      </c>
      <c r="G18" s="66">
        <f t="shared" si="1"/>
        <v>6</v>
      </c>
      <c r="H18" s="65">
        <f>VLOOKUP($A18,'Return Data'!$B$7:$R$1700,11,0)</f>
        <v>9.0870999999999995</v>
      </c>
      <c r="I18" s="66">
        <f t="shared" si="2"/>
        <v>6</v>
      </c>
      <c r="J18" s="65">
        <f>VLOOKUP($A18,'Return Data'!$B$7:$R$1700,12,0)</f>
        <v>9.4947999999999997</v>
      </c>
      <c r="K18" s="66">
        <f t="shared" si="4"/>
        <v>5</v>
      </c>
      <c r="L18" s="65">
        <f>VLOOKUP($A18,'Return Data'!$B$7:$R$1700,13,0)</f>
        <v>9.1562000000000001</v>
      </c>
      <c r="M18" s="66">
        <f t="shared" si="5"/>
        <v>7</v>
      </c>
      <c r="N18" s="65">
        <f>VLOOKUP($A18,'Return Data'!$B$7:$R$1700,17,0)</f>
        <v>9.2790999999999997</v>
      </c>
      <c r="O18" s="66">
        <f t="shared" si="6"/>
        <v>2</v>
      </c>
      <c r="P18" s="65">
        <f>VLOOKUP($A18,'Return Data'!$B$7:$R$1700,14,0)</f>
        <v>7.8589000000000002</v>
      </c>
      <c r="Q18" s="66">
        <f t="shared" si="7"/>
        <v>2</v>
      </c>
      <c r="R18" s="65">
        <f>VLOOKUP($A18,'Return Data'!$B$7:$R$1700,16,0)</f>
        <v>8.2236999999999991</v>
      </c>
      <c r="S18" s="67">
        <f t="shared" si="3"/>
        <v>7</v>
      </c>
    </row>
    <row r="19" spans="1:19" x14ac:dyDescent="0.3">
      <c r="A19" s="82" t="s">
        <v>698</v>
      </c>
      <c r="B19" s="64">
        <f>VLOOKUP($A19,'Return Data'!$B$7:$R$1700,3,0)</f>
        <v>44025</v>
      </c>
      <c r="C19" s="65">
        <f>VLOOKUP($A19,'Return Data'!$B$7:$R$1700,4,0)</f>
        <v>1482.0627999999999</v>
      </c>
      <c r="D19" s="65">
        <f>VLOOKUP($A19,'Return Data'!$B$7:$R$1700,9,0)</f>
        <v>21.635300000000001</v>
      </c>
      <c r="E19" s="66">
        <f t="shared" si="0"/>
        <v>11</v>
      </c>
      <c r="F19" s="65">
        <f>VLOOKUP($A19,'Return Data'!$B$7:$R$1700,10,0)</f>
        <v>18.357500000000002</v>
      </c>
      <c r="G19" s="66">
        <f t="shared" si="1"/>
        <v>3</v>
      </c>
      <c r="H19" s="65">
        <f>VLOOKUP($A19,'Return Data'!$B$7:$R$1700,11,0)</f>
        <v>11.926</v>
      </c>
      <c r="I19" s="66">
        <f t="shared" si="2"/>
        <v>2</v>
      </c>
      <c r="J19" s="65">
        <f>VLOOKUP($A19,'Return Data'!$B$7:$R$1700,12,0)</f>
        <v>10.4754</v>
      </c>
      <c r="K19" s="66">
        <f t="shared" si="4"/>
        <v>3</v>
      </c>
      <c r="L19" s="65">
        <f>VLOOKUP($A19,'Return Data'!$B$7:$R$1700,13,0)</f>
        <v>10.36</v>
      </c>
      <c r="M19" s="66">
        <f t="shared" si="5"/>
        <v>3</v>
      </c>
      <c r="N19" s="65">
        <f>VLOOKUP($A19,'Return Data'!$B$7:$R$1700,17,0)</f>
        <v>1.9823999999999999</v>
      </c>
      <c r="O19" s="66">
        <f t="shared" si="6"/>
        <v>10</v>
      </c>
      <c r="P19" s="65">
        <f>VLOOKUP($A19,'Return Data'!$B$7:$R$1700,14,0)</f>
        <v>3.3915000000000002</v>
      </c>
      <c r="Q19" s="66">
        <f t="shared" si="7"/>
        <v>11</v>
      </c>
      <c r="R19" s="65">
        <f>VLOOKUP($A19,'Return Data'!$B$7:$R$1700,16,0)</f>
        <v>6.9440999999999997</v>
      </c>
      <c r="S19" s="67">
        <f t="shared" si="3"/>
        <v>15</v>
      </c>
    </row>
    <row r="20" spans="1:19" x14ac:dyDescent="0.3">
      <c r="A20" s="82" t="s">
        <v>700</v>
      </c>
      <c r="B20" s="64">
        <f>VLOOKUP($A20,'Return Data'!$B$7:$R$1700,3,0)</f>
        <v>44025</v>
      </c>
      <c r="C20" s="65">
        <f>VLOOKUP($A20,'Return Data'!$B$7:$R$1700,4,0)</f>
        <v>23.976199999999999</v>
      </c>
      <c r="D20" s="65">
        <f>VLOOKUP($A20,'Return Data'!$B$7:$R$1700,9,0)</f>
        <v>32.5398</v>
      </c>
      <c r="E20" s="66">
        <f t="shared" si="0"/>
        <v>4</v>
      </c>
      <c r="F20" s="65">
        <f>VLOOKUP($A20,'Return Data'!$B$7:$R$1700,10,0)</f>
        <v>11.718400000000001</v>
      </c>
      <c r="G20" s="66">
        <f t="shared" si="1"/>
        <v>9</v>
      </c>
      <c r="H20" s="65">
        <f>VLOOKUP($A20,'Return Data'!$B$7:$R$1700,11,0)</f>
        <v>6.1645000000000003</v>
      </c>
      <c r="I20" s="66">
        <f t="shared" si="2"/>
        <v>11</v>
      </c>
      <c r="J20" s="65">
        <f>VLOOKUP($A20,'Return Data'!$B$7:$R$1700,12,0)</f>
        <v>7.7809999999999997</v>
      </c>
      <c r="K20" s="66">
        <f t="shared" si="4"/>
        <v>9</v>
      </c>
      <c r="L20" s="65">
        <f>VLOOKUP($A20,'Return Data'!$B$7:$R$1700,13,0)</f>
        <v>8.4741</v>
      </c>
      <c r="M20" s="66">
        <f t="shared" si="5"/>
        <v>8</v>
      </c>
      <c r="N20" s="65">
        <f>VLOOKUP($A20,'Return Data'!$B$7:$R$1700,17,0)</f>
        <v>8.5691000000000006</v>
      </c>
      <c r="O20" s="66">
        <f t="shared" si="6"/>
        <v>4</v>
      </c>
      <c r="P20" s="65">
        <f>VLOOKUP($A20,'Return Data'!$B$7:$R$1700,14,0)</f>
        <v>7.8108000000000004</v>
      </c>
      <c r="Q20" s="66">
        <f t="shared" si="7"/>
        <v>3</v>
      </c>
      <c r="R20" s="65">
        <f>VLOOKUP($A20,'Return Data'!$B$7:$R$1700,16,0)</f>
        <v>9.3004999999999995</v>
      </c>
      <c r="S20" s="67">
        <f t="shared" si="3"/>
        <v>5</v>
      </c>
    </row>
    <row r="21" spans="1:19" x14ac:dyDescent="0.3">
      <c r="A21" s="82" t="s">
        <v>702</v>
      </c>
      <c r="B21" s="64">
        <f>VLOOKUP($A21,'Return Data'!$B$7:$R$1700,3,0)</f>
        <v>44025</v>
      </c>
      <c r="C21" s="65">
        <f>VLOOKUP($A21,'Return Data'!$B$7:$R$1700,4,0)</f>
        <v>22.228100000000001</v>
      </c>
      <c r="D21" s="65">
        <f>VLOOKUP($A21,'Return Data'!$B$7:$R$1700,9,0)</f>
        <v>49.281999999999996</v>
      </c>
      <c r="E21" s="66">
        <f t="shared" si="0"/>
        <v>2</v>
      </c>
      <c r="F21" s="65">
        <f>VLOOKUP($A21,'Return Data'!$B$7:$R$1700,10,0)</f>
        <v>5.9645000000000001</v>
      </c>
      <c r="G21" s="66">
        <f t="shared" si="1"/>
        <v>15</v>
      </c>
      <c r="H21" s="65">
        <f>VLOOKUP($A21,'Return Data'!$B$7:$R$1700,11,0)</f>
        <v>2.3744999999999998</v>
      </c>
      <c r="I21" s="66">
        <f t="shared" si="2"/>
        <v>12</v>
      </c>
      <c r="J21" s="65">
        <f>VLOOKUP($A21,'Return Data'!$B$7:$R$1700,12,0)</f>
        <v>4.7602000000000002</v>
      </c>
      <c r="K21" s="66">
        <f t="shared" si="4"/>
        <v>11</v>
      </c>
      <c r="L21" s="65">
        <f>VLOOKUP($A21,'Return Data'!$B$7:$R$1700,13,0)</f>
        <v>2.5167000000000002</v>
      </c>
      <c r="M21" s="66">
        <f t="shared" si="5"/>
        <v>12</v>
      </c>
      <c r="N21" s="65">
        <f>VLOOKUP($A21,'Return Data'!$B$7:$R$1700,17,0)</f>
        <v>3.9296000000000002</v>
      </c>
      <c r="O21" s="66">
        <f t="shared" si="6"/>
        <v>9</v>
      </c>
      <c r="P21" s="65">
        <f>VLOOKUP($A21,'Return Data'!$B$7:$R$1700,14,0)</f>
        <v>4.4577999999999998</v>
      </c>
      <c r="Q21" s="66">
        <f t="shared" si="7"/>
        <v>9</v>
      </c>
      <c r="R21" s="65">
        <f>VLOOKUP($A21,'Return Data'!$B$7:$R$1700,16,0)</f>
        <v>7.5275999999999996</v>
      </c>
      <c r="S21" s="67">
        <f t="shared" si="3"/>
        <v>12</v>
      </c>
    </row>
    <row r="22" spans="1:19" x14ac:dyDescent="0.3">
      <c r="A22" s="82" t="s">
        <v>703</v>
      </c>
      <c r="B22" s="64">
        <f>VLOOKUP($A22,'Return Data'!$B$7:$R$1700,3,0)</f>
        <v>44025</v>
      </c>
      <c r="C22" s="65">
        <f>VLOOKUP($A22,'Return Data'!$B$7:$R$1700,4,0)</f>
        <v>11.5571</v>
      </c>
      <c r="D22" s="65">
        <f>VLOOKUP($A22,'Return Data'!$B$7:$R$1700,9,0)</f>
        <v>12.083299999999999</v>
      </c>
      <c r="E22" s="66">
        <f t="shared" si="0"/>
        <v>19</v>
      </c>
      <c r="F22" s="65">
        <f>VLOOKUP($A22,'Return Data'!$B$7:$R$1700,10,0)</f>
        <v>9.4019999999999992</v>
      </c>
      <c r="G22" s="66">
        <f t="shared" si="1"/>
        <v>12</v>
      </c>
      <c r="H22" s="65">
        <f>VLOOKUP($A22,'Return Data'!$B$7:$R$1700,11,0)</f>
        <v>7.3018000000000001</v>
      </c>
      <c r="I22" s="66">
        <f t="shared" si="2"/>
        <v>10</v>
      </c>
      <c r="J22" s="65">
        <f>VLOOKUP($A22,'Return Data'!$B$7:$R$1700,12,0)</f>
        <v>7.9993999999999996</v>
      </c>
      <c r="K22" s="66">
        <f t="shared" si="4"/>
        <v>8</v>
      </c>
      <c r="L22" s="65">
        <f>VLOOKUP($A22,'Return Data'!$B$7:$R$1700,13,0)</f>
        <v>7.6951999999999998</v>
      </c>
      <c r="M22" s="66">
        <f t="shared" si="5"/>
        <v>9</v>
      </c>
      <c r="N22" s="65"/>
      <c r="O22" s="66"/>
      <c r="P22" s="65"/>
      <c r="Q22" s="66"/>
      <c r="R22" s="65">
        <f>VLOOKUP($A22,'Return Data'!$B$7:$R$1700,16,0)</f>
        <v>7.9200999999999997</v>
      </c>
      <c r="S22" s="67">
        <f t="shared" si="3"/>
        <v>10</v>
      </c>
    </row>
    <row r="23" spans="1:19" x14ac:dyDescent="0.3">
      <c r="A23" s="82" t="s">
        <v>706</v>
      </c>
      <c r="B23" s="64">
        <f>VLOOKUP($A23,'Return Data'!$B$7:$R$1700,3,0)</f>
        <v>44025</v>
      </c>
      <c r="C23" s="65">
        <f>VLOOKUP($A23,'Return Data'!$B$7:$R$1700,4,0)</f>
        <v>24.6541</v>
      </c>
      <c r="D23" s="65">
        <f>VLOOKUP($A23,'Return Data'!$B$7:$R$1700,9,0)</f>
        <v>20.816199999999998</v>
      </c>
      <c r="E23" s="66">
        <f t="shared" si="0"/>
        <v>12</v>
      </c>
      <c r="F23" s="65">
        <f>VLOOKUP($A23,'Return Data'!$B$7:$R$1700,10,0)</f>
        <v>7.3711000000000002</v>
      </c>
      <c r="G23" s="66">
        <f t="shared" si="1"/>
        <v>14</v>
      </c>
      <c r="H23" s="65">
        <f>VLOOKUP($A23,'Return Data'!$B$7:$R$1700,11,0)</f>
        <v>-19.636600000000001</v>
      </c>
      <c r="I23" s="66">
        <f t="shared" si="2"/>
        <v>19</v>
      </c>
      <c r="J23" s="65">
        <f>VLOOKUP($A23,'Return Data'!$B$7:$R$1700,12,0)</f>
        <v>-12.114000000000001</v>
      </c>
      <c r="K23" s="66">
        <f t="shared" si="4"/>
        <v>17</v>
      </c>
      <c r="L23" s="65">
        <f>VLOOKUP($A23,'Return Data'!$B$7:$R$1700,13,0)</f>
        <v>-7.9238</v>
      </c>
      <c r="M23" s="66">
        <f t="shared" si="5"/>
        <v>17</v>
      </c>
      <c r="N23" s="65">
        <f>VLOOKUP($A23,'Return Data'!$B$7:$R$1700,17,0)</f>
        <v>-1.9415</v>
      </c>
      <c r="O23" s="66">
        <f>RANK(N23,N$8:N$31,0)</f>
        <v>16</v>
      </c>
      <c r="P23" s="65">
        <f>VLOOKUP($A23,'Return Data'!$B$7:$R$1700,14,0)</f>
        <v>0.72840000000000005</v>
      </c>
      <c r="Q23" s="66">
        <f>RANK(P23,P$8:P$31,0)</f>
        <v>16</v>
      </c>
      <c r="R23" s="65">
        <f>VLOOKUP($A23,'Return Data'!$B$7:$R$1700,16,0)</f>
        <v>6.3517000000000001</v>
      </c>
      <c r="S23" s="67">
        <f t="shared" si="3"/>
        <v>17</v>
      </c>
    </row>
    <row r="24" spans="1:19" x14ac:dyDescent="0.3">
      <c r="A24" s="82" t="s">
        <v>708</v>
      </c>
      <c r="B24" s="64">
        <f>VLOOKUP($A24,'Return Data'!$B$7:$R$1700,3,0)</f>
        <v>44025</v>
      </c>
      <c r="C24" s="65">
        <f>VLOOKUP($A24,'Return Data'!$B$7:$R$1700,4,0)</f>
        <v>0.1605</v>
      </c>
      <c r="D24" s="65">
        <f>VLOOKUP($A24,'Return Data'!$B$7:$R$1700,9,0)</f>
        <v>8.8694000000000006</v>
      </c>
      <c r="E24" s="66">
        <f t="shared" si="0"/>
        <v>20</v>
      </c>
      <c r="F24" s="65">
        <f>VLOOKUP($A24,'Return Data'!$B$7:$R$1700,10,0)</f>
        <v>9.2029999999999994</v>
      </c>
      <c r="G24" s="66">
        <f t="shared" si="1"/>
        <v>13</v>
      </c>
      <c r="H24" s="65"/>
      <c r="I24" s="66"/>
      <c r="J24" s="65"/>
      <c r="K24" s="66"/>
      <c r="L24" s="65"/>
      <c r="M24" s="66"/>
      <c r="N24" s="65"/>
      <c r="O24" s="66"/>
      <c r="P24" s="65"/>
      <c r="Q24" s="66"/>
      <c r="R24" s="65">
        <f>VLOOKUP($A24,'Return Data'!$B$7:$R$1700,16,0)</f>
        <v>9.3092000000000006</v>
      </c>
      <c r="S24" s="67">
        <f t="shared" si="3"/>
        <v>4</v>
      </c>
    </row>
    <row r="25" spans="1:19" x14ac:dyDescent="0.3">
      <c r="A25" s="82" t="s">
        <v>711</v>
      </c>
      <c r="B25" s="64">
        <f>VLOOKUP($A25,'Return Data'!$B$7:$R$1700,3,0)</f>
        <v>44025</v>
      </c>
      <c r="C25" s="65">
        <f>VLOOKUP($A25,'Return Data'!$B$7:$R$1700,4,0)</f>
        <v>14.698700000000001</v>
      </c>
      <c r="D25" s="65">
        <f>VLOOKUP($A25,'Return Data'!$B$7:$R$1700,9,0)</f>
        <v>12.5648</v>
      </c>
      <c r="E25" s="66">
        <f t="shared" si="0"/>
        <v>17</v>
      </c>
      <c r="F25" s="65">
        <f>VLOOKUP($A25,'Return Data'!$B$7:$R$1700,10,0)</f>
        <v>-0.58579999999999999</v>
      </c>
      <c r="G25" s="66">
        <f t="shared" si="1"/>
        <v>19</v>
      </c>
      <c r="H25" s="65">
        <f>VLOOKUP($A25,'Return Data'!$B$7:$R$1700,11,0)</f>
        <v>-10.037100000000001</v>
      </c>
      <c r="I25" s="66">
        <f>RANK(H25,H$8:H$31,0)</f>
        <v>16</v>
      </c>
      <c r="J25" s="65">
        <f>VLOOKUP($A25,'Return Data'!$B$7:$R$1700,12,0)</f>
        <v>-4.6460999999999997</v>
      </c>
      <c r="K25" s="66">
        <f>RANK(J25,J$8:J$31,0)</f>
        <v>15</v>
      </c>
      <c r="L25" s="65">
        <f>VLOOKUP($A25,'Return Data'!$B$7:$R$1700,13,0)</f>
        <v>-0.51290000000000002</v>
      </c>
      <c r="M25" s="66">
        <f>RANK(L25,L$8:L$31,0)</f>
        <v>14</v>
      </c>
      <c r="N25" s="65">
        <f>VLOOKUP($A25,'Return Data'!$B$7:$R$1700,17,0)</f>
        <v>1.0406</v>
      </c>
      <c r="O25" s="66">
        <f>RANK(N25,N$8:N$31,0)</f>
        <v>14</v>
      </c>
      <c r="P25" s="65">
        <f>VLOOKUP($A25,'Return Data'!$B$7:$R$1700,14,0)</f>
        <v>2.7282999999999999</v>
      </c>
      <c r="Q25" s="66">
        <f>RANK(P25,P$8:P$31,0)</f>
        <v>14</v>
      </c>
      <c r="R25" s="65">
        <f>VLOOKUP($A25,'Return Data'!$B$7:$R$1700,16,0)</f>
        <v>6.8765000000000001</v>
      </c>
      <c r="S25" s="67">
        <f t="shared" si="3"/>
        <v>16</v>
      </c>
    </row>
    <row r="26" spans="1:19" x14ac:dyDescent="0.3">
      <c r="A26" s="82" t="s">
        <v>716</v>
      </c>
      <c r="B26" s="64">
        <f>VLOOKUP($A26,'Return Data'!$B$7:$R$1700,3,0)</f>
        <v>44025</v>
      </c>
      <c r="C26" s="65">
        <f>VLOOKUP($A26,'Return Data'!$B$7:$R$1700,4,0)</f>
        <v>3215.4427999999998</v>
      </c>
      <c r="D26" s="65">
        <f>VLOOKUP($A26,'Return Data'!$B$7:$R$1700,9,0)</f>
        <v>162.2225</v>
      </c>
      <c r="E26" s="66">
        <f t="shared" si="0"/>
        <v>1</v>
      </c>
      <c r="F26" s="65">
        <f>VLOOKUP($A26,'Return Data'!$B$7:$R$1700,10,0)</f>
        <v>30.757100000000001</v>
      </c>
      <c r="G26" s="66">
        <f t="shared" si="1"/>
        <v>1</v>
      </c>
      <c r="H26" s="65">
        <f>VLOOKUP($A26,'Return Data'!$B$7:$R$1700,11,0)</f>
        <v>18.1081</v>
      </c>
      <c r="I26" s="66">
        <f>RANK(H26,H$8:H$31,0)</f>
        <v>1</v>
      </c>
      <c r="J26" s="65">
        <f>VLOOKUP($A26,'Return Data'!$B$7:$R$1700,12,0)</f>
        <v>14.610799999999999</v>
      </c>
      <c r="K26" s="66">
        <f>RANK(J26,J$8:J$31,0)</f>
        <v>1</v>
      </c>
      <c r="L26" s="65">
        <f>VLOOKUP($A26,'Return Data'!$B$7:$R$1700,13,0)</f>
        <v>13.337</v>
      </c>
      <c r="M26" s="66">
        <f>RANK(L26,L$8:L$31,0)</f>
        <v>1</v>
      </c>
      <c r="N26" s="65">
        <f>VLOOKUP($A26,'Return Data'!$B$7:$R$1700,17,0)</f>
        <v>6.8372000000000002</v>
      </c>
      <c r="O26" s="66">
        <f>RANK(N26,N$8:N$31,0)</f>
        <v>7</v>
      </c>
      <c r="P26" s="65">
        <f>VLOOKUP($A26,'Return Data'!$B$7:$R$1700,14,0)</f>
        <v>6.8602999999999996</v>
      </c>
      <c r="Q26" s="66">
        <f>RANK(P26,P$8:P$31,0)</f>
        <v>7</v>
      </c>
      <c r="R26" s="65">
        <f>VLOOKUP($A26,'Return Data'!$B$7:$R$1700,16,0)</f>
        <v>8.0841999999999992</v>
      </c>
      <c r="S26" s="67">
        <f t="shared" si="3"/>
        <v>8</v>
      </c>
    </row>
    <row r="27" spans="1:19" x14ac:dyDescent="0.3">
      <c r="A27" s="82" t="s">
        <v>717</v>
      </c>
      <c r="B27" s="64">
        <f>VLOOKUP($A27,'Return Data'!$B$7:$R$1700,3,0)</f>
        <v>44025</v>
      </c>
      <c r="C27" s="65">
        <f>VLOOKUP($A27,'Return Data'!$B$7:$R$1700,4,0)</f>
        <v>34.185600000000001</v>
      </c>
      <c r="D27" s="65">
        <f>VLOOKUP($A27,'Return Data'!$B$7:$R$1700,9,0)</f>
        <v>25.709199999999999</v>
      </c>
      <c r="E27" s="66">
        <f t="shared" si="0"/>
        <v>9</v>
      </c>
      <c r="F27" s="65">
        <f>VLOOKUP($A27,'Return Data'!$B$7:$R$1700,10,0)</f>
        <v>15.188700000000001</v>
      </c>
      <c r="G27" s="66">
        <f t="shared" si="1"/>
        <v>4</v>
      </c>
      <c r="H27" s="65">
        <f>VLOOKUP($A27,'Return Data'!$B$7:$R$1700,11,0)</f>
        <v>10.2996</v>
      </c>
      <c r="I27" s="66">
        <f>RANK(H27,H$8:H$31,0)</f>
        <v>4</v>
      </c>
      <c r="J27" s="65">
        <f>VLOOKUP($A27,'Return Data'!$B$7:$R$1700,12,0)</f>
        <v>9.4588999999999999</v>
      </c>
      <c r="K27" s="66">
        <f>RANK(J27,J$8:J$31,0)</f>
        <v>6</v>
      </c>
      <c r="L27" s="65">
        <f>VLOOKUP($A27,'Return Data'!$B$7:$R$1700,13,0)</f>
        <v>9.4695999999999998</v>
      </c>
      <c r="M27" s="66">
        <f>RANK(L27,L$8:L$31,0)</f>
        <v>5</v>
      </c>
      <c r="N27" s="65">
        <f>VLOOKUP($A27,'Return Data'!$B$7:$R$1700,17,0)</f>
        <v>8.3779000000000003</v>
      </c>
      <c r="O27" s="66">
        <f>RANK(N27,N$8:N$31,0)</f>
        <v>5</v>
      </c>
      <c r="P27" s="65">
        <f>VLOOKUP($A27,'Return Data'!$B$7:$R$1700,14,0)</f>
        <v>7.4949000000000003</v>
      </c>
      <c r="Q27" s="66">
        <f>RANK(P27,P$8:P$31,0)</f>
        <v>5</v>
      </c>
      <c r="R27" s="65">
        <f>VLOOKUP($A27,'Return Data'!$B$7:$R$1700,16,0)</f>
        <v>9.3729999999999993</v>
      </c>
      <c r="S27" s="67">
        <f t="shared" si="3"/>
        <v>3</v>
      </c>
    </row>
    <row r="28" spans="1:19" x14ac:dyDescent="0.3">
      <c r="A28" s="82" t="s">
        <v>720</v>
      </c>
      <c r="B28" s="64">
        <f>VLOOKUP($A28,'Return Data'!$B$7:$R$1700,3,0)</f>
        <v>44025</v>
      </c>
      <c r="C28" s="65">
        <f>VLOOKUP($A28,'Return Data'!$B$7:$R$1700,4,0)</f>
        <v>27.298500000000001</v>
      </c>
      <c r="D28" s="65">
        <f>VLOOKUP($A28,'Return Data'!$B$7:$R$1700,9,0)</f>
        <v>13.0611</v>
      </c>
      <c r="E28" s="66">
        <f t="shared" si="0"/>
        <v>16</v>
      </c>
      <c r="F28" s="65">
        <f>VLOOKUP($A28,'Return Data'!$B$7:$R$1700,10,0)</f>
        <v>9.6386000000000003</v>
      </c>
      <c r="G28" s="66">
        <f t="shared" si="1"/>
        <v>11</v>
      </c>
      <c r="H28" s="65">
        <f>VLOOKUP($A28,'Return Data'!$B$7:$R$1700,11,0)</f>
        <v>7.6456999999999997</v>
      </c>
      <c r="I28" s="66">
        <f>RANK(H28,H$8:H$31,0)</f>
        <v>9</v>
      </c>
      <c r="J28" s="65">
        <f>VLOOKUP($A28,'Return Data'!$B$7:$R$1700,12,0)</f>
        <v>7.4200999999999997</v>
      </c>
      <c r="K28" s="66">
        <f>RANK(J28,J$8:J$31,0)</f>
        <v>10</v>
      </c>
      <c r="L28" s="65">
        <f>VLOOKUP($A28,'Return Data'!$B$7:$R$1700,13,0)</f>
        <v>1.4175</v>
      </c>
      <c r="M28" s="66">
        <f>RANK(L28,L$8:L$31,0)</f>
        <v>13</v>
      </c>
      <c r="N28" s="65">
        <f>VLOOKUP($A28,'Return Data'!$B$7:$R$1700,17,0)</f>
        <v>1.0486</v>
      </c>
      <c r="O28" s="66">
        <f>RANK(N28,N$8:N$31,0)</f>
        <v>13</v>
      </c>
      <c r="P28" s="65">
        <f>VLOOKUP($A28,'Return Data'!$B$7:$R$1700,14,0)</f>
        <v>3.1168</v>
      </c>
      <c r="Q28" s="66">
        <f>RANK(P28,P$8:P$31,0)</f>
        <v>13</v>
      </c>
      <c r="R28" s="65">
        <f>VLOOKUP($A28,'Return Data'!$B$7:$R$1700,16,0)</f>
        <v>5.5978000000000003</v>
      </c>
      <c r="S28" s="67">
        <f t="shared" si="3"/>
        <v>18</v>
      </c>
    </row>
    <row r="29" spans="1:19" x14ac:dyDescent="0.3">
      <c r="A29" s="82" t="s">
        <v>723</v>
      </c>
      <c r="B29" s="64">
        <f>VLOOKUP($A29,'Return Data'!$B$7:$R$1700,3,0)</f>
        <v>44025</v>
      </c>
      <c r="C29" s="65">
        <f>VLOOKUP($A29,'Return Data'!$B$7:$R$1700,4,0)</f>
        <v>0.19800000000000001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-32.835700000000003</v>
      </c>
      <c r="K29" s="66">
        <f>RANK(J29,J$8:J$31,0)</f>
        <v>19</v>
      </c>
      <c r="L29" s="65"/>
      <c r="M29" s="66"/>
      <c r="N29" s="65"/>
      <c r="O29" s="66"/>
      <c r="P29" s="65"/>
      <c r="Q29" s="66"/>
      <c r="R29" s="65">
        <f>VLOOKUP($A29,'Return Data'!$B$7:$R$1700,16,0)</f>
        <v>-31.360499999999998</v>
      </c>
      <c r="S29" s="67">
        <f t="shared" si="3"/>
        <v>22</v>
      </c>
    </row>
    <row r="30" spans="1:19" x14ac:dyDescent="0.3">
      <c r="A30" s="82" t="s">
        <v>725</v>
      </c>
      <c r="B30" s="64">
        <f>VLOOKUP($A30,'Return Data'!$B$7:$R$1700,3,0)</f>
        <v>44025</v>
      </c>
      <c r="C30" s="65">
        <f>VLOOKUP($A30,'Return Data'!$B$7:$R$1700,4,0)</f>
        <v>0.76910000000000001</v>
      </c>
      <c r="D30" s="65">
        <f>VLOOKUP($A30,'Return Data'!$B$7:$R$1700,9,0)</f>
        <v>-522.78679999999997</v>
      </c>
      <c r="E30" s="66">
        <f t="shared" si="0"/>
        <v>24</v>
      </c>
      <c r="F30" s="65">
        <f>VLOOKUP($A30,'Return Data'!$B$7:$R$1700,10,0)</f>
        <v>-200.3537</v>
      </c>
      <c r="G30" s="66">
        <f t="shared" si="1"/>
        <v>24</v>
      </c>
      <c r="H30" s="65"/>
      <c r="I30" s="66"/>
      <c r="J30" s="65"/>
      <c r="K30" s="66"/>
      <c r="L30" s="65"/>
      <c r="M30" s="66"/>
      <c r="N30" s="65"/>
      <c r="O30" s="66"/>
      <c r="P30" s="65"/>
      <c r="Q30" s="66"/>
      <c r="R30" s="65">
        <f>VLOOKUP($A30,'Return Data'!$B$7:$R$1700,16,0)</f>
        <v>-122.4562</v>
      </c>
      <c r="S30" s="67">
        <f t="shared" si="3"/>
        <v>24</v>
      </c>
    </row>
    <row r="31" spans="1:19" x14ac:dyDescent="0.3">
      <c r="A31" s="82" t="s">
        <v>727</v>
      </c>
      <c r="B31" s="64">
        <f>VLOOKUP($A31,'Return Data'!$B$7:$R$1700,3,0)</f>
        <v>44025</v>
      </c>
      <c r="C31" s="65">
        <f>VLOOKUP($A31,'Return Data'!$B$7:$R$1700,4,0)</f>
        <v>11.9716</v>
      </c>
      <c r="D31" s="65">
        <f>VLOOKUP($A31,'Return Data'!$B$7:$R$1700,9,0)</f>
        <v>-91.011899999999997</v>
      </c>
      <c r="E31" s="66">
        <f t="shared" si="0"/>
        <v>23</v>
      </c>
      <c r="F31" s="65">
        <f>VLOOKUP($A31,'Return Data'!$B$7:$R$1700,10,0)</f>
        <v>-24.262899999999998</v>
      </c>
      <c r="G31" s="66">
        <f t="shared" si="1"/>
        <v>22</v>
      </c>
      <c r="H31" s="65">
        <f>VLOOKUP($A31,'Return Data'!$B$7:$R$1700,11,0)</f>
        <v>-59.7087</v>
      </c>
      <c r="I31" s="66">
        <f>RANK(H31,H$8:H$31,0)</f>
        <v>21</v>
      </c>
      <c r="J31" s="65">
        <f>VLOOKUP($A31,'Return Data'!$B$7:$R$1700,12,0)</f>
        <v>-38.405900000000003</v>
      </c>
      <c r="K31" s="66">
        <f>RANK(J31,J$8:J$31,0)</f>
        <v>20</v>
      </c>
      <c r="L31" s="65">
        <f>VLOOKUP($A31,'Return Data'!$B$7:$R$1700,13,0)</f>
        <v>-32.216299999999997</v>
      </c>
      <c r="M31" s="66">
        <f>RANK(L31,L$8:L$31,0)</f>
        <v>19</v>
      </c>
      <c r="N31" s="65">
        <f>VLOOKUP($A31,'Return Data'!$B$7:$R$1700,17,0)</f>
        <v>-16.229900000000001</v>
      </c>
      <c r="O31" s="66">
        <f>RANK(N31,N$8:N$31,0)</f>
        <v>18</v>
      </c>
      <c r="P31" s="65">
        <f>VLOOKUP($A31,'Return Data'!$B$7:$R$1700,14,0)</f>
        <v>-9.3453999999999997</v>
      </c>
      <c r="Q31" s="66">
        <f>RANK(P31,P$8:P$31,0)</f>
        <v>18</v>
      </c>
      <c r="R31" s="65">
        <f>VLOOKUP($A31,'Return Data'!$B$7:$R$1700,16,0)</f>
        <v>2.2515999999999998</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-1.0501791666666673</v>
      </c>
      <c r="E33" s="88"/>
      <c r="F33" s="89">
        <f>AVERAGE(F8:F31)</f>
        <v>-9.0510416666666647</v>
      </c>
      <c r="G33" s="88"/>
      <c r="H33" s="89">
        <f>AVERAGE(H8:H31)</f>
        <v>-7.1732999999999985</v>
      </c>
      <c r="I33" s="88"/>
      <c r="J33" s="89">
        <f>AVERAGE(J8:J31)</f>
        <v>-2.961761904761905</v>
      </c>
      <c r="K33" s="88"/>
      <c r="L33" s="89">
        <f>AVERAGE(L8:L31)</f>
        <v>-0.15124999999999994</v>
      </c>
      <c r="M33" s="88"/>
      <c r="N33" s="89">
        <f>AVERAGE(N8:N31)</f>
        <v>0.35003157894736792</v>
      </c>
      <c r="O33" s="88"/>
      <c r="P33" s="89">
        <f>AVERAGE(P8:P31)</f>
        <v>2.0738210526315788</v>
      </c>
      <c r="Q33" s="88"/>
      <c r="R33" s="89">
        <f>AVERAGE(R8:R31)</f>
        <v>-2.4163833333333335</v>
      </c>
      <c r="S33" s="90"/>
    </row>
    <row r="34" spans="1:19" x14ac:dyDescent="0.3">
      <c r="A34" s="87" t="s">
        <v>28</v>
      </c>
      <c r="B34" s="88"/>
      <c r="C34" s="88"/>
      <c r="D34" s="89">
        <f>MIN(D8:D31)</f>
        <v>-522.78679999999997</v>
      </c>
      <c r="E34" s="88"/>
      <c r="F34" s="89">
        <f>MIN(F8:F31)</f>
        <v>-200.3537</v>
      </c>
      <c r="G34" s="88"/>
      <c r="H34" s="89">
        <f>MIN(H8:H31)</f>
        <v>-95.753699999999995</v>
      </c>
      <c r="I34" s="88"/>
      <c r="J34" s="89">
        <f>MIN(J8:J31)</f>
        <v>-61.361899999999999</v>
      </c>
      <c r="K34" s="88"/>
      <c r="L34" s="89">
        <f>MIN(L8:L31)</f>
        <v>-46.639800000000001</v>
      </c>
      <c r="M34" s="88"/>
      <c r="N34" s="89">
        <f>MIN(N8:N31)</f>
        <v>-47.412500000000001</v>
      </c>
      <c r="O34" s="88"/>
      <c r="P34" s="89">
        <f>MIN(P8:P31)</f>
        <v>-33.217199999999998</v>
      </c>
      <c r="Q34" s="88"/>
      <c r="R34" s="89">
        <f>MIN(R8:R31)</f>
        <v>-122.4562</v>
      </c>
      <c r="S34" s="90"/>
    </row>
    <row r="35" spans="1:19" ht="15" thickBot="1" x14ac:dyDescent="0.35">
      <c r="A35" s="91" t="s">
        <v>29</v>
      </c>
      <c r="B35" s="92"/>
      <c r="C35" s="92"/>
      <c r="D35" s="93">
        <f>MAX(D8:D31)</f>
        <v>162.2225</v>
      </c>
      <c r="E35" s="92"/>
      <c r="F35" s="93">
        <f>MAX(F8:F31)</f>
        <v>30.757100000000001</v>
      </c>
      <c r="G35" s="92"/>
      <c r="H35" s="93">
        <f>MAX(H8:H31)</f>
        <v>18.1081</v>
      </c>
      <c r="I35" s="92"/>
      <c r="J35" s="93">
        <f>MAX(J8:J31)</f>
        <v>14.610799999999999</v>
      </c>
      <c r="K35" s="92"/>
      <c r="L35" s="93">
        <f>MAX(L8:L31)</f>
        <v>13.337</v>
      </c>
      <c r="M35" s="92"/>
      <c r="N35" s="93">
        <f>MAX(N8:N31)</f>
        <v>9.7493999999999996</v>
      </c>
      <c r="O35" s="92"/>
      <c r="P35" s="93">
        <f>MAX(P8:P31)</f>
        <v>8.7213999999999992</v>
      </c>
      <c r="Q35" s="92"/>
      <c r="R35" s="93">
        <f>MAX(R8:R31)</f>
        <v>9.6905999999999999</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44025</v>
      </c>
      <c r="C8" s="65">
        <f>VLOOKUP($A8,'Return Data'!$B$7:$R$1700,4,0)</f>
        <v>14.3271</v>
      </c>
      <c r="D8" s="65">
        <f>VLOOKUP($A8,'Return Data'!$B$7:$R$1700,9,0)</f>
        <v>28.439800000000002</v>
      </c>
      <c r="E8" s="66">
        <f t="shared" ref="E8:E31" si="0">RANK(D8,D$8:D$31,0)</f>
        <v>5</v>
      </c>
      <c r="F8" s="65">
        <f>VLOOKUP($A8,'Return Data'!$B$7:$R$1700,10,0)</f>
        <v>14.1737</v>
      </c>
      <c r="G8" s="66">
        <f t="shared" ref="G8:G31" si="1">RANK(F8,F$8:F$31,0)</f>
        <v>5</v>
      </c>
      <c r="H8" s="65">
        <f>VLOOKUP($A8,'Return Data'!$B$7:$R$1700,11,0)</f>
        <v>7.2671000000000001</v>
      </c>
      <c r="I8" s="66">
        <f t="shared" ref="I8:I23" si="2">RANK(H8,H$8:H$31,0)</f>
        <v>8</v>
      </c>
      <c r="J8" s="65">
        <f>VLOOKUP($A8,'Return Data'!$B$7:$R$1700,12,0)</f>
        <v>2.6476000000000002</v>
      </c>
      <c r="K8" s="66">
        <f>RANK(J8,J$8:J$31,0)</f>
        <v>13</v>
      </c>
      <c r="L8" s="65">
        <f>VLOOKUP($A8,'Return Data'!$B$7:$R$1700,13,0)</f>
        <v>3.0788000000000002</v>
      </c>
      <c r="M8" s="66">
        <f>RANK(L8,L$8:L$31,0)</f>
        <v>10</v>
      </c>
      <c r="N8" s="65">
        <f>VLOOKUP($A8,'Return Data'!$B$7:$R$1700,17,0)</f>
        <v>4.5153999999999996</v>
      </c>
      <c r="O8" s="66">
        <f>RANK(N8,N$8:N$31,0)</f>
        <v>8</v>
      </c>
      <c r="P8" s="65">
        <f>VLOOKUP($A8,'Return Data'!$B$7:$R$1700,14,0)</f>
        <v>4.9280999999999997</v>
      </c>
      <c r="Q8" s="66">
        <f>RANK(P8,P$8:P$31,0)</f>
        <v>8</v>
      </c>
      <c r="R8" s="65">
        <f>VLOOKUP($A8,'Return Data'!$B$7:$R$1700,16,0)</f>
        <v>7.0819999999999999</v>
      </c>
      <c r="S8" s="67">
        <f t="shared" ref="S8:S31" si="3">RANK(R8,R$8:R$31,0)</f>
        <v>11</v>
      </c>
    </row>
    <row r="9" spans="1:19" x14ac:dyDescent="0.3">
      <c r="A9" s="82" t="s">
        <v>670</v>
      </c>
      <c r="B9" s="64">
        <f>VLOOKUP($A9,'Return Data'!$B$7:$R$1700,3,0)</f>
        <v>44025</v>
      </c>
      <c r="C9" s="65">
        <f>VLOOKUP($A9,'Return Data'!$B$7:$R$1700,4,0)</f>
        <v>0.39800000000000002</v>
      </c>
      <c r="D9" s="65">
        <f>VLOOKUP($A9,'Return Data'!$B$7:$R$1700,9,0)</f>
        <v>0</v>
      </c>
      <c r="E9" s="66">
        <f t="shared" si="0"/>
        <v>21</v>
      </c>
      <c r="F9" s="65">
        <f>VLOOKUP($A9,'Return Data'!$B$7:$R$1700,10,0)</f>
        <v>0</v>
      </c>
      <c r="G9" s="66">
        <f t="shared" si="1"/>
        <v>17</v>
      </c>
      <c r="H9" s="65">
        <f>VLOOKUP($A9,'Return Data'!$B$7:$R$1700,11,0)</f>
        <v>-49.891300000000001</v>
      </c>
      <c r="I9" s="66">
        <f t="shared" si="2"/>
        <v>20</v>
      </c>
      <c r="J9" s="65"/>
      <c r="K9" s="66"/>
      <c r="L9" s="65"/>
      <c r="M9" s="66"/>
      <c r="N9" s="65"/>
      <c r="O9" s="66"/>
      <c r="P9" s="65"/>
      <c r="Q9" s="66"/>
      <c r="R9" s="65">
        <f>VLOOKUP($A9,'Return Data'!$B$7:$R$1700,16,0)</f>
        <v>-37.810899999999997</v>
      </c>
      <c r="S9" s="67">
        <f t="shared" si="3"/>
        <v>23</v>
      </c>
    </row>
    <row r="10" spans="1:19" x14ac:dyDescent="0.3">
      <c r="A10" s="82" t="s">
        <v>672</v>
      </c>
      <c r="B10" s="64">
        <f>VLOOKUP($A10,'Return Data'!$B$7:$R$1700,3,0)</f>
        <v>44025</v>
      </c>
      <c r="C10" s="65">
        <f>VLOOKUP($A10,'Return Data'!$B$7:$R$1700,4,0)</f>
        <v>15.470499999999999</v>
      </c>
      <c r="D10" s="65">
        <f>VLOOKUP($A10,'Return Data'!$B$7:$R$1700,9,0)</f>
        <v>21.142700000000001</v>
      </c>
      <c r="E10" s="66">
        <f t="shared" si="0"/>
        <v>10</v>
      </c>
      <c r="F10" s="65">
        <f>VLOOKUP($A10,'Return Data'!$B$7:$R$1700,10,0)</f>
        <v>10.053900000000001</v>
      </c>
      <c r="G10" s="66">
        <f t="shared" si="1"/>
        <v>10</v>
      </c>
      <c r="H10" s="65">
        <f>VLOOKUP($A10,'Return Data'!$B$7:$R$1700,11,0)</f>
        <v>7.7179000000000002</v>
      </c>
      <c r="I10" s="66">
        <f t="shared" si="2"/>
        <v>7</v>
      </c>
      <c r="J10" s="65">
        <f>VLOOKUP($A10,'Return Data'!$B$7:$R$1700,12,0)</f>
        <v>8.2931000000000008</v>
      </c>
      <c r="K10" s="66">
        <f t="shared" ref="K10:K23" si="4">RANK(J10,J$8:J$31,0)</f>
        <v>7</v>
      </c>
      <c r="L10" s="65">
        <f>VLOOKUP($A10,'Return Data'!$B$7:$R$1700,13,0)</f>
        <v>8.1211000000000002</v>
      </c>
      <c r="M10" s="66">
        <f t="shared" ref="M10:M23" si="5">RANK(L10,L$8:L$31,0)</f>
        <v>7</v>
      </c>
      <c r="N10" s="65">
        <f>VLOOKUP($A10,'Return Data'!$B$7:$R$1700,17,0)</f>
        <v>6.0065</v>
      </c>
      <c r="O10" s="66">
        <f t="shared" ref="O10:O21" si="6">RANK(N10,N$8:N$31,0)</f>
        <v>6</v>
      </c>
      <c r="P10" s="65">
        <f>VLOOKUP($A10,'Return Data'!$B$7:$R$1700,14,0)</f>
        <v>5.5747</v>
      </c>
      <c r="Q10" s="66">
        <f t="shared" ref="Q10:Q21" si="7">RANK(P10,P$8:P$31,0)</f>
        <v>7</v>
      </c>
      <c r="R10" s="65">
        <f>VLOOKUP($A10,'Return Data'!$B$7:$R$1700,16,0)</f>
        <v>7.5434999999999999</v>
      </c>
      <c r="S10" s="67">
        <f t="shared" si="3"/>
        <v>7</v>
      </c>
    </row>
    <row r="11" spans="1:19" x14ac:dyDescent="0.3">
      <c r="A11" s="82" t="s">
        <v>673</v>
      </c>
      <c r="B11" s="64">
        <f>VLOOKUP($A11,'Return Data'!$B$7:$R$1700,3,0)</f>
        <v>44025</v>
      </c>
      <c r="C11" s="65">
        <f>VLOOKUP($A11,'Return Data'!$B$7:$R$1700,4,0)</f>
        <v>13.7965</v>
      </c>
      <c r="D11" s="65">
        <f>VLOOKUP($A11,'Return Data'!$B$7:$R$1700,9,0)</f>
        <v>17.8645</v>
      </c>
      <c r="E11" s="66">
        <f t="shared" si="0"/>
        <v>13</v>
      </c>
      <c r="F11" s="65">
        <f>VLOOKUP($A11,'Return Data'!$B$7:$R$1700,10,0)</f>
        <v>-8.2713999999999999</v>
      </c>
      <c r="G11" s="66">
        <f t="shared" si="1"/>
        <v>21</v>
      </c>
      <c r="H11" s="65">
        <f>VLOOKUP($A11,'Return Data'!$B$7:$R$1700,11,0)</f>
        <v>-7.6090999999999998</v>
      </c>
      <c r="I11" s="66">
        <f t="shared" si="2"/>
        <v>15</v>
      </c>
      <c r="J11" s="65">
        <f>VLOOKUP($A11,'Return Data'!$B$7:$R$1700,12,0)</f>
        <v>-3.9981</v>
      </c>
      <c r="K11" s="66">
        <f t="shared" si="4"/>
        <v>14</v>
      </c>
      <c r="L11" s="65">
        <f>VLOOKUP($A11,'Return Data'!$B$7:$R$1700,13,0)</f>
        <v>-2.5756999999999999</v>
      </c>
      <c r="M11" s="66">
        <f t="shared" si="5"/>
        <v>15</v>
      </c>
      <c r="N11" s="65">
        <f>VLOOKUP($A11,'Return Data'!$B$7:$R$1700,17,0)</f>
        <v>0.67779999999999996</v>
      </c>
      <c r="O11" s="66">
        <f t="shared" si="6"/>
        <v>12</v>
      </c>
      <c r="P11" s="65">
        <f>VLOOKUP($A11,'Return Data'!$B$7:$R$1700,14,0)</f>
        <v>2.3041999999999998</v>
      </c>
      <c r="Q11" s="66">
        <f t="shared" si="7"/>
        <v>12</v>
      </c>
      <c r="R11" s="65">
        <f>VLOOKUP($A11,'Return Data'!$B$7:$R$1700,16,0)</f>
        <v>6.0555000000000003</v>
      </c>
      <c r="S11" s="67">
        <f t="shared" si="3"/>
        <v>14</v>
      </c>
    </row>
    <row r="12" spans="1:19" x14ac:dyDescent="0.3">
      <c r="A12" s="82" t="s">
        <v>678</v>
      </c>
      <c r="B12" s="64">
        <f>VLOOKUP($A12,'Return Data'!$B$7:$R$1700,3,0)</f>
        <v>44025</v>
      </c>
      <c r="C12" s="65">
        <f>VLOOKUP($A12,'Return Data'!$B$7:$R$1700,4,0)</f>
        <v>3.7374000000000001</v>
      </c>
      <c r="D12" s="65">
        <f>VLOOKUP($A12,'Return Data'!$B$7:$R$1700,9,0)</f>
        <v>12.1265</v>
      </c>
      <c r="E12" s="66">
        <f t="shared" si="0"/>
        <v>17</v>
      </c>
      <c r="F12" s="65">
        <f>VLOOKUP($A12,'Return Data'!$B$7:$R$1700,10,0)</f>
        <v>-195.36109999999999</v>
      </c>
      <c r="G12" s="66">
        <f t="shared" si="1"/>
        <v>23</v>
      </c>
      <c r="H12" s="65">
        <f>VLOOKUP($A12,'Return Data'!$B$7:$R$1700,11,0)</f>
        <v>-95.905500000000004</v>
      </c>
      <c r="I12" s="66">
        <f t="shared" si="2"/>
        <v>22</v>
      </c>
      <c r="J12" s="65">
        <f>VLOOKUP($A12,'Return Data'!$B$7:$R$1700,12,0)</f>
        <v>-61.515900000000002</v>
      </c>
      <c r="K12" s="66">
        <f t="shared" si="4"/>
        <v>21</v>
      </c>
      <c r="L12" s="65">
        <f>VLOOKUP($A12,'Return Data'!$B$7:$R$1700,13,0)</f>
        <v>-46.784199999999998</v>
      </c>
      <c r="M12" s="66">
        <f t="shared" si="5"/>
        <v>20</v>
      </c>
      <c r="N12" s="65">
        <f>VLOOKUP($A12,'Return Data'!$B$7:$R$1700,17,0)</f>
        <v>-47.546999999999997</v>
      </c>
      <c r="O12" s="66">
        <f t="shared" si="6"/>
        <v>19</v>
      </c>
      <c r="P12" s="65">
        <f>VLOOKUP($A12,'Return Data'!$B$7:$R$1700,14,0)</f>
        <v>-33.360700000000001</v>
      </c>
      <c r="Q12" s="66">
        <f t="shared" si="7"/>
        <v>19</v>
      </c>
      <c r="R12" s="65">
        <f>VLOOKUP($A12,'Return Data'!$B$7:$R$1700,16,0)</f>
        <v>-16.723299999999998</v>
      </c>
      <c r="S12" s="67">
        <f t="shared" si="3"/>
        <v>21</v>
      </c>
    </row>
    <row r="13" spans="1:19" x14ac:dyDescent="0.3">
      <c r="A13" s="82" t="s">
        <v>680</v>
      </c>
      <c r="B13" s="64">
        <f>VLOOKUP($A13,'Return Data'!$B$7:$R$1700,3,0)</f>
        <v>44025</v>
      </c>
      <c r="C13" s="65">
        <f>VLOOKUP($A13,'Return Data'!$B$7:$R$1700,4,0)</f>
        <v>28.9267</v>
      </c>
      <c r="D13" s="65">
        <f>VLOOKUP($A13,'Return Data'!$B$7:$R$1700,9,0)</f>
        <v>12.3889</v>
      </c>
      <c r="E13" s="66">
        <f t="shared" si="0"/>
        <v>15</v>
      </c>
      <c r="F13" s="65">
        <f>VLOOKUP($A13,'Return Data'!$B$7:$R$1700,10,0)</f>
        <v>-2.1981000000000002</v>
      </c>
      <c r="G13" s="66">
        <f t="shared" si="1"/>
        <v>20</v>
      </c>
      <c r="H13" s="65">
        <f>VLOOKUP($A13,'Return Data'!$B$7:$R$1700,11,0)</f>
        <v>1.6447000000000001</v>
      </c>
      <c r="I13" s="66">
        <f t="shared" si="2"/>
        <v>12</v>
      </c>
      <c r="J13" s="65">
        <f>VLOOKUP($A13,'Return Data'!$B$7:$R$1700,12,0)</f>
        <v>3.7479</v>
      </c>
      <c r="K13" s="66">
        <f t="shared" si="4"/>
        <v>12</v>
      </c>
      <c r="L13" s="65">
        <f>VLOOKUP($A13,'Return Data'!$B$7:$R$1700,13,0)</f>
        <v>2.8033000000000001</v>
      </c>
      <c r="M13" s="66">
        <f t="shared" si="5"/>
        <v>11</v>
      </c>
      <c r="N13" s="65">
        <f>VLOOKUP($A13,'Return Data'!$B$7:$R$1700,17,0)</f>
        <v>0.16420000000000001</v>
      </c>
      <c r="O13" s="66">
        <f t="shared" si="6"/>
        <v>14</v>
      </c>
      <c r="P13" s="65">
        <f>VLOOKUP($A13,'Return Data'!$B$7:$R$1700,14,0)</f>
        <v>1.6455</v>
      </c>
      <c r="Q13" s="66">
        <f t="shared" si="7"/>
        <v>15</v>
      </c>
      <c r="R13" s="65">
        <f>VLOOKUP($A13,'Return Data'!$B$7:$R$1700,16,0)</f>
        <v>6.3775000000000004</v>
      </c>
      <c r="S13" s="67">
        <f t="shared" si="3"/>
        <v>13</v>
      </c>
    </row>
    <row r="14" spans="1:19" x14ac:dyDescent="0.3">
      <c r="A14" s="82" t="s">
        <v>681</v>
      </c>
      <c r="B14" s="64">
        <f>VLOOKUP($A14,'Return Data'!$B$7:$R$1700,3,0)</f>
        <v>44025</v>
      </c>
      <c r="C14" s="65">
        <f>VLOOKUP($A14,'Return Data'!$B$7:$R$1700,4,0)</f>
        <v>18.7456</v>
      </c>
      <c r="D14" s="65">
        <f>VLOOKUP($A14,'Return Data'!$B$7:$R$1700,9,0)</f>
        <v>13.988799999999999</v>
      </c>
      <c r="E14" s="66">
        <f t="shared" si="0"/>
        <v>14</v>
      </c>
      <c r="F14" s="65">
        <f>VLOOKUP($A14,'Return Data'!$B$7:$R$1700,10,0)</f>
        <v>3.7273999999999998</v>
      </c>
      <c r="G14" s="66">
        <f t="shared" si="1"/>
        <v>16</v>
      </c>
      <c r="H14" s="65">
        <f>VLOOKUP($A14,'Return Data'!$B$7:$R$1700,11,0)</f>
        <v>-13.0715</v>
      </c>
      <c r="I14" s="66">
        <f t="shared" si="2"/>
        <v>17</v>
      </c>
      <c r="J14" s="65">
        <f>VLOOKUP($A14,'Return Data'!$B$7:$R$1700,12,0)</f>
        <v>-6.9024999999999999</v>
      </c>
      <c r="K14" s="66">
        <f t="shared" si="4"/>
        <v>16</v>
      </c>
      <c r="L14" s="65">
        <f>VLOOKUP($A14,'Return Data'!$B$7:$R$1700,13,0)</f>
        <v>-4.7664</v>
      </c>
      <c r="M14" s="66">
        <f t="shared" si="5"/>
        <v>16</v>
      </c>
      <c r="N14" s="65">
        <f>VLOOKUP($A14,'Return Data'!$B$7:$R$1700,17,0)</f>
        <v>1.2079</v>
      </c>
      <c r="O14" s="66">
        <f t="shared" si="6"/>
        <v>10</v>
      </c>
      <c r="P14" s="65">
        <f>VLOOKUP($A14,'Return Data'!$B$7:$R$1700,14,0)</f>
        <v>2.9432999999999998</v>
      </c>
      <c r="Q14" s="66">
        <f t="shared" si="7"/>
        <v>10</v>
      </c>
      <c r="R14" s="65">
        <f>VLOOKUP($A14,'Return Data'!$B$7:$R$1700,16,0)</f>
        <v>7.5751999999999997</v>
      </c>
      <c r="S14" s="67">
        <f t="shared" si="3"/>
        <v>6</v>
      </c>
    </row>
    <row r="15" spans="1:19" x14ac:dyDescent="0.3">
      <c r="A15" s="82" t="s">
        <v>689</v>
      </c>
      <c r="B15" s="64">
        <f>VLOOKUP($A15,'Return Data'!$B$7:$R$1700,3,0)</f>
        <v>44025</v>
      </c>
      <c r="C15" s="65">
        <f>VLOOKUP($A15,'Return Data'!$B$7:$R$1700,4,0)</f>
        <v>17.0793</v>
      </c>
      <c r="D15" s="65">
        <f>VLOOKUP($A15,'Return Data'!$B$7:$R$1700,9,0)</f>
        <v>37.634099999999997</v>
      </c>
      <c r="E15" s="66">
        <f t="shared" si="0"/>
        <v>3</v>
      </c>
      <c r="F15" s="65">
        <f>VLOOKUP($A15,'Return Data'!$B$7:$R$1700,10,0)</f>
        <v>13.760400000000001</v>
      </c>
      <c r="G15" s="66">
        <f t="shared" si="1"/>
        <v>7</v>
      </c>
      <c r="H15" s="65">
        <f>VLOOKUP($A15,'Return Data'!$B$7:$R$1700,11,0)</f>
        <v>9.6900999999999993</v>
      </c>
      <c r="I15" s="66">
        <f t="shared" si="2"/>
        <v>4</v>
      </c>
      <c r="J15" s="65">
        <f>VLOOKUP($A15,'Return Data'!$B$7:$R$1700,12,0)</f>
        <v>9.7703000000000007</v>
      </c>
      <c r="K15" s="66">
        <f t="shared" si="4"/>
        <v>3</v>
      </c>
      <c r="L15" s="65">
        <f>VLOOKUP($A15,'Return Data'!$B$7:$R$1700,13,0)</f>
        <v>9.2393999999999998</v>
      </c>
      <c r="M15" s="66">
        <f t="shared" si="5"/>
        <v>3</v>
      </c>
      <c r="N15" s="65">
        <f>VLOOKUP($A15,'Return Data'!$B$7:$R$1700,17,0)</f>
        <v>8.6349</v>
      </c>
      <c r="O15" s="66">
        <f t="shared" si="6"/>
        <v>2</v>
      </c>
      <c r="P15" s="65">
        <f>VLOOKUP($A15,'Return Data'!$B$7:$R$1700,14,0)</f>
        <v>7.1044999999999998</v>
      </c>
      <c r="Q15" s="66">
        <f t="shared" si="7"/>
        <v>2</v>
      </c>
      <c r="R15" s="65">
        <f>VLOOKUP($A15,'Return Data'!$B$7:$R$1700,16,0)</f>
        <v>8.8579000000000008</v>
      </c>
      <c r="S15" s="67">
        <f t="shared" si="3"/>
        <v>2</v>
      </c>
    </row>
    <row r="16" spans="1:19" x14ac:dyDescent="0.3">
      <c r="A16" s="82" t="s">
        <v>691</v>
      </c>
      <c r="B16" s="64">
        <f>VLOOKUP($A16,'Return Data'!$B$7:$R$1700,3,0)</f>
        <v>44025</v>
      </c>
      <c r="C16" s="65">
        <f>VLOOKUP($A16,'Return Data'!$B$7:$R$1700,4,0)</f>
        <v>22.386299999999999</v>
      </c>
      <c r="D16" s="65">
        <f>VLOOKUP($A16,'Return Data'!$B$7:$R$1700,9,0)</f>
        <v>26.42</v>
      </c>
      <c r="E16" s="66">
        <f t="shared" si="0"/>
        <v>7</v>
      </c>
      <c r="F16" s="65">
        <f>VLOOKUP($A16,'Return Data'!$B$7:$R$1700,10,0)</f>
        <v>13.6928</v>
      </c>
      <c r="G16" s="66">
        <f t="shared" si="1"/>
        <v>8</v>
      </c>
      <c r="H16" s="65">
        <f>VLOOKUP($A16,'Return Data'!$B$7:$R$1700,11,0)</f>
        <v>9.7235999999999994</v>
      </c>
      <c r="I16" s="66">
        <f t="shared" si="2"/>
        <v>3</v>
      </c>
      <c r="J16" s="65">
        <f>VLOOKUP($A16,'Return Data'!$B$7:$R$1700,12,0)</f>
        <v>10.372999999999999</v>
      </c>
      <c r="K16" s="66">
        <f t="shared" si="4"/>
        <v>2</v>
      </c>
      <c r="L16" s="65">
        <f>VLOOKUP($A16,'Return Data'!$B$7:$R$1700,13,0)</f>
        <v>10.106400000000001</v>
      </c>
      <c r="M16" s="66">
        <f t="shared" si="5"/>
        <v>2</v>
      </c>
      <c r="N16" s="65">
        <f>VLOOKUP($A16,'Return Data'!$B$7:$R$1700,17,0)</f>
        <v>8.9944000000000006</v>
      </c>
      <c r="O16" s="66">
        <f t="shared" si="6"/>
        <v>1</v>
      </c>
      <c r="P16" s="65">
        <f>VLOOKUP($A16,'Return Data'!$B$7:$R$1700,14,0)</f>
        <v>7.8841000000000001</v>
      </c>
      <c r="Q16" s="66">
        <f t="shared" si="7"/>
        <v>1</v>
      </c>
      <c r="R16" s="65">
        <f>VLOOKUP($A16,'Return Data'!$B$7:$R$1700,16,0)</f>
        <v>8.7411999999999992</v>
      </c>
      <c r="S16" s="67">
        <f t="shared" si="3"/>
        <v>3</v>
      </c>
    </row>
    <row r="17" spans="1:19" x14ac:dyDescent="0.3">
      <c r="A17" s="82" t="s">
        <v>693</v>
      </c>
      <c r="B17" s="64">
        <f>VLOOKUP($A17,'Return Data'!$B$7:$R$1700,3,0)</f>
        <v>44025</v>
      </c>
      <c r="C17" s="65">
        <f>VLOOKUP($A17,'Return Data'!$B$7:$R$1700,4,0)</f>
        <v>12.422700000000001</v>
      </c>
      <c r="D17" s="65">
        <f>VLOOKUP($A17,'Return Data'!$B$7:$R$1700,9,0)</f>
        <v>26.535499999999999</v>
      </c>
      <c r="E17" s="66">
        <f t="shared" si="0"/>
        <v>6</v>
      </c>
      <c r="F17" s="65">
        <f>VLOOKUP($A17,'Return Data'!$B$7:$R$1700,10,0)</f>
        <v>19.9497</v>
      </c>
      <c r="G17" s="66">
        <f t="shared" si="1"/>
        <v>2</v>
      </c>
      <c r="H17" s="65">
        <f>VLOOKUP($A17,'Return Data'!$B$7:$R$1700,11,0)</f>
        <v>-16.673999999999999</v>
      </c>
      <c r="I17" s="66">
        <f t="shared" si="2"/>
        <v>18</v>
      </c>
      <c r="J17" s="65">
        <f>VLOOKUP($A17,'Return Data'!$B$7:$R$1700,12,0)</f>
        <v>-14.481400000000001</v>
      </c>
      <c r="K17" s="66">
        <f t="shared" si="4"/>
        <v>18</v>
      </c>
      <c r="L17" s="65">
        <f>VLOOKUP($A17,'Return Data'!$B$7:$R$1700,13,0)</f>
        <v>-10.084099999999999</v>
      </c>
      <c r="M17" s="66">
        <f t="shared" si="5"/>
        <v>18</v>
      </c>
      <c r="N17" s="65">
        <f>VLOOKUP($A17,'Return Data'!$B$7:$R$1700,17,0)</f>
        <v>-5.5187999999999997</v>
      </c>
      <c r="O17" s="66">
        <f t="shared" si="6"/>
        <v>17</v>
      </c>
      <c r="P17" s="65">
        <f>VLOOKUP($A17,'Return Data'!$B$7:$R$1700,14,0)</f>
        <v>-2.0034000000000001</v>
      </c>
      <c r="Q17" s="66">
        <f t="shared" si="7"/>
        <v>17</v>
      </c>
      <c r="R17" s="65">
        <f>VLOOKUP($A17,'Return Data'!$B$7:$R$1700,16,0)</f>
        <v>3.4659</v>
      </c>
      <c r="S17" s="67">
        <f t="shared" si="3"/>
        <v>19</v>
      </c>
    </row>
    <row r="18" spans="1:19" x14ac:dyDescent="0.3">
      <c r="A18" s="82" t="s">
        <v>696</v>
      </c>
      <c r="B18" s="64">
        <f>VLOOKUP($A18,'Return Data'!$B$7:$R$1700,3,0)</f>
        <v>44025</v>
      </c>
      <c r="C18" s="65">
        <f>VLOOKUP($A18,'Return Data'!$B$7:$R$1700,4,0)</f>
        <v>12.6136</v>
      </c>
      <c r="D18" s="65">
        <f>VLOOKUP($A18,'Return Data'!$B$7:$R$1700,9,0)</f>
        <v>26.115300000000001</v>
      </c>
      <c r="E18" s="66">
        <f t="shared" si="0"/>
        <v>8</v>
      </c>
      <c r="F18" s="65">
        <f>VLOOKUP($A18,'Return Data'!$B$7:$R$1700,10,0)</f>
        <v>13.907500000000001</v>
      </c>
      <c r="G18" s="66">
        <f t="shared" si="1"/>
        <v>6</v>
      </c>
      <c r="H18" s="65">
        <f>VLOOKUP($A18,'Return Data'!$B$7:$R$1700,11,0)</f>
        <v>8.1607000000000003</v>
      </c>
      <c r="I18" s="66">
        <f t="shared" si="2"/>
        <v>6</v>
      </c>
      <c r="J18" s="65">
        <f>VLOOKUP($A18,'Return Data'!$B$7:$R$1700,12,0)</f>
        <v>8.5670000000000002</v>
      </c>
      <c r="K18" s="66">
        <f t="shared" si="4"/>
        <v>6</v>
      </c>
      <c r="L18" s="65">
        <f>VLOOKUP($A18,'Return Data'!$B$7:$R$1700,13,0)</f>
        <v>8.2169000000000008</v>
      </c>
      <c r="M18" s="66">
        <f t="shared" si="5"/>
        <v>6</v>
      </c>
      <c r="N18" s="65">
        <f>VLOOKUP($A18,'Return Data'!$B$7:$R$1700,17,0)</f>
        <v>8.2817000000000007</v>
      </c>
      <c r="O18" s="66">
        <f t="shared" si="6"/>
        <v>3</v>
      </c>
      <c r="P18" s="65">
        <f>VLOOKUP($A18,'Return Data'!$B$7:$R$1700,14,0)</f>
        <v>6.7767999999999997</v>
      </c>
      <c r="Q18" s="66">
        <f t="shared" si="7"/>
        <v>4</v>
      </c>
      <c r="R18" s="65">
        <f>VLOOKUP($A18,'Return Data'!$B$7:$R$1700,16,0)</f>
        <v>7.1452</v>
      </c>
      <c r="S18" s="67">
        <f t="shared" si="3"/>
        <v>10</v>
      </c>
    </row>
    <row r="19" spans="1:19" x14ac:dyDescent="0.3">
      <c r="A19" s="82" t="s">
        <v>697</v>
      </c>
      <c r="B19" s="64">
        <f>VLOOKUP($A19,'Return Data'!$B$7:$R$1700,3,0)</f>
        <v>44025</v>
      </c>
      <c r="C19" s="65">
        <f>VLOOKUP($A19,'Return Data'!$B$7:$R$1700,4,0)</f>
        <v>1411.0987</v>
      </c>
      <c r="D19" s="65">
        <f>VLOOKUP($A19,'Return Data'!$B$7:$R$1700,9,0)</f>
        <v>20.475000000000001</v>
      </c>
      <c r="E19" s="66">
        <f t="shared" si="0"/>
        <v>11</v>
      </c>
      <c r="F19" s="65">
        <f>VLOOKUP($A19,'Return Data'!$B$7:$R$1700,10,0)</f>
        <v>16.996600000000001</v>
      </c>
      <c r="G19" s="66">
        <f t="shared" si="1"/>
        <v>3</v>
      </c>
      <c r="H19" s="65">
        <f>VLOOKUP($A19,'Return Data'!$B$7:$R$1700,11,0)</f>
        <v>10.5374</v>
      </c>
      <c r="I19" s="66">
        <f t="shared" si="2"/>
        <v>2</v>
      </c>
      <c r="J19" s="65">
        <f>VLOOKUP($A19,'Return Data'!$B$7:$R$1700,12,0)</f>
        <v>9.1584000000000003</v>
      </c>
      <c r="K19" s="66">
        <f t="shared" si="4"/>
        <v>4</v>
      </c>
      <c r="L19" s="65">
        <f>VLOOKUP($A19,'Return Data'!$B$7:$R$1700,13,0)</f>
        <v>9.0739000000000001</v>
      </c>
      <c r="M19" s="66">
        <f t="shared" si="5"/>
        <v>4</v>
      </c>
      <c r="N19" s="65">
        <f>VLOOKUP($A19,'Return Data'!$B$7:$R$1700,17,0)</f>
        <v>0.96189999999999998</v>
      </c>
      <c r="O19" s="66">
        <f t="shared" si="6"/>
        <v>11</v>
      </c>
      <c r="P19" s="65">
        <f>VLOOKUP($A19,'Return Data'!$B$7:$R$1700,14,0)</f>
        <v>2.4441000000000002</v>
      </c>
      <c r="Q19" s="66">
        <f t="shared" si="7"/>
        <v>11</v>
      </c>
      <c r="R19" s="65">
        <f>VLOOKUP($A19,'Return Data'!$B$7:$R$1700,16,0)</f>
        <v>6.0523999999999996</v>
      </c>
      <c r="S19" s="67">
        <f t="shared" si="3"/>
        <v>15</v>
      </c>
    </row>
    <row r="20" spans="1:19" x14ac:dyDescent="0.3">
      <c r="A20" s="82" t="s">
        <v>699</v>
      </c>
      <c r="B20" s="64">
        <f>VLOOKUP($A20,'Return Data'!$B$7:$R$1700,3,0)</f>
        <v>44025</v>
      </c>
      <c r="C20" s="65">
        <f>VLOOKUP($A20,'Return Data'!$B$7:$R$1700,4,0)</f>
        <v>22.372900000000001</v>
      </c>
      <c r="D20" s="65">
        <f>VLOOKUP($A20,'Return Data'!$B$7:$R$1700,9,0)</f>
        <v>31.6356</v>
      </c>
      <c r="E20" s="66">
        <f t="shared" si="0"/>
        <v>4</v>
      </c>
      <c r="F20" s="65">
        <f>VLOOKUP($A20,'Return Data'!$B$7:$R$1700,10,0)</f>
        <v>10.741099999999999</v>
      </c>
      <c r="G20" s="66">
        <f t="shared" si="1"/>
        <v>9</v>
      </c>
      <c r="H20" s="65">
        <f>VLOOKUP($A20,'Return Data'!$B$7:$R$1700,11,0)</f>
        <v>5.1948999999999996</v>
      </c>
      <c r="I20" s="66">
        <f t="shared" si="2"/>
        <v>11</v>
      </c>
      <c r="J20" s="65">
        <f>VLOOKUP($A20,'Return Data'!$B$7:$R$1700,12,0)</f>
        <v>6.7854000000000001</v>
      </c>
      <c r="K20" s="66">
        <f t="shared" si="4"/>
        <v>8</v>
      </c>
      <c r="L20" s="65">
        <f>VLOOKUP($A20,'Return Data'!$B$7:$R$1700,13,0)</f>
        <v>7.4535</v>
      </c>
      <c r="M20" s="66">
        <f t="shared" si="5"/>
        <v>8</v>
      </c>
      <c r="N20" s="65">
        <f>VLOOKUP($A20,'Return Data'!$B$7:$R$1700,17,0)</f>
        <v>7.5636999999999999</v>
      </c>
      <c r="O20" s="66">
        <f t="shared" si="6"/>
        <v>5</v>
      </c>
      <c r="P20" s="65">
        <f>VLOOKUP($A20,'Return Data'!$B$7:$R$1700,14,0)</f>
        <v>6.8489000000000004</v>
      </c>
      <c r="Q20" s="66">
        <f t="shared" si="7"/>
        <v>3</v>
      </c>
      <c r="R20" s="65">
        <f>VLOOKUP($A20,'Return Data'!$B$7:$R$1700,16,0)</f>
        <v>8.2309000000000001</v>
      </c>
      <c r="S20" s="67">
        <f t="shared" si="3"/>
        <v>4</v>
      </c>
    </row>
    <row r="21" spans="1:19" x14ac:dyDescent="0.3">
      <c r="A21" s="82" t="s">
        <v>701</v>
      </c>
      <c r="B21" s="64">
        <f>VLOOKUP($A21,'Return Data'!$B$7:$R$1700,3,0)</f>
        <v>44025</v>
      </c>
      <c r="C21" s="65">
        <f>VLOOKUP($A21,'Return Data'!$B$7:$R$1700,4,0)</f>
        <v>21.381799999999998</v>
      </c>
      <c r="D21" s="65">
        <f>VLOOKUP($A21,'Return Data'!$B$7:$R$1700,9,0)</f>
        <v>48.457599999999999</v>
      </c>
      <c r="E21" s="66">
        <f t="shared" si="0"/>
        <v>2</v>
      </c>
      <c r="F21" s="65">
        <f>VLOOKUP($A21,'Return Data'!$B$7:$R$1700,10,0)</f>
        <v>5.1661999999999999</v>
      </c>
      <c r="G21" s="66">
        <f t="shared" si="1"/>
        <v>15</v>
      </c>
      <c r="H21" s="65">
        <f>VLOOKUP($A21,'Return Data'!$B$7:$R$1700,11,0)</f>
        <v>1.5787</v>
      </c>
      <c r="I21" s="66">
        <f t="shared" si="2"/>
        <v>13</v>
      </c>
      <c r="J21" s="65">
        <f>VLOOKUP($A21,'Return Data'!$B$7:$R$1700,12,0)</f>
        <v>3.9748000000000001</v>
      </c>
      <c r="K21" s="66">
        <f t="shared" si="4"/>
        <v>11</v>
      </c>
      <c r="L21" s="65">
        <f>VLOOKUP($A21,'Return Data'!$B$7:$R$1700,13,0)</f>
        <v>1.7663</v>
      </c>
      <c r="M21" s="66">
        <f t="shared" si="5"/>
        <v>12</v>
      </c>
      <c r="N21" s="65">
        <f>VLOOKUP($A21,'Return Data'!$B$7:$R$1700,17,0)</f>
        <v>3.2280000000000002</v>
      </c>
      <c r="O21" s="66">
        <f t="shared" si="6"/>
        <v>9</v>
      </c>
      <c r="P21" s="65">
        <f>VLOOKUP($A21,'Return Data'!$B$7:$R$1700,14,0)</f>
        <v>3.7803</v>
      </c>
      <c r="Q21" s="66">
        <f t="shared" si="7"/>
        <v>9</v>
      </c>
      <c r="R21" s="65">
        <f>VLOOKUP($A21,'Return Data'!$B$7:$R$1700,16,0)</f>
        <v>7.3112000000000004</v>
      </c>
      <c r="S21" s="67">
        <f t="shared" si="3"/>
        <v>9</v>
      </c>
    </row>
    <row r="22" spans="1:19" x14ac:dyDescent="0.3">
      <c r="A22" s="82" t="s">
        <v>704</v>
      </c>
      <c r="B22" s="64">
        <f>VLOOKUP($A22,'Return Data'!$B$7:$R$1700,3,0)</f>
        <v>44025</v>
      </c>
      <c r="C22" s="65">
        <f>VLOOKUP($A22,'Return Data'!$B$7:$R$1700,4,0)</f>
        <v>11.314299999999999</v>
      </c>
      <c r="D22" s="65">
        <f>VLOOKUP($A22,'Return Data'!$B$7:$R$1700,9,0)</f>
        <v>10.9125</v>
      </c>
      <c r="E22" s="66">
        <f t="shared" si="0"/>
        <v>18</v>
      </c>
      <c r="F22" s="65">
        <f>VLOOKUP($A22,'Return Data'!$B$7:$R$1700,10,0)</f>
        <v>8.1640999999999995</v>
      </c>
      <c r="G22" s="66">
        <f t="shared" si="1"/>
        <v>13</v>
      </c>
      <c r="H22" s="65">
        <f>VLOOKUP($A22,'Return Data'!$B$7:$R$1700,11,0)</f>
        <v>6.0739999999999998</v>
      </c>
      <c r="I22" s="66">
        <f t="shared" si="2"/>
        <v>10</v>
      </c>
      <c r="J22" s="65">
        <f>VLOOKUP($A22,'Return Data'!$B$7:$R$1700,12,0)</f>
        <v>6.7790999999999997</v>
      </c>
      <c r="K22" s="66">
        <f t="shared" si="4"/>
        <v>9</v>
      </c>
      <c r="L22" s="65">
        <f>VLOOKUP($A22,'Return Data'!$B$7:$R$1700,13,0)</f>
        <v>6.4810999999999996</v>
      </c>
      <c r="M22" s="66">
        <f t="shared" si="5"/>
        <v>9</v>
      </c>
      <c r="N22" s="65"/>
      <c r="O22" s="66"/>
      <c r="P22" s="65"/>
      <c r="Q22" s="66"/>
      <c r="R22" s="65">
        <f>VLOOKUP($A22,'Return Data'!$B$7:$R$1700,16,0)</f>
        <v>6.7199</v>
      </c>
      <c r="S22" s="67">
        <f t="shared" si="3"/>
        <v>12</v>
      </c>
    </row>
    <row r="23" spans="1:19" x14ac:dyDescent="0.3">
      <c r="A23" s="82" t="s">
        <v>705</v>
      </c>
      <c r="B23" s="64">
        <f>VLOOKUP($A23,'Return Data'!$B$7:$R$1700,3,0)</f>
        <v>44025</v>
      </c>
      <c r="C23" s="65">
        <f>VLOOKUP($A23,'Return Data'!$B$7:$R$1700,4,0)</f>
        <v>23.184100000000001</v>
      </c>
      <c r="D23" s="65">
        <f>VLOOKUP($A23,'Return Data'!$B$7:$R$1700,9,0)</f>
        <v>20.182099999999998</v>
      </c>
      <c r="E23" s="66">
        <f t="shared" si="0"/>
        <v>12</v>
      </c>
      <c r="F23" s="65">
        <f>VLOOKUP($A23,'Return Data'!$B$7:$R$1700,10,0)</f>
        <v>6.7571000000000003</v>
      </c>
      <c r="G23" s="66">
        <f t="shared" si="1"/>
        <v>14</v>
      </c>
      <c r="H23" s="65">
        <f>VLOOKUP($A23,'Return Data'!$B$7:$R$1700,11,0)</f>
        <v>-20.213799999999999</v>
      </c>
      <c r="I23" s="66">
        <f t="shared" si="2"/>
        <v>19</v>
      </c>
      <c r="J23" s="65">
        <f>VLOOKUP($A23,'Return Data'!$B$7:$R$1700,12,0)</f>
        <v>-12.7034</v>
      </c>
      <c r="K23" s="66">
        <f t="shared" si="4"/>
        <v>17</v>
      </c>
      <c r="L23" s="65">
        <f>VLOOKUP($A23,'Return Data'!$B$7:$R$1700,13,0)</f>
        <v>-8.5023999999999997</v>
      </c>
      <c r="M23" s="66">
        <f t="shared" si="5"/>
        <v>17</v>
      </c>
      <c r="N23" s="65">
        <f>VLOOKUP($A23,'Return Data'!$B$7:$R$1700,17,0)</f>
        <v>-2.6122999999999998</v>
      </c>
      <c r="O23" s="66">
        <f>RANK(N23,N$8:N$31,0)</f>
        <v>16</v>
      </c>
      <c r="P23" s="65">
        <f>VLOOKUP($A23,'Return Data'!$B$7:$R$1700,14,0)</f>
        <v>-3.0700000000000002E-2</v>
      </c>
      <c r="Q23" s="66">
        <f>RANK(P23,P$8:P$31,0)</f>
        <v>16</v>
      </c>
      <c r="R23" s="65">
        <f>VLOOKUP($A23,'Return Data'!$B$7:$R$1700,16,0)</f>
        <v>5.7062999999999997</v>
      </c>
      <c r="S23" s="67">
        <f t="shared" si="3"/>
        <v>17</v>
      </c>
    </row>
    <row r="24" spans="1:19" x14ac:dyDescent="0.3">
      <c r="A24" s="82" t="s">
        <v>707</v>
      </c>
      <c r="B24" s="64">
        <f>VLOOKUP($A24,'Return Data'!$B$7:$R$1700,3,0)</f>
        <v>44025</v>
      </c>
      <c r="C24" s="65">
        <f>VLOOKUP($A24,'Return Data'!$B$7:$R$1700,4,0)</f>
        <v>0.15140000000000001</v>
      </c>
      <c r="D24" s="65">
        <f>VLOOKUP($A24,'Return Data'!$B$7:$R$1700,9,0)</f>
        <v>9.4068000000000005</v>
      </c>
      <c r="E24" s="66">
        <f t="shared" si="0"/>
        <v>20</v>
      </c>
      <c r="F24" s="65">
        <f>VLOOKUP($A24,'Return Data'!$B$7:$R$1700,10,0)</f>
        <v>9.4918999999999993</v>
      </c>
      <c r="G24" s="66">
        <f t="shared" si="1"/>
        <v>11</v>
      </c>
      <c r="H24" s="65"/>
      <c r="I24" s="66"/>
      <c r="J24" s="65"/>
      <c r="K24" s="66"/>
      <c r="L24" s="65"/>
      <c r="M24" s="66"/>
      <c r="N24" s="65"/>
      <c r="O24" s="66"/>
      <c r="P24" s="65"/>
      <c r="Q24" s="66"/>
      <c r="R24" s="65">
        <f>VLOOKUP($A24,'Return Data'!$B$7:$R$1700,16,0)</f>
        <v>9.3602000000000007</v>
      </c>
      <c r="S24" s="67">
        <f t="shared" si="3"/>
        <v>1</v>
      </c>
    </row>
    <row r="25" spans="1:19" x14ac:dyDescent="0.3">
      <c r="A25" s="82" t="s">
        <v>712</v>
      </c>
      <c r="B25" s="64">
        <f>VLOOKUP($A25,'Return Data'!$B$7:$R$1700,3,0)</f>
        <v>44025</v>
      </c>
      <c r="C25" s="65">
        <f>VLOOKUP($A25,'Return Data'!$B$7:$R$1700,4,0)</f>
        <v>13.8497</v>
      </c>
      <c r="D25" s="65">
        <f>VLOOKUP($A25,'Return Data'!$B$7:$R$1700,9,0)</f>
        <v>10.732200000000001</v>
      </c>
      <c r="E25" s="66">
        <f t="shared" si="0"/>
        <v>19</v>
      </c>
      <c r="F25" s="65">
        <f>VLOOKUP($A25,'Return Data'!$B$7:$R$1700,10,0)</f>
        <v>-1.8909</v>
      </c>
      <c r="G25" s="66">
        <f t="shared" si="1"/>
        <v>19</v>
      </c>
      <c r="H25" s="65">
        <f>VLOOKUP($A25,'Return Data'!$B$7:$R$1700,11,0)</f>
        <v>-11.1431</v>
      </c>
      <c r="I25" s="66">
        <f>RANK(H25,H$8:H$31,0)</f>
        <v>16</v>
      </c>
      <c r="J25" s="65">
        <f>VLOOKUP($A25,'Return Data'!$B$7:$R$1700,12,0)</f>
        <v>-5.7058999999999997</v>
      </c>
      <c r="K25" s="66">
        <f>RANK(J25,J$8:J$31,0)</f>
        <v>15</v>
      </c>
      <c r="L25" s="65">
        <f>VLOOKUP($A25,'Return Data'!$B$7:$R$1700,13,0)</f>
        <v>-1.5454000000000001</v>
      </c>
      <c r="M25" s="66">
        <f>RANK(L25,L$8:L$31,0)</f>
        <v>14</v>
      </c>
      <c r="N25" s="65">
        <f>VLOOKUP($A25,'Return Data'!$B$7:$R$1700,17,0)</f>
        <v>1.6899999999999998E-2</v>
      </c>
      <c r="O25" s="66">
        <f>RANK(N25,N$8:N$31,0)</f>
        <v>15</v>
      </c>
      <c r="P25" s="65">
        <f>VLOOKUP($A25,'Return Data'!$B$7:$R$1700,14,0)</f>
        <v>1.6525000000000001</v>
      </c>
      <c r="Q25" s="66">
        <f>RANK(P25,P$8:P$31,0)</f>
        <v>14</v>
      </c>
      <c r="R25" s="65">
        <f>VLOOKUP($A25,'Return Data'!$B$7:$R$1700,16,0)</f>
        <v>5.7842000000000002</v>
      </c>
      <c r="S25" s="67">
        <f t="shared" si="3"/>
        <v>16</v>
      </c>
    </row>
    <row r="26" spans="1:19" x14ac:dyDescent="0.3">
      <c r="A26" s="82" t="s">
        <v>715</v>
      </c>
      <c r="B26" s="64">
        <f>VLOOKUP($A26,'Return Data'!$B$7:$R$1700,3,0)</f>
        <v>44025</v>
      </c>
      <c r="C26" s="65">
        <f>VLOOKUP($A26,'Return Data'!$B$7:$R$1700,4,0)</f>
        <v>3093.3000999999999</v>
      </c>
      <c r="D26" s="65">
        <f>VLOOKUP($A26,'Return Data'!$B$7:$R$1700,9,0)</f>
        <v>161.4785</v>
      </c>
      <c r="E26" s="66">
        <f t="shared" si="0"/>
        <v>1</v>
      </c>
      <c r="F26" s="65">
        <f>VLOOKUP($A26,'Return Data'!$B$7:$R$1700,10,0)</f>
        <v>30.0138</v>
      </c>
      <c r="G26" s="66">
        <f t="shared" si="1"/>
        <v>1</v>
      </c>
      <c r="H26" s="65">
        <f>VLOOKUP($A26,'Return Data'!$B$7:$R$1700,11,0)</f>
        <v>17.427800000000001</v>
      </c>
      <c r="I26" s="66">
        <f>RANK(H26,H$8:H$31,0)</f>
        <v>1</v>
      </c>
      <c r="J26" s="65">
        <f>VLOOKUP($A26,'Return Data'!$B$7:$R$1700,12,0)</f>
        <v>13.855</v>
      </c>
      <c r="K26" s="66">
        <f>RANK(J26,J$8:J$31,0)</f>
        <v>1</v>
      </c>
      <c r="L26" s="65">
        <f>VLOOKUP($A26,'Return Data'!$B$7:$R$1700,13,0)</f>
        <v>12.476800000000001</v>
      </c>
      <c r="M26" s="66">
        <f>RANK(L26,L$8:L$31,0)</f>
        <v>1</v>
      </c>
      <c r="N26" s="65">
        <f>VLOOKUP($A26,'Return Data'!$B$7:$R$1700,17,0)</f>
        <v>5.8811</v>
      </c>
      <c r="O26" s="66">
        <f>RANK(N26,N$8:N$31,0)</f>
        <v>7</v>
      </c>
      <c r="P26" s="65">
        <f>VLOOKUP($A26,'Return Data'!$B$7:$R$1700,14,0)</f>
        <v>6.0335000000000001</v>
      </c>
      <c r="Q26" s="66">
        <f>RANK(P26,P$8:P$31,0)</f>
        <v>6</v>
      </c>
      <c r="R26" s="65">
        <f>VLOOKUP($A26,'Return Data'!$B$7:$R$1700,16,0)</f>
        <v>7.3901000000000003</v>
      </c>
      <c r="S26" s="67">
        <f t="shared" si="3"/>
        <v>8</v>
      </c>
    </row>
    <row r="27" spans="1:19" x14ac:dyDescent="0.3">
      <c r="A27" s="82" t="s">
        <v>718</v>
      </c>
      <c r="B27" s="64">
        <f>VLOOKUP($A27,'Return Data'!$B$7:$R$1700,3,0)</f>
        <v>44025</v>
      </c>
      <c r="C27" s="65">
        <f>VLOOKUP($A27,'Return Data'!$B$7:$R$1700,4,0)</f>
        <v>32.676699999999997</v>
      </c>
      <c r="D27" s="65">
        <f>VLOOKUP($A27,'Return Data'!$B$7:$R$1700,9,0)</f>
        <v>25.082899999999999</v>
      </c>
      <c r="E27" s="66">
        <f t="shared" si="0"/>
        <v>9</v>
      </c>
      <c r="F27" s="65">
        <f>VLOOKUP($A27,'Return Data'!$B$7:$R$1700,10,0)</f>
        <v>14.5373</v>
      </c>
      <c r="G27" s="66">
        <f t="shared" si="1"/>
        <v>4</v>
      </c>
      <c r="H27" s="65">
        <f>VLOOKUP($A27,'Return Data'!$B$7:$R$1700,11,0)</f>
        <v>9.6531000000000002</v>
      </c>
      <c r="I27" s="66">
        <f>RANK(H27,H$8:H$31,0)</f>
        <v>5</v>
      </c>
      <c r="J27" s="65">
        <f>VLOOKUP($A27,'Return Data'!$B$7:$R$1700,12,0)</f>
        <v>8.8068000000000008</v>
      </c>
      <c r="K27" s="66">
        <f>RANK(J27,J$8:J$31,0)</f>
        <v>5</v>
      </c>
      <c r="L27" s="65">
        <f>VLOOKUP($A27,'Return Data'!$B$7:$R$1700,13,0)</f>
        <v>8.8065999999999995</v>
      </c>
      <c r="M27" s="66">
        <f>RANK(L27,L$8:L$31,0)</f>
        <v>5</v>
      </c>
      <c r="N27" s="65">
        <f>VLOOKUP($A27,'Return Data'!$B$7:$R$1700,17,0)</f>
        <v>7.6736000000000004</v>
      </c>
      <c r="O27" s="66">
        <f>RANK(N27,N$8:N$31,0)</f>
        <v>4</v>
      </c>
      <c r="P27" s="65">
        <f>VLOOKUP($A27,'Return Data'!$B$7:$R$1700,14,0)</f>
        <v>6.7255000000000003</v>
      </c>
      <c r="Q27" s="66">
        <f>RANK(P27,P$8:P$31,0)</f>
        <v>5</v>
      </c>
      <c r="R27" s="65">
        <f>VLOOKUP($A27,'Return Data'!$B$7:$R$1700,16,0)</f>
        <v>7.6771000000000003</v>
      </c>
      <c r="S27" s="67">
        <f t="shared" si="3"/>
        <v>5</v>
      </c>
    </row>
    <row r="28" spans="1:19" x14ac:dyDescent="0.3">
      <c r="A28" s="82" t="s">
        <v>719</v>
      </c>
      <c r="B28" s="64">
        <f>VLOOKUP($A28,'Return Data'!$B$7:$R$1700,3,0)</f>
        <v>44025</v>
      </c>
      <c r="C28" s="65">
        <f>VLOOKUP($A28,'Return Data'!$B$7:$R$1700,4,0)</f>
        <v>25.970099999999999</v>
      </c>
      <c r="D28" s="65">
        <f>VLOOKUP($A28,'Return Data'!$B$7:$R$1700,9,0)</f>
        <v>12.3188</v>
      </c>
      <c r="E28" s="66">
        <f t="shared" si="0"/>
        <v>16</v>
      </c>
      <c r="F28" s="65">
        <f>VLOOKUP($A28,'Return Data'!$B$7:$R$1700,10,0)</f>
        <v>8.8977000000000004</v>
      </c>
      <c r="G28" s="66">
        <f t="shared" si="1"/>
        <v>12</v>
      </c>
      <c r="H28" s="65">
        <f>VLOOKUP($A28,'Return Data'!$B$7:$R$1700,11,0)</f>
        <v>6.8901000000000003</v>
      </c>
      <c r="I28" s="66">
        <f>RANK(H28,H$8:H$31,0)</f>
        <v>9</v>
      </c>
      <c r="J28" s="65">
        <f>VLOOKUP($A28,'Return Data'!$B$7:$R$1700,12,0)</f>
        <v>6.6601999999999997</v>
      </c>
      <c r="K28" s="66">
        <f>RANK(J28,J$8:J$31,0)</f>
        <v>10</v>
      </c>
      <c r="L28" s="65">
        <f>VLOOKUP($A28,'Return Data'!$B$7:$R$1700,13,0)</f>
        <v>0.71779999999999999</v>
      </c>
      <c r="M28" s="66">
        <f>RANK(L28,L$8:L$31,0)</f>
        <v>13</v>
      </c>
      <c r="N28" s="65">
        <f>VLOOKUP($A28,'Return Data'!$B$7:$R$1700,17,0)</f>
        <v>0.33950000000000002</v>
      </c>
      <c r="O28" s="66">
        <f>RANK(N28,N$8:N$31,0)</f>
        <v>13</v>
      </c>
      <c r="P28" s="65">
        <f>VLOOKUP($A28,'Return Data'!$B$7:$R$1700,14,0)</f>
        <v>2.2974999999999999</v>
      </c>
      <c r="Q28" s="66">
        <f>RANK(P28,P$8:P$31,0)</f>
        <v>13</v>
      </c>
      <c r="R28" s="65">
        <f>VLOOKUP($A28,'Return Data'!$B$7:$R$1700,16,0)</f>
        <v>5.4553000000000003</v>
      </c>
      <c r="S28" s="67">
        <f t="shared" si="3"/>
        <v>18</v>
      </c>
    </row>
    <row r="29" spans="1:19" x14ac:dyDescent="0.3">
      <c r="A29" s="82" t="s">
        <v>724</v>
      </c>
      <c r="B29" s="64">
        <f>VLOOKUP($A29,'Return Data'!$B$7:$R$1700,3,0)</f>
        <v>44025</v>
      </c>
      <c r="C29" s="65">
        <f>VLOOKUP($A29,'Return Data'!$B$7:$R$1700,4,0)</f>
        <v>0.18290000000000001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-32.953000000000003</v>
      </c>
      <c r="K29" s="66">
        <f>RANK(J29,J$8:J$31,0)</f>
        <v>19</v>
      </c>
      <c r="L29" s="65"/>
      <c r="M29" s="66"/>
      <c r="N29" s="65"/>
      <c r="O29" s="66"/>
      <c r="P29" s="65"/>
      <c r="Q29" s="66"/>
      <c r="R29" s="65">
        <f>VLOOKUP($A29,'Return Data'!$B$7:$R$1700,16,0)</f>
        <v>-31.445799999999998</v>
      </c>
      <c r="S29" s="67">
        <f t="shared" si="3"/>
        <v>22</v>
      </c>
    </row>
    <row r="30" spans="1:19" x14ac:dyDescent="0.3">
      <c r="A30" s="82" t="s">
        <v>726</v>
      </c>
      <c r="B30" s="64">
        <f>VLOOKUP($A30,'Return Data'!$B$7:$R$1700,3,0)</f>
        <v>44025</v>
      </c>
      <c r="C30" s="65">
        <f>VLOOKUP($A30,'Return Data'!$B$7:$R$1700,4,0)</f>
        <v>0.7026</v>
      </c>
      <c r="D30" s="65">
        <f>VLOOKUP($A30,'Return Data'!$B$7:$R$1700,9,0)</f>
        <v>-528.23559999999998</v>
      </c>
      <c r="E30" s="66">
        <f t="shared" si="0"/>
        <v>24</v>
      </c>
      <c r="F30" s="65">
        <f>VLOOKUP($A30,'Return Data'!$B$7:$R$1700,10,0)</f>
        <v>-202.02279999999999</v>
      </c>
      <c r="G30" s="66">
        <f t="shared" si="1"/>
        <v>24</v>
      </c>
      <c r="H30" s="65"/>
      <c r="I30" s="66"/>
      <c r="J30" s="65"/>
      <c r="K30" s="66"/>
      <c r="L30" s="65"/>
      <c r="M30" s="66"/>
      <c r="N30" s="65"/>
      <c r="O30" s="66"/>
      <c r="P30" s="65"/>
      <c r="Q30" s="66"/>
      <c r="R30" s="65">
        <f>VLOOKUP($A30,'Return Data'!$B$7:$R$1700,16,0)</f>
        <v>-123.5013</v>
      </c>
      <c r="S30" s="67">
        <f t="shared" si="3"/>
        <v>24</v>
      </c>
    </row>
    <row r="31" spans="1:19" x14ac:dyDescent="0.3">
      <c r="A31" s="82" t="s">
        <v>728</v>
      </c>
      <c r="B31" s="64">
        <f>VLOOKUP($A31,'Return Data'!$B$7:$R$1700,3,0)</f>
        <v>44025</v>
      </c>
      <c r="C31" s="65">
        <f>VLOOKUP($A31,'Return Data'!$B$7:$R$1700,4,0)</f>
        <v>10.993399999999999</v>
      </c>
      <c r="D31" s="65">
        <f>VLOOKUP($A31,'Return Data'!$B$7:$R$1700,9,0)</f>
        <v>-91.699600000000004</v>
      </c>
      <c r="E31" s="66">
        <f t="shared" si="0"/>
        <v>23</v>
      </c>
      <c r="F31" s="65">
        <f>VLOOKUP($A31,'Return Data'!$B$7:$R$1700,10,0)</f>
        <v>-24.9374</v>
      </c>
      <c r="G31" s="66">
        <f t="shared" si="1"/>
        <v>22</v>
      </c>
      <c r="H31" s="65">
        <f>VLOOKUP($A31,'Return Data'!$B$7:$R$1700,11,0)</f>
        <v>-60.252800000000001</v>
      </c>
      <c r="I31" s="66">
        <f>RANK(H31,H$8:H$31,0)</f>
        <v>21</v>
      </c>
      <c r="J31" s="65">
        <f>VLOOKUP($A31,'Return Data'!$B$7:$R$1700,12,0)</f>
        <v>-38.985900000000001</v>
      </c>
      <c r="K31" s="66">
        <f>RANK(J31,J$8:J$31,0)</f>
        <v>20</v>
      </c>
      <c r="L31" s="65">
        <f>VLOOKUP($A31,'Return Data'!$B$7:$R$1700,13,0)</f>
        <v>-32.788200000000003</v>
      </c>
      <c r="M31" s="66">
        <f>RANK(L31,L$8:L$31,0)</f>
        <v>19</v>
      </c>
      <c r="N31" s="65">
        <f>VLOOKUP($A31,'Return Data'!$B$7:$R$1700,17,0)</f>
        <v>-17.0139</v>
      </c>
      <c r="O31" s="66">
        <f>RANK(N31,N$8:N$31,0)</f>
        <v>18</v>
      </c>
      <c r="P31" s="65">
        <f>VLOOKUP($A31,'Return Data'!$B$7:$R$1700,14,0)</f>
        <v>-10.2394</v>
      </c>
      <c r="Q31" s="66">
        <f>RANK(P31,P$8:P$31,0)</f>
        <v>18</v>
      </c>
      <c r="R31" s="65">
        <f>VLOOKUP($A31,'Return Data'!$B$7:$R$1700,16,0)</f>
        <v>1.2454000000000001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-1.9415458333333351</v>
      </c>
      <c r="E33" s="88"/>
      <c r="F33" s="89">
        <f>AVERAGE(F8:F31)</f>
        <v>-9.7771041666666658</v>
      </c>
      <c r="G33" s="88"/>
      <c r="H33" s="89">
        <f>AVERAGE(H8:H31)</f>
        <v>-7.8727727272727295</v>
      </c>
      <c r="I33" s="88"/>
      <c r="J33" s="89">
        <f>AVERAGE(J8:J31)</f>
        <v>-3.7060714285714291</v>
      </c>
      <c r="K33" s="88"/>
      <c r="L33" s="89">
        <f>AVERAGE(L8:L31)</f>
        <v>-0.93522499999999975</v>
      </c>
      <c r="M33" s="88"/>
      <c r="N33" s="89">
        <f>AVERAGE(N8:N31)</f>
        <v>-0.44971052631578895</v>
      </c>
      <c r="O33" s="88"/>
      <c r="P33" s="89">
        <f>AVERAGE(P8:P31)</f>
        <v>1.226805263157895</v>
      </c>
      <c r="Q33" s="88"/>
      <c r="R33" s="89">
        <f>AVERAGE(R8:R31)</f>
        <v>-3.1543500000000004</v>
      </c>
      <c r="S33" s="90"/>
    </row>
    <row r="34" spans="1:19" x14ac:dyDescent="0.3">
      <c r="A34" s="87" t="s">
        <v>28</v>
      </c>
      <c r="B34" s="88"/>
      <c r="C34" s="88"/>
      <c r="D34" s="89">
        <f>MIN(D8:D31)</f>
        <v>-528.23559999999998</v>
      </c>
      <c r="E34" s="88"/>
      <c r="F34" s="89">
        <f>MIN(F8:F31)</f>
        <v>-202.02279999999999</v>
      </c>
      <c r="G34" s="88"/>
      <c r="H34" s="89">
        <f>MIN(H8:H31)</f>
        <v>-95.905500000000004</v>
      </c>
      <c r="I34" s="88"/>
      <c r="J34" s="89">
        <f>MIN(J8:J31)</f>
        <v>-61.515900000000002</v>
      </c>
      <c r="K34" s="88"/>
      <c r="L34" s="89">
        <f>MIN(L8:L31)</f>
        <v>-46.784199999999998</v>
      </c>
      <c r="M34" s="88"/>
      <c r="N34" s="89">
        <f>MIN(N8:N31)</f>
        <v>-47.546999999999997</v>
      </c>
      <c r="O34" s="88"/>
      <c r="P34" s="89">
        <f>MIN(P8:P31)</f>
        <v>-33.360700000000001</v>
      </c>
      <c r="Q34" s="88"/>
      <c r="R34" s="89">
        <f>MIN(R8:R31)</f>
        <v>-123.5013</v>
      </c>
      <c r="S34" s="90"/>
    </row>
    <row r="35" spans="1:19" ht="15" thickBot="1" x14ac:dyDescent="0.35">
      <c r="A35" s="91" t="s">
        <v>29</v>
      </c>
      <c r="B35" s="92"/>
      <c r="C35" s="92"/>
      <c r="D35" s="93">
        <f>MAX(D8:D31)</f>
        <v>161.4785</v>
      </c>
      <c r="E35" s="92"/>
      <c r="F35" s="93">
        <f>MAX(F8:F31)</f>
        <v>30.0138</v>
      </c>
      <c r="G35" s="92"/>
      <c r="H35" s="93">
        <f>MAX(H8:H31)</f>
        <v>17.427800000000001</v>
      </c>
      <c r="I35" s="92"/>
      <c r="J35" s="93">
        <f>MAX(J8:J31)</f>
        <v>13.855</v>
      </c>
      <c r="K35" s="92"/>
      <c r="L35" s="93">
        <f>MAX(L8:L31)</f>
        <v>12.476800000000001</v>
      </c>
      <c r="M35" s="92"/>
      <c r="N35" s="93">
        <f>MAX(N8:N31)</f>
        <v>8.9944000000000006</v>
      </c>
      <c r="O35" s="92"/>
      <c r="P35" s="93">
        <f>MAX(P8:P31)</f>
        <v>7.8841000000000001</v>
      </c>
      <c r="Q35" s="92"/>
      <c r="R35" s="93">
        <f>MAX(R8:R31)</f>
        <v>9.3602000000000007</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D14" sqref="D14"/>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44025</v>
      </c>
      <c r="C8" s="65">
        <f>VLOOKUP($A8,'Return Data'!$B$7:$R$1700,4,0)</f>
        <v>83.691900000000004</v>
      </c>
      <c r="D8" s="65">
        <f>VLOOKUP($A8,'Return Data'!$B$7:$R$1700,9,0)</f>
        <v>29.328099999999999</v>
      </c>
      <c r="E8" s="66">
        <f>RANK(D8,D$8:D$27,0)</f>
        <v>6</v>
      </c>
      <c r="F8" s="65">
        <f>VLOOKUP($A8,'Return Data'!$B$7:$R$1700,10,0)</f>
        <v>26.704799999999999</v>
      </c>
      <c r="G8" s="66">
        <f>RANK(F8,F$8:F$27,0)</f>
        <v>6</v>
      </c>
      <c r="H8" s="65">
        <f>VLOOKUP($A8,'Return Data'!$B$7:$R$1700,11,0)</f>
        <v>16.213200000000001</v>
      </c>
      <c r="I8" s="66">
        <f>RANK(H8,H$8:H$27,0)</f>
        <v>4</v>
      </c>
      <c r="J8" s="65">
        <f>VLOOKUP($A8,'Return Data'!$B$7:$R$1700,12,0)</f>
        <v>13.588900000000001</v>
      </c>
      <c r="K8" s="66">
        <f>RANK(J8,J$8:J$27,0)</f>
        <v>5</v>
      </c>
      <c r="L8" s="65">
        <f>VLOOKUP($A8,'Return Data'!$B$7:$R$1700,13,0)</f>
        <v>12.394</v>
      </c>
      <c r="M8" s="66">
        <f>RANK(L8,L$8:L$27,0)</f>
        <v>9</v>
      </c>
      <c r="N8" s="65">
        <f>VLOOKUP($A8,'Return Data'!$B$7:$R$1700,17,0)</f>
        <v>11.308999999999999</v>
      </c>
      <c r="O8" s="66">
        <f>RANK(N8,N$8:N$27,0)</f>
        <v>4</v>
      </c>
      <c r="P8" s="65">
        <f>VLOOKUP($A8,'Return Data'!$B$7:$R$1700,14,0)</f>
        <v>9.2645</v>
      </c>
      <c r="Q8" s="66">
        <f>RANK(P8,P$8:P$27,0)</f>
        <v>3</v>
      </c>
      <c r="R8" s="65">
        <f>VLOOKUP($A8,'Return Data'!$B$7:$R$1700,16,0)</f>
        <v>9.4044000000000008</v>
      </c>
      <c r="S8" s="67">
        <f>RANK(R8,R$8:R$27,0)</f>
        <v>5</v>
      </c>
    </row>
    <row r="9" spans="1:19" x14ac:dyDescent="0.3">
      <c r="A9" s="82" t="s">
        <v>626</v>
      </c>
      <c r="B9" s="64">
        <f>VLOOKUP($A9,'Return Data'!$B$7:$R$1700,3,0)</f>
        <v>44025</v>
      </c>
      <c r="C9" s="65">
        <f>VLOOKUP($A9,'Return Data'!$B$7:$R$1700,4,0)</f>
        <v>13.0205</v>
      </c>
      <c r="D9" s="65">
        <f>VLOOKUP($A9,'Return Data'!$B$7:$R$1700,9,0)</f>
        <v>33.900799999999997</v>
      </c>
      <c r="E9" s="66">
        <f t="shared" ref="E9:E27" si="0">RANK(D9,D$8:D$27,0)</f>
        <v>3</v>
      </c>
      <c r="F9" s="65">
        <f>VLOOKUP($A9,'Return Data'!$B$7:$R$1700,10,0)</f>
        <v>25.635899999999999</v>
      </c>
      <c r="G9" s="66">
        <f t="shared" ref="G9:G27" si="1">RANK(F9,F$8:F$27,0)</f>
        <v>7</v>
      </c>
      <c r="H9" s="65">
        <f>VLOOKUP($A9,'Return Data'!$B$7:$R$1700,11,0)</f>
        <v>16.015499999999999</v>
      </c>
      <c r="I9" s="66">
        <f t="shared" ref="I9:I27" si="2">RANK(H9,H$8:H$27,0)</f>
        <v>5</v>
      </c>
      <c r="J9" s="65">
        <f>VLOOKUP($A9,'Return Data'!$B$7:$R$1700,12,0)</f>
        <v>13.9648</v>
      </c>
      <c r="K9" s="66">
        <f t="shared" ref="K9:K27" si="3">RANK(J9,J$8:J$27,0)</f>
        <v>3</v>
      </c>
      <c r="L9" s="65">
        <f>VLOOKUP($A9,'Return Data'!$B$7:$R$1700,13,0)</f>
        <v>13.3262</v>
      </c>
      <c r="M9" s="66">
        <f t="shared" ref="M9:M27" si="4">RANK(L9,L$8:L$27,0)</f>
        <v>3</v>
      </c>
      <c r="N9" s="65">
        <f>VLOOKUP($A9,'Return Data'!$B$7:$R$1700,17,0)</f>
        <v>9.9063999999999997</v>
      </c>
      <c r="O9" s="66">
        <f t="shared" ref="O9:O26" si="5">RANK(N9,N$8:N$27,0)</f>
        <v>12</v>
      </c>
      <c r="P9" s="65"/>
      <c r="Q9" s="66"/>
      <c r="R9" s="65">
        <f>VLOOKUP($A9,'Return Data'!$B$7:$R$1700,16,0)</f>
        <v>9.1879000000000008</v>
      </c>
      <c r="S9" s="67">
        <f t="shared" ref="S9:S27" si="6">RANK(R9,R$8:R$27,0)</f>
        <v>8</v>
      </c>
    </row>
    <row r="10" spans="1:19" x14ac:dyDescent="0.3">
      <c r="A10" s="82" t="s">
        <v>629</v>
      </c>
      <c r="B10" s="64">
        <f>VLOOKUP($A10,'Return Data'!$B$7:$R$1700,3,0)</f>
        <v>44025</v>
      </c>
      <c r="C10" s="65">
        <f>VLOOKUP($A10,'Return Data'!$B$7:$R$1700,4,0)</f>
        <v>21.9907</v>
      </c>
      <c r="D10" s="65">
        <f>VLOOKUP($A10,'Return Data'!$B$7:$R$1700,9,0)</f>
        <v>26.004999999999999</v>
      </c>
      <c r="E10" s="66">
        <f t="shared" si="0"/>
        <v>11</v>
      </c>
      <c r="F10" s="65">
        <f>VLOOKUP($A10,'Return Data'!$B$7:$R$1700,10,0)</f>
        <v>23.0976</v>
      </c>
      <c r="G10" s="66">
        <f t="shared" si="1"/>
        <v>11</v>
      </c>
      <c r="H10" s="65">
        <f>VLOOKUP($A10,'Return Data'!$B$7:$R$1700,11,0)</f>
        <v>13.2173</v>
      </c>
      <c r="I10" s="66">
        <f t="shared" si="2"/>
        <v>15</v>
      </c>
      <c r="J10" s="65">
        <f>VLOOKUP($A10,'Return Data'!$B$7:$R$1700,12,0)</f>
        <v>12.8208</v>
      </c>
      <c r="K10" s="66">
        <f t="shared" si="3"/>
        <v>11</v>
      </c>
      <c r="L10" s="65">
        <f>VLOOKUP($A10,'Return Data'!$B$7:$R$1700,13,0)</f>
        <v>11.5623</v>
      </c>
      <c r="M10" s="66">
        <f t="shared" si="4"/>
        <v>13</v>
      </c>
      <c r="N10" s="65">
        <f>VLOOKUP($A10,'Return Data'!$B$7:$R$1700,17,0)</f>
        <v>5.9695</v>
      </c>
      <c r="O10" s="66">
        <f t="shared" si="5"/>
        <v>15</v>
      </c>
      <c r="P10" s="65">
        <f>VLOOKUP($A10,'Return Data'!$B$7:$R$1700,14,0)</f>
        <v>5.5521000000000003</v>
      </c>
      <c r="Q10" s="66">
        <f t="shared" ref="Q10:Q24" si="7">RANK(P10,P$8:P$27,0)</f>
        <v>13</v>
      </c>
      <c r="R10" s="65">
        <f>VLOOKUP($A10,'Return Data'!$B$7:$R$1700,16,0)</f>
        <v>7.8776999999999999</v>
      </c>
      <c r="S10" s="67">
        <f t="shared" si="6"/>
        <v>18</v>
      </c>
    </row>
    <row r="11" spans="1:19" x14ac:dyDescent="0.3">
      <c r="A11" s="82" t="s">
        <v>630</v>
      </c>
      <c r="B11" s="64">
        <f>VLOOKUP($A11,'Return Data'!$B$7:$R$1700,3,0)</f>
        <v>44025</v>
      </c>
      <c r="C11" s="65">
        <f>VLOOKUP($A11,'Return Data'!$B$7:$R$1700,4,0)</f>
        <v>17.579799999999999</v>
      </c>
      <c r="D11" s="65">
        <f>VLOOKUP($A11,'Return Data'!$B$7:$R$1700,9,0)</f>
        <v>24.364100000000001</v>
      </c>
      <c r="E11" s="66">
        <f t="shared" si="0"/>
        <v>16</v>
      </c>
      <c r="F11" s="65">
        <f>VLOOKUP($A11,'Return Data'!$B$7:$R$1700,10,0)</f>
        <v>22.292100000000001</v>
      </c>
      <c r="G11" s="66">
        <f t="shared" si="1"/>
        <v>14</v>
      </c>
      <c r="H11" s="65">
        <f>VLOOKUP($A11,'Return Data'!$B$7:$R$1700,11,0)</f>
        <v>14.24</v>
      </c>
      <c r="I11" s="66">
        <f t="shared" si="2"/>
        <v>12</v>
      </c>
      <c r="J11" s="65">
        <f>VLOOKUP($A11,'Return Data'!$B$7:$R$1700,12,0)</f>
        <v>12.200900000000001</v>
      </c>
      <c r="K11" s="66">
        <f t="shared" si="3"/>
        <v>13</v>
      </c>
      <c r="L11" s="65">
        <f>VLOOKUP($A11,'Return Data'!$B$7:$R$1700,13,0)</f>
        <v>11.3294</v>
      </c>
      <c r="M11" s="66">
        <f t="shared" si="4"/>
        <v>14</v>
      </c>
      <c r="N11" s="65">
        <f>VLOOKUP($A11,'Return Data'!$B$7:$R$1700,17,0)</f>
        <v>10.7529</v>
      </c>
      <c r="O11" s="66">
        <f t="shared" si="5"/>
        <v>7</v>
      </c>
      <c r="P11" s="65">
        <f>VLOOKUP($A11,'Return Data'!$B$7:$R$1700,14,0)</f>
        <v>8.5076000000000001</v>
      </c>
      <c r="Q11" s="66">
        <f t="shared" si="7"/>
        <v>9</v>
      </c>
      <c r="R11" s="65">
        <f>VLOOKUP($A11,'Return Data'!$B$7:$R$1700,16,0)</f>
        <v>9.1661000000000001</v>
      </c>
      <c r="S11" s="67">
        <f t="shared" si="6"/>
        <v>9</v>
      </c>
    </row>
    <row r="12" spans="1:19" x14ac:dyDescent="0.3">
      <c r="A12" s="82" t="s">
        <v>632</v>
      </c>
      <c r="B12" s="64">
        <f>VLOOKUP($A12,'Return Data'!$B$7:$R$1700,3,0)</f>
        <v>44025</v>
      </c>
      <c r="C12" s="65">
        <f>VLOOKUP($A12,'Return Data'!$B$7:$R$1700,4,0)</f>
        <v>12.372</v>
      </c>
      <c r="D12" s="65">
        <f>VLOOKUP($A12,'Return Data'!$B$7:$R$1700,9,0)</f>
        <v>20.1236</v>
      </c>
      <c r="E12" s="66">
        <f t="shared" si="0"/>
        <v>18</v>
      </c>
      <c r="F12" s="65">
        <f>VLOOKUP($A12,'Return Data'!$B$7:$R$1700,10,0)</f>
        <v>20.3825</v>
      </c>
      <c r="G12" s="66">
        <f t="shared" si="1"/>
        <v>16</v>
      </c>
      <c r="H12" s="65">
        <f>VLOOKUP($A12,'Return Data'!$B$7:$R$1700,11,0)</f>
        <v>12.7456</v>
      </c>
      <c r="I12" s="66">
        <f t="shared" si="2"/>
        <v>16</v>
      </c>
      <c r="J12" s="65">
        <f>VLOOKUP($A12,'Return Data'!$B$7:$R$1700,12,0)</f>
        <v>11.6937</v>
      </c>
      <c r="K12" s="66">
        <f t="shared" si="3"/>
        <v>16</v>
      </c>
      <c r="L12" s="65">
        <f>VLOOKUP($A12,'Return Data'!$B$7:$R$1700,13,0)</f>
        <v>11.717499999999999</v>
      </c>
      <c r="M12" s="66">
        <f t="shared" si="4"/>
        <v>12</v>
      </c>
      <c r="N12" s="65"/>
      <c r="O12" s="66"/>
      <c r="P12" s="65"/>
      <c r="Q12" s="66"/>
      <c r="R12" s="65">
        <f>VLOOKUP($A12,'Return Data'!$B$7:$R$1700,16,0)</f>
        <v>12.2559</v>
      </c>
      <c r="S12" s="67">
        <f t="shared" si="6"/>
        <v>2</v>
      </c>
    </row>
    <row r="13" spans="1:19" x14ac:dyDescent="0.3">
      <c r="A13" s="82" t="s">
        <v>634</v>
      </c>
      <c r="B13" s="64">
        <f>VLOOKUP($A13,'Return Data'!$B$7:$R$1700,3,0)</f>
        <v>44025</v>
      </c>
      <c r="C13" s="65">
        <f>VLOOKUP($A13,'Return Data'!$B$7:$R$1700,4,0)</f>
        <v>14.345499999999999</v>
      </c>
      <c r="D13" s="65">
        <f>VLOOKUP($A13,'Return Data'!$B$7:$R$1700,9,0)</f>
        <v>19.965499999999999</v>
      </c>
      <c r="E13" s="66">
        <f t="shared" si="0"/>
        <v>19</v>
      </c>
      <c r="F13" s="65">
        <f>VLOOKUP($A13,'Return Data'!$B$7:$R$1700,10,0)</f>
        <v>22.9252</v>
      </c>
      <c r="G13" s="66">
        <f t="shared" si="1"/>
        <v>13</v>
      </c>
      <c r="H13" s="65">
        <f>VLOOKUP($A13,'Return Data'!$B$7:$R$1700,11,0)</f>
        <v>15.3802</v>
      </c>
      <c r="I13" s="66">
        <f t="shared" si="2"/>
        <v>8</v>
      </c>
      <c r="J13" s="65">
        <f>VLOOKUP($A13,'Return Data'!$B$7:$R$1700,12,0)</f>
        <v>12.6753</v>
      </c>
      <c r="K13" s="66">
        <f t="shared" si="3"/>
        <v>12</v>
      </c>
      <c r="L13" s="65">
        <f>VLOOKUP($A13,'Return Data'!$B$7:$R$1700,13,0)</f>
        <v>10.857900000000001</v>
      </c>
      <c r="M13" s="66">
        <f t="shared" si="4"/>
        <v>17</v>
      </c>
      <c r="N13" s="65">
        <f>VLOOKUP($A13,'Return Data'!$B$7:$R$1700,17,0)</f>
        <v>2.4843999999999999</v>
      </c>
      <c r="O13" s="66">
        <f t="shared" si="5"/>
        <v>16</v>
      </c>
      <c r="P13" s="65">
        <f>VLOOKUP($A13,'Return Data'!$B$7:$R$1700,14,0)</f>
        <v>3.1838000000000002</v>
      </c>
      <c r="Q13" s="66">
        <f t="shared" si="7"/>
        <v>14</v>
      </c>
      <c r="R13" s="65">
        <f>VLOOKUP($A13,'Return Data'!$B$7:$R$1700,16,0)</f>
        <v>6.4066999999999998</v>
      </c>
      <c r="S13" s="67">
        <f t="shared" si="6"/>
        <v>19</v>
      </c>
    </row>
    <row r="14" spans="1:19" x14ac:dyDescent="0.3">
      <c r="A14" s="82" t="s">
        <v>637</v>
      </c>
      <c r="B14" s="64">
        <f>VLOOKUP($A14,'Return Data'!$B$7:$R$1700,3,0)</f>
        <v>44025</v>
      </c>
      <c r="C14" s="65">
        <f>VLOOKUP($A14,'Return Data'!$B$7:$R$1700,4,0)</f>
        <v>77.897000000000006</v>
      </c>
      <c r="D14" s="65">
        <f>VLOOKUP($A14,'Return Data'!$B$7:$R$1700,9,0)</f>
        <v>25.249300000000002</v>
      </c>
      <c r="E14" s="66">
        <f t="shared" si="0"/>
        <v>13</v>
      </c>
      <c r="F14" s="65">
        <f>VLOOKUP($A14,'Return Data'!$B$7:$R$1700,10,0)</f>
        <v>17.350999999999999</v>
      </c>
      <c r="G14" s="66">
        <f t="shared" si="1"/>
        <v>18</v>
      </c>
      <c r="H14" s="65">
        <f>VLOOKUP($A14,'Return Data'!$B$7:$R$1700,11,0)</f>
        <v>9.3904999999999994</v>
      </c>
      <c r="I14" s="66">
        <f t="shared" si="2"/>
        <v>19</v>
      </c>
      <c r="J14" s="65">
        <f>VLOOKUP($A14,'Return Data'!$B$7:$R$1700,12,0)</f>
        <v>10.3094</v>
      </c>
      <c r="K14" s="66">
        <f t="shared" si="3"/>
        <v>18</v>
      </c>
      <c r="L14" s="65">
        <f>VLOOKUP($A14,'Return Data'!$B$7:$R$1700,13,0)</f>
        <v>8.9703999999999997</v>
      </c>
      <c r="M14" s="66">
        <f t="shared" si="4"/>
        <v>19</v>
      </c>
      <c r="N14" s="65">
        <f>VLOOKUP($A14,'Return Data'!$B$7:$R$1700,17,0)</f>
        <v>9.9375</v>
      </c>
      <c r="O14" s="66">
        <f t="shared" si="5"/>
        <v>11</v>
      </c>
      <c r="P14" s="65">
        <f>VLOOKUP($A14,'Return Data'!$B$7:$R$1700,14,0)</f>
        <v>8.6887000000000008</v>
      </c>
      <c r="Q14" s="66">
        <f t="shared" si="7"/>
        <v>8</v>
      </c>
      <c r="R14" s="65">
        <f>VLOOKUP($A14,'Return Data'!$B$7:$R$1700,16,0)</f>
        <v>9.6486999999999998</v>
      </c>
      <c r="S14" s="67">
        <f t="shared" si="6"/>
        <v>4</v>
      </c>
    </row>
    <row r="15" spans="1:19" x14ac:dyDescent="0.3">
      <c r="A15" s="82" t="s">
        <v>640</v>
      </c>
      <c r="B15" s="64">
        <f>VLOOKUP($A15,'Return Data'!$B$7:$R$1700,3,0)</f>
        <v>44025</v>
      </c>
      <c r="C15" s="65">
        <f>VLOOKUP($A15,'Return Data'!$B$7:$R$1700,4,0)</f>
        <v>24.3931</v>
      </c>
      <c r="D15" s="65">
        <f>VLOOKUP($A15,'Return Data'!$B$7:$R$1700,9,0)</f>
        <v>31.7089</v>
      </c>
      <c r="E15" s="66">
        <f t="shared" si="0"/>
        <v>5</v>
      </c>
      <c r="F15" s="65">
        <f>VLOOKUP($A15,'Return Data'!$B$7:$R$1700,10,0)</f>
        <v>27.355</v>
      </c>
      <c r="G15" s="66">
        <f t="shared" si="1"/>
        <v>5</v>
      </c>
      <c r="H15" s="65">
        <f>VLOOKUP($A15,'Return Data'!$B$7:$R$1700,11,0)</f>
        <v>16.728000000000002</v>
      </c>
      <c r="I15" s="66">
        <f t="shared" si="2"/>
        <v>3</v>
      </c>
      <c r="J15" s="65">
        <f>VLOOKUP($A15,'Return Data'!$B$7:$R$1700,12,0)</f>
        <v>13.8866</v>
      </c>
      <c r="K15" s="66">
        <f t="shared" si="3"/>
        <v>4</v>
      </c>
      <c r="L15" s="65">
        <f>VLOOKUP($A15,'Return Data'!$B$7:$R$1700,13,0)</f>
        <v>12.405900000000001</v>
      </c>
      <c r="M15" s="66">
        <f t="shared" si="4"/>
        <v>8</v>
      </c>
      <c r="N15" s="65">
        <f>VLOOKUP($A15,'Return Data'!$B$7:$R$1700,17,0)</f>
        <v>11.633900000000001</v>
      </c>
      <c r="O15" s="66">
        <f t="shared" si="5"/>
        <v>3</v>
      </c>
      <c r="P15" s="65">
        <f>VLOOKUP($A15,'Return Data'!$B$7:$R$1700,14,0)</f>
        <v>9.3084000000000007</v>
      </c>
      <c r="Q15" s="66">
        <f t="shared" si="7"/>
        <v>2</v>
      </c>
      <c r="R15" s="65">
        <f>VLOOKUP($A15,'Return Data'!$B$7:$R$1700,16,0)</f>
        <v>9.3370999999999995</v>
      </c>
      <c r="S15" s="67">
        <f t="shared" si="6"/>
        <v>6</v>
      </c>
    </row>
    <row r="16" spans="1:19" x14ac:dyDescent="0.3">
      <c r="A16" s="82" t="s">
        <v>642</v>
      </c>
      <c r="B16" s="64">
        <f>VLOOKUP($A16,'Return Data'!$B$7:$R$1700,3,0)</f>
        <v>44025</v>
      </c>
      <c r="C16" s="65">
        <f>VLOOKUP($A16,'Return Data'!$B$7:$R$1700,4,0)</f>
        <v>22.688400000000001</v>
      </c>
      <c r="D16" s="65">
        <f>VLOOKUP($A16,'Return Data'!$B$7:$R$1700,9,0)</f>
        <v>27.210999999999999</v>
      </c>
      <c r="E16" s="66">
        <f t="shared" si="0"/>
        <v>8</v>
      </c>
      <c r="F16" s="65">
        <f>VLOOKUP($A16,'Return Data'!$B$7:$R$1700,10,0)</f>
        <v>24.1722</v>
      </c>
      <c r="G16" s="66">
        <f t="shared" si="1"/>
        <v>10</v>
      </c>
      <c r="H16" s="65">
        <f>VLOOKUP($A16,'Return Data'!$B$7:$R$1700,11,0)</f>
        <v>14.5336</v>
      </c>
      <c r="I16" s="66">
        <f t="shared" si="2"/>
        <v>11</v>
      </c>
      <c r="J16" s="65">
        <f>VLOOKUP($A16,'Return Data'!$B$7:$R$1700,12,0)</f>
        <v>12.861000000000001</v>
      </c>
      <c r="K16" s="66">
        <f t="shared" si="3"/>
        <v>10</v>
      </c>
      <c r="L16" s="65">
        <f>VLOOKUP($A16,'Return Data'!$B$7:$R$1700,13,0)</f>
        <v>11.995100000000001</v>
      </c>
      <c r="M16" s="66">
        <f t="shared" si="4"/>
        <v>11</v>
      </c>
      <c r="N16" s="65">
        <f>VLOOKUP($A16,'Return Data'!$B$7:$R$1700,17,0)</f>
        <v>10.768800000000001</v>
      </c>
      <c r="O16" s="66">
        <f t="shared" si="5"/>
        <v>6</v>
      </c>
      <c r="P16" s="65">
        <f>VLOOKUP($A16,'Return Data'!$B$7:$R$1700,14,0)</f>
        <v>8.9574999999999996</v>
      </c>
      <c r="Q16" s="66">
        <f t="shared" si="7"/>
        <v>5</v>
      </c>
      <c r="R16" s="65">
        <f>VLOOKUP($A16,'Return Data'!$B$7:$R$1700,16,0)</f>
        <v>9.3101000000000003</v>
      </c>
      <c r="S16" s="67">
        <f t="shared" si="6"/>
        <v>7</v>
      </c>
    </row>
    <row r="17" spans="1:19" x14ac:dyDescent="0.3">
      <c r="A17" s="82" t="s">
        <v>643</v>
      </c>
      <c r="B17" s="64">
        <f>VLOOKUP($A17,'Return Data'!$B$7:$R$1700,3,0)</f>
        <v>44025</v>
      </c>
      <c r="C17" s="65">
        <f>VLOOKUP($A17,'Return Data'!$B$7:$R$1700,4,0)</f>
        <v>14.8269</v>
      </c>
      <c r="D17" s="65">
        <f>VLOOKUP($A17,'Return Data'!$B$7:$R$1700,9,0)</f>
        <v>35.132899999999999</v>
      </c>
      <c r="E17" s="66">
        <f t="shared" si="0"/>
        <v>1</v>
      </c>
      <c r="F17" s="65">
        <f>VLOOKUP($A17,'Return Data'!$B$7:$R$1700,10,0)</f>
        <v>29.6129</v>
      </c>
      <c r="G17" s="66">
        <f t="shared" si="1"/>
        <v>2</v>
      </c>
      <c r="H17" s="65">
        <f>VLOOKUP($A17,'Return Data'!$B$7:$R$1700,11,0)</f>
        <v>16.950299999999999</v>
      </c>
      <c r="I17" s="66">
        <f t="shared" si="2"/>
        <v>2</v>
      </c>
      <c r="J17" s="65">
        <f>VLOOKUP($A17,'Return Data'!$B$7:$R$1700,12,0)</f>
        <v>13.539400000000001</v>
      </c>
      <c r="K17" s="66">
        <f t="shared" si="3"/>
        <v>6</v>
      </c>
      <c r="L17" s="65">
        <f>VLOOKUP($A17,'Return Data'!$B$7:$R$1700,13,0)</f>
        <v>12.574400000000001</v>
      </c>
      <c r="M17" s="66">
        <f t="shared" si="4"/>
        <v>7</v>
      </c>
      <c r="N17" s="65">
        <f>VLOOKUP($A17,'Return Data'!$B$7:$R$1700,17,0)</f>
        <v>10.710900000000001</v>
      </c>
      <c r="O17" s="66">
        <f t="shared" si="5"/>
        <v>8</v>
      </c>
      <c r="P17" s="65">
        <f>VLOOKUP($A17,'Return Data'!$B$7:$R$1700,14,0)</f>
        <v>8.8094000000000001</v>
      </c>
      <c r="Q17" s="66">
        <f t="shared" si="7"/>
        <v>7</v>
      </c>
      <c r="R17" s="65">
        <f>VLOOKUP($A17,'Return Data'!$B$7:$R$1700,16,0)</f>
        <v>9.1380999999999997</v>
      </c>
      <c r="S17" s="67">
        <f t="shared" si="6"/>
        <v>11</v>
      </c>
    </row>
    <row r="18" spans="1:19" x14ac:dyDescent="0.3">
      <c r="A18" s="82" t="s">
        <v>646</v>
      </c>
      <c r="B18" s="64">
        <f>VLOOKUP($A18,'Return Data'!$B$7:$R$1700,3,0)</f>
        <v>44025</v>
      </c>
      <c r="C18" s="65">
        <f>VLOOKUP($A18,'Return Data'!$B$7:$R$1700,4,0)</f>
        <v>2528.9376999999999</v>
      </c>
      <c r="D18" s="65">
        <f>VLOOKUP($A18,'Return Data'!$B$7:$R$1700,9,0)</f>
        <v>25.4115</v>
      </c>
      <c r="E18" s="66">
        <f t="shared" si="0"/>
        <v>12</v>
      </c>
      <c r="F18" s="65">
        <f>VLOOKUP($A18,'Return Data'!$B$7:$R$1700,10,0)</f>
        <v>22.280899999999999</v>
      </c>
      <c r="G18" s="66">
        <f t="shared" si="1"/>
        <v>15</v>
      </c>
      <c r="H18" s="65">
        <f>VLOOKUP($A18,'Return Data'!$B$7:$R$1700,11,0)</f>
        <v>13.5349</v>
      </c>
      <c r="I18" s="66">
        <f t="shared" si="2"/>
        <v>13</v>
      </c>
      <c r="J18" s="65">
        <f>VLOOKUP($A18,'Return Data'!$B$7:$R$1700,12,0)</f>
        <v>12.155799999999999</v>
      </c>
      <c r="K18" s="66">
        <f t="shared" si="3"/>
        <v>14</v>
      </c>
      <c r="L18" s="65">
        <f>VLOOKUP($A18,'Return Data'!$B$7:$R$1700,13,0)</f>
        <v>12.1622</v>
      </c>
      <c r="M18" s="66">
        <f t="shared" si="4"/>
        <v>10</v>
      </c>
      <c r="N18" s="65">
        <f>VLOOKUP($A18,'Return Data'!$B$7:$R$1700,17,0)</f>
        <v>11.1846</v>
      </c>
      <c r="O18" s="66">
        <f t="shared" si="5"/>
        <v>5</v>
      </c>
      <c r="P18" s="65">
        <f>VLOOKUP($A18,'Return Data'!$B$7:$R$1700,14,0)</f>
        <v>7.3483999999999998</v>
      </c>
      <c r="Q18" s="66">
        <f t="shared" si="7"/>
        <v>12</v>
      </c>
      <c r="R18" s="65">
        <f>VLOOKUP($A18,'Return Data'!$B$7:$R$1700,16,0)</f>
        <v>8.3971999999999998</v>
      </c>
      <c r="S18" s="67">
        <f t="shared" si="6"/>
        <v>16</v>
      </c>
    </row>
    <row r="19" spans="1:19" x14ac:dyDescent="0.3">
      <c r="A19" s="82" t="s">
        <v>648</v>
      </c>
      <c r="B19" s="64">
        <f>VLOOKUP($A19,'Return Data'!$B$7:$R$1700,3,0)</f>
        <v>44025</v>
      </c>
      <c r="C19" s="65">
        <f>VLOOKUP($A19,'Return Data'!$B$7:$R$1700,4,0)</f>
        <v>2883.3181</v>
      </c>
      <c r="D19" s="65">
        <f>VLOOKUP($A19,'Return Data'!$B$7:$R$1700,9,0)</f>
        <v>24.610199999999999</v>
      </c>
      <c r="E19" s="66">
        <f t="shared" si="0"/>
        <v>15</v>
      </c>
      <c r="F19" s="65">
        <f>VLOOKUP($A19,'Return Data'!$B$7:$R$1700,10,0)</f>
        <v>19.244199999999999</v>
      </c>
      <c r="G19" s="66">
        <f t="shared" si="1"/>
        <v>17</v>
      </c>
      <c r="H19" s="65">
        <f>VLOOKUP($A19,'Return Data'!$B$7:$R$1700,11,0)</f>
        <v>12.2597</v>
      </c>
      <c r="I19" s="66">
        <f t="shared" si="2"/>
        <v>17</v>
      </c>
      <c r="J19" s="65">
        <f>VLOOKUP($A19,'Return Data'!$B$7:$R$1700,12,0)</f>
        <v>11.0367</v>
      </c>
      <c r="K19" s="66">
        <f t="shared" si="3"/>
        <v>17</v>
      </c>
      <c r="L19" s="65">
        <f>VLOOKUP($A19,'Return Data'!$B$7:$R$1700,13,0)</f>
        <v>10.9589</v>
      </c>
      <c r="M19" s="66">
        <f t="shared" si="4"/>
        <v>16</v>
      </c>
      <c r="N19" s="65">
        <f>VLOOKUP($A19,'Return Data'!$B$7:$R$1700,17,0)</f>
        <v>10.199</v>
      </c>
      <c r="O19" s="66">
        <f t="shared" si="5"/>
        <v>9</v>
      </c>
      <c r="P19" s="65">
        <f>VLOOKUP($A19,'Return Data'!$B$7:$R$1700,14,0)</f>
        <v>9.02</v>
      </c>
      <c r="Q19" s="66">
        <f t="shared" si="7"/>
        <v>4</v>
      </c>
      <c r="R19" s="65">
        <f>VLOOKUP($A19,'Return Data'!$B$7:$R$1700,16,0)</f>
        <v>9.1553000000000004</v>
      </c>
      <c r="S19" s="67">
        <f t="shared" si="6"/>
        <v>10</v>
      </c>
    </row>
    <row r="20" spans="1:19" x14ac:dyDescent="0.3">
      <c r="A20" s="82" t="s">
        <v>649</v>
      </c>
      <c r="B20" s="64">
        <f>VLOOKUP($A20,'Return Data'!$B$7:$R$1700,3,0)</f>
        <v>44025</v>
      </c>
      <c r="C20" s="65">
        <f>VLOOKUP($A20,'Return Data'!$B$7:$R$1700,4,0)</f>
        <v>58.721200000000003</v>
      </c>
      <c r="D20" s="65">
        <f>VLOOKUP($A20,'Return Data'!$B$7:$R$1700,9,0)</f>
        <v>31.938600000000001</v>
      </c>
      <c r="E20" s="66">
        <f t="shared" si="0"/>
        <v>4</v>
      </c>
      <c r="F20" s="65">
        <f>VLOOKUP($A20,'Return Data'!$B$7:$R$1700,10,0)</f>
        <v>37.261400000000002</v>
      </c>
      <c r="G20" s="66">
        <f t="shared" si="1"/>
        <v>1</v>
      </c>
      <c r="H20" s="65">
        <f>VLOOKUP($A20,'Return Data'!$B$7:$R$1700,11,0)</f>
        <v>20.458600000000001</v>
      </c>
      <c r="I20" s="66">
        <f t="shared" si="2"/>
        <v>1</v>
      </c>
      <c r="J20" s="65">
        <f>VLOOKUP($A20,'Return Data'!$B$7:$R$1700,12,0)</f>
        <v>17.503699999999998</v>
      </c>
      <c r="K20" s="66">
        <f t="shared" si="3"/>
        <v>1</v>
      </c>
      <c r="L20" s="65">
        <f>VLOOKUP($A20,'Return Data'!$B$7:$R$1700,13,0)</f>
        <v>13.7172</v>
      </c>
      <c r="M20" s="66">
        <f t="shared" si="4"/>
        <v>1</v>
      </c>
      <c r="N20" s="65">
        <f>VLOOKUP($A20,'Return Data'!$B$7:$R$1700,17,0)</f>
        <v>14.017099999999999</v>
      </c>
      <c r="O20" s="66">
        <f t="shared" si="5"/>
        <v>1</v>
      </c>
      <c r="P20" s="65">
        <f>VLOOKUP($A20,'Return Data'!$B$7:$R$1700,14,0)</f>
        <v>10.322900000000001</v>
      </c>
      <c r="Q20" s="66">
        <f t="shared" si="7"/>
        <v>1</v>
      </c>
      <c r="R20" s="65">
        <f>VLOOKUP($A20,'Return Data'!$B$7:$R$1700,16,0)</f>
        <v>9.0017999999999994</v>
      </c>
      <c r="S20" s="67">
        <f t="shared" si="6"/>
        <v>12</v>
      </c>
    </row>
    <row r="21" spans="1:19" x14ac:dyDescent="0.3">
      <c r="A21" s="82" t="s">
        <v>652</v>
      </c>
      <c r="B21" s="64">
        <f>VLOOKUP($A21,'Return Data'!$B$7:$R$1700,3,0)</f>
        <v>44025</v>
      </c>
      <c r="C21" s="65">
        <f>VLOOKUP($A21,'Return Data'!$B$7:$R$1700,4,0)</f>
        <v>44.798400000000001</v>
      </c>
      <c r="D21" s="65">
        <f>VLOOKUP($A21,'Return Data'!$B$7:$R$1700,9,0)</f>
        <v>20.373899999999999</v>
      </c>
      <c r="E21" s="66">
        <f t="shared" si="0"/>
        <v>17</v>
      </c>
      <c r="F21" s="65">
        <f>VLOOKUP($A21,'Return Data'!$B$7:$R$1700,10,0)</f>
        <v>14.088100000000001</v>
      </c>
      <c r="G21" s="66">
        <f t="shared" si="1"/>
        <v>19</v>
      </c>
      <c r="H21" s="65">
        <f>VLOOKUP($A21,'Return Data'!$B$7:$R$1700,11,0)</f>
        <v>10.7552</v>
      </c>
      <c r="I21" s="66">
        <f t="shared" si="2"/>
        <v>18</v>
      </c>
      <c r="J21" s="65">
        <f>VLOOKUP($A21,'Return Data'!$B$7:$R$1700,12,0)</f>
        <v>9.9442000000000004</v>
      </c>
      <c r="K21" s="66">
        <f t="shared" si="3"/>
        <v>19</v>
      </c>
      <c r="L21" s="65">
        <f>VLOOKUP($A21,'Return Data'!$B$7:$R$1700,13,0)</f>
        <v>9.8114000000000008</v>
      </c>
      <c r="M21" s="66">
        <f t="shared" si="4"/>
        <v>18</v>
      </c>
      <c r="N21" s="65">
        <f>VLOOKUP($A21,'Return Data'!$B$7:$R$1700,17,0)</f>
        <v>8.8750999999999998</v>
      </c>
      <c r="O21" s="66">
        <f t="shared" si="5"/>
        <v>13</v>
      </c>
      <c r="P21" s="65">
        <f>VLOOKUP($A21,'Return Data'!$B$7:$R$1700,14,0)</f>
        <v>8.0557999999999996</v>
      </c>
      <c r="Q21" s="66">
        <f t="shared" si="7"/>
        <v>11</v>
      </c>
      <c r="R21" s="65">
        <f>VLOOKUP($A21,'Return Data'!$B$7:$R$1700,16,0)</f>
        <v>8.7127999999999997</v>
      </c>
      <c r="S21" s="67">
        <f t="shared" si="6"/>
        <v>14</v>
      </c>
    </row>
    <row r="22" spans="1:19" x14ac:dyDescent="0.3">
      <c r="A22" s="82" t="s">
        <v>654</v>
      </c>
      <c r="B22" s="64">
        <f>VLOOKUP($A22,'Return Data'!$B$7:$R$1700,3,0)</f>
        <v>44025</v>
      </c>
      <c r="C22" s="65">
        <f>VLOOKUP($A22,'Return Data'!$B$7:$R$1700,4,0)</f>
        <v>35.148699999999998</v>
      </c>
      <c r="D22" s="65">
        <f>VLOOKUP($A22,'Return Data'!$B$7:$R$1700,9,0)</f>
        <v>25.003799999999998</v>
      </c>
      <c r="E22" s="66">
        <f t="shared" si="0"/>
        <v>14</v>
      </c>
      <c r="F22" s="65">
        <f>VLOOKUP($A22,'Return Data'!$B$7:$R$1700,10,0)</f>
        <v>22.993500000000001</v>
      </c>
      <c r="G22" s="66">
        <f t="shared" si="1"/>
        <v>12</v>
      </c>
      <c r="H22" s="65">
        <f>VLOOKUP($A22,'Return Data'!$B$7:$R$1700,11,0)</f>
        <v>13.2493</v>
      </c>
      <c r="I22" s="66">
        <f t="shared" si="2"/>
        <v>14</v>
      </c>
      <c r="J22" s="65">
        <f>VLOOKUP($A22,'Return Data'!$B$7:$R$1700,12,0)</f>
        <v>12.1221</v>
      </c>
      <c r="K22" s="66">
        <f t="shared" si="3"/>
        <v>15</v>
      </c>
      <c r="L22" s="65">
        <f>VLOOKUP($A22,'Return Data'!$B$7:$R$1700,13,0)</f>
        <v>11.001099999999999</v>
      </c>
      <c r="M22" s="66">
        <f t="shared" si="4"/>
        <v>15</v>
      </c>
      <c r="N22" s="65">
        <f>VLOOKUP($A22,'Return Data'!$B$7:$R$1700,17,0)</f>
        <v>10.064</v>
      </c>
      <c r="O22" s="66">
        <f t="shared" si="5"/>
        <v>10</v>
      </c>
      <c r="P22" s="65">
        <f>VLOOKUP($A22,'Return Data'!$B$7:$R$1700,14,0)</f>
        <v>8.1587999999999994</v>
      </c>
      <c r="Q22" s="66">
        <f t="shared" si="7"/>
        <v>10</v>
      </c>
      <c r="R22" s="65">
        <f>VLOOKUP($A22,'Return Data'!$B$7:$R$1700,16,0)</f>
        <v>8.4155999999999995</v>
      </c>
      <c r="S22" s="67">
        <f t="shared" si="6"/>
        <v>15</v>
      </c>
    </row>
    <row r="23" spans="1:19" x14ac:dyDescent="0.3">
      <c r="A23" s="82" t="s">
        <v>655</v>
      </c>
      <c r="B23" s="64">
        <f>VLOOKUP($A23,'Return Data'!$B$7:$R$1700,3,0)</f>
        <v>44025</v>
      </c>
      <c r="C23" s="65">
        <f>VLOOKUP($A23,'Return Data'!$B$7:$R$1700,4,0)</f>
        <v>11.9001</v>
      </c>
      <c r="D23" s="65">
        <f>VLOOKUP($A23,'Return Data'!$B$7:$R$1700,9,0)</f>
        <v>27.044499999999999</v>
      </c>
      <c r="E23" s="66">
        <f t="shared" si="0"/>
        <v>9</v>
      </c>
      <c r="F23" s="65">
        <f>VLOOKUP($A23,'Return Data'!$B$7:$R$1700,10,0)</f>
        <v>25.155999999999999</v>
      </c>
      <c r="G23" s="66">
        <f t="shared" si="1"/>
        <v>8</v>
      </c>
      <c r="H23" s="65">
        <f>VLOOKUP($A23,'Return Data'!$B$7:$R$1700,11,0)</f>
        <v>15.418900000000001</v>
      </c>
      <c r="I23" s="66">
        <f t="shared" si="2"/>
        <v>7</v>
      </c>
      <c r="J23" s="65">
        <f>VLOOKUP($A23,'Return Data'!$B$7:$R$1700,12,0)</f>
        <v>13.3467</v>
      </c>
      <c r="K23" s="66">
        <f t="shared" si="3"/>
        <v>8</v>
      </c>
      <c r="L23" s="65">
        <f>VLOOKUP($A23,'Return Data'!$B$7:$R$1700,13,0)</f>
        <v>12.7125</v>
      </c>
      <c r="M23" s="66">
        <f t="shared" si="4"/>
        <v>6</v>
      </c>
      <c r="N23" s="65"/>
      <c r="O23" s="66"/>
      <c r="P23" s="65"/>
      <c r="Q23" s="66"/>
      <c r="R23" s="65">
        <f>VLOOKUP($A23,'Return Data'!$B$7:$R$1700,16,0)</f>
        <v>12.778700000000001</v>
      </c>
      <c r="S23" s="67">
        <f t="shared" si="6"/>
        <v>1</v>
      </c>
    </row>
    <row r="24" spans="1:19" x14ac:dyDescent="0.3">
      <c r="A24" s="82" t="s">
        <v>658</v>
      </c>
      <c r="B24" s="64">
        <f>VLOOKUP($A24,'Return Data'!$B$7:$R$1700,3,0)</f>
        <v>44025</v>
      </c>
      <c r="C24" s="65">
        <f>VLOOKUP($A24,'Return Data'!$B$7:$R$1700,4,0)</f>
        <v>31.0031</v>
      </c>
      <c r="D24" s="65">
        <f>VLOOKUP($A24,'Return Data'!$B$7:$R$1700,9,0)</f>
        <v>26.816800000000001</v>
      </c>
      <c r="E24" s="66">
        <f t="shared" si="0"/>
        <v>10</v>
      </c>
      <c r="F24" s="65">
        <f>VLOOKUP($A24,'Return Data'!$B$7:$R$1700,10,0)</f>
        <v>24.4618</v>
      </c>
      <c r="G24" s="66">
        <f t="shared" si="1"/>
        <v>9</v>
      </c>
      <c r="H24" s="65">
        <f>VLOOKUP($A24,'Return Data'!$B$7:$R$1700,11,0)</f>
        <v>15.1242</v>
      </c>
      <c r="I24" s="66">
        <f t="shared" si="2"/>
        <v>10</v>
      </c>
      <c r="J24" s="65">
        <f>VLOOKUP($A24,'Return Data'!$B$7:$R$1700,12,0)</f>
        <v>13.3912</v>
      </c>
      <c r="K24" s="66">
        <f t="shared" si="3"/>
        <v>7</v>
      </c>
      <c r="L24" s="65">
        <f>VLOOKUP($A24,'Return Data'!$B$7:$R$1700,13,0)</f>
        <v>13.144500000000001</v>
      </c>
      <c r="M24" s="66">
        <f t="shared" si="4"/>
        <v>4</v>
      </c>
      <c r="N24" s="65">
        <f>VLOOKUP($A24,'Return Data'!$B$7:$R$1700,17,0)</f>
        <v>12.084300000000001</v>
      </c>
      <c r="O24" s="66">
        <f t="shared" si="5"/>
        <v>2</v>
      </c>
      <c r="P24" s="65">
        <f>VLOOKUP($A24,'Return Data'!$B$7:$R$1700,14,0)</f>
        <v>8.8597999999999999</v>
      </c>
      <c r="Q24" s="66">
        <f t="shared" si="7"/>
        <v>6</v>
      </c>
      <c r="R24" s="65">
        <f>VLOOKUP($A24,'Return Data'!$B$7:$R$1700,16,0)</f>
        <v>8.73</v>
      </c>
      <c r="S24" s="67">
        <f t="shared" si="6"/>
        <v>13</v>
      </c>
    </row>
    <row r="25" spans="1:19" x14ac:dyDescent="0.3">
      <c r="A25" s="82" t="s">
        <v>659</v>
      </c>
      <c r="B25" s="64">
        <f>VLOOKUP($A25,'Return Data'!$B$7:$R$1700,3,0)</f>
        <v>44025</v>
      </c>
      <c r="C25" s="65">
        <f>VLOOKUP($A25,'Return Data'!$B$7:$R$1700,4,0)</f>
        <v>206.0343</v>
      </c>
      <c r="D25" s="65">
        <f>VLOOKUP($A25,'Return Data'!$B$7:$R$1700,9,0)</f>
        <v>-149.23679999999999</v>
      </c>
      <c r="E25" s="66">
        <f t="shared" si="0"/>
        <v>20</v>
      </c>
      <c r="F25" s="65">
        <f>VLOOKUP($A25,'Return Data'!$B$7:$R$1700,10,0)</f>
        <v>-50.838900000000002</v>
      </c>
      <c r="G25" s="66">
        <f t="shared" si="1"/>
        <v>20</v>
      </c>
      <c r="H25" s="65">
        <f>VLOOKUP($A25,'Return Data'!$B$7:$R$1700,11,0)</f>
        <v>-25.419499999999999</v>
      </c>
      <c r="I25" s="66">
        <f t="shared" si="2"/>
        <v>20</v>
      </c>
      <c r="J25" s="65">
        <f>VLOOKUP($A25,'Return Data'!$B$7:$R$1700,12,0)</f>
        <v>-16.7621</v>
      </c>
      <c r="K25" s="66">
        <f t="shared" si="3"/>
        <v>20</v>
      </c>
      <c r="L25" s="65">
        <f>VLOOKUP($A25,'Return Data'!$B$7:$R$1700,13,0)</f>
        <v>-18.7453</v>
      </c>
      <c r="M25" s="66">
        <f t="shared" si="4"/>
        <v>20</v>
      </c>
      <c r="N25" s="65"/>
      <c r="O25" s="66"/>
      <c r="P25" s="65"/>
      <c r="Q25" s="66"/>
      <c r="R25" s="65">
        <f>VLOOKUP($A25,'Return Data'!$B$7:$R$1700,16,0)</f>
        <v>-17.227</v>
      </c>
      <c r="S25" s="67">
        <f t="shared" si="6"/>
        <v>20</v>
      </c>
    </row>
    <row r="26" spans="1:19" x14ac:dyDescent="0.3">
      <c r="A26" s="82" t="s">
        <v>661</v>
      </c>
      <c r="B26" s="64">
        <f>VLOOKUP($A26,'Return Data'!$B$7:$R$1700,3,0)</f>
        <v>44025</v>
      </c>
      <c r="C26" s="65">
        <f>VLOOKUP($A26,'Return Data'!$B$7:$R$1700,4,0)</f>
        <v>11.824199999999999</v>
      </c>
      <c r="D26" s="65">
        <f>VLOOKUP($A26,'Return Data'!$B$7:$R$1700,9,0)</f>
        <v>34.447000000000003</v>
      </c>
      <c r="E26" s="66">
        <f t="shared" si="0"/>
        <v>2</v>
      </c>
      <c r="F26" s="65">
        <f>VLOOKUP($A26,'Return Data'!$B$7:$R$1700,10,0)</f>
        <v>27.415900000000001</v>
      </c>
      <c r="G26" s="66">
        <f t="shared" si="1"/>
        <v>4</v>
      </c>
      <c r="H26" s="65">
        <f>VLOOKUP($A26,'Return Data'!$B$7:$R$1700,11,0)</f>
        <v>15.285600000000001</v>
      </c>
      <c r="I26" s="66">
        <f t="shared" si="2"/>
        <v>9</v>
      </c>
      <c r="J26" s="65">
        <f>VLOOKUP($A26,'Return Data'!$B$7:$R$1700,12,0)</f>
        <v>13.308199999999999</v>
      </c>
      <c r="K26" s="66">
        <f t="shared" si="3"/>
        <v>9</v>
      </c>
      <c r="L26" s="65">
        <f>VLOOKUP($A26,'Return Data'!$B$7:$R$1700,13,0)</f>
        <v>13.4643</v>
      </c>
      <c r="M26" s="66">
        <f t="shared" si="4"/>
        <v>2</v>
      </c>
      <c r="N26" s="65">
        <f>VLOOKUP($A26,'Return Data'!$B$7:$R$1700,17,0)</f>
        <v>8.0730000000000004</v>
      </c>
      <c r="O26" s="66">
        <f t="shared" si="5"/>
        <v>14</v>
      </c>
      <c r="P26" s="65"/>
      <c r="Q26" s="66"/>
      <c r="R26" s="65">
        <f>VLOOKUP($A26,'Return Data'!$B$7:$R$1700,16,0)</f>
        <v>8.1567000000000007</v>
      </c>
      <c r="S26" s="67">
        <f t="shared" si="6"/>
        <v>17</v>
      </c>
    </row>
    <row r="27" spans="1:19" x14ac:dyDescent="0.3">
      <c r="A27" s="82" t="s">
        <v>663</v>
      </c>
      <c r="B27" s="64">
        <f>VLOOKUP($A27,'Return Data'!$B$7:$R$1700,3,0)</f>
        <v>44025</v>
      </c>
      <c r="C27" s="65">
        <f>VLOOKUP($A27,'Return Data'!$B$7:$R$1700,4,0)</f>
        <v>12.420999999999999</v>
      </c>
      <c r="D27" s="65">
        <f>VLOOKUP($A27,'Return Data'!$B$7:$R$1700,9,0)</f>
        <v>28.554600000000001</v>
      </c>
      <c r="E27" s="66">
        <f t="shared" si="0"/>
        <v>7</v>
      </c>
      <c r="F27" s="65">
        <f>VLOOKUP($A27,'Return Data'!$B$7:$R$1700,10,0)</f>
        <v>27.457100000000001</v>
      </c>
      <c r="G27" s="66">
        <f t="shared" si="1"/>
        <v>3</v>
      </c>
      <c r="H27" s="65">
        <f>VLOOKUP($A27,'Return Data'!$B$7:$R$1700,11,0)</f>
        <v>15.548400000000001</v>
      </c>
      <c r="I27" s="66">
        <f t="shared" si="2"/>
        <v>6</v>
      </c>
      <c r="J27" s="65">
        <f>VLOOKUP($A27,'Return Data'!$B$7:$R$1700,12,0)</f>
        <v>14.210599999999999</v>
      </c>
      <c r="K27" s="66">
        <f t="shared" si="3"/>
        <v>2</v>
      </c>
      <c r="L27" s="65">
        <f>VLOOKUP($A27,'Return Data'!$B$7:$R$1700,13,0)</f>
        <v>12.730499999999999</v>
      </c>
      <c r="M27" s="66">
        <f t="shared" si="4"/>
        <v>5</v>
      </c>
      <c r="N27" s="65"/>
      <c r="O27" s="66"/>
      <c r="P27" s="65"/>
      <c r="Q27" s="66"/>
      <c r="R27" s="65">
        <f>VLOOKUP($A27,'Return Data'!$B$7:$R$1700,16,0)</f>
        <v>11.8788</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18.397665000000003</v>
      </c>
      <c r="E29" s="88"/>
      <c r="F29" s="89">
        <f>AVERAGE(F8:F27)</f>
        <v>20.452459999999995</v>
      </c>
      <c r="G29" s="88"/>
      <c r="H29" s="89">
        <f>AVERAGE(H8:H27)</f>
        <v>12.581475000000001</v>
      </c>
      <c r="I29" s="88"/>
      <c r="J29" s="89">
        <f>AVERAGE(J8:J27)</f>
        <v>11.389894999999999</v>
      </c>
      <c r="K29" s="88"/>
      <c r="L29" s="89">
        <f>AVERAGE(L8:L27)</f>
        <v>10.404520000000002</v>
      </c>
      <c r="M29" s="88"/>
      <c r="N29" s="89">
        <f>AVERAGE(N8:N27)</f>
        <v>9.8731500000000008</v>
      </c>
      <c r="O29" s="88"/>
      <c r="P29" s="89">
        <f>AVERAGE(P8:P27)</f>
        <v>8.1455500000000001</v>
      </c>
      <c r="Q29" s="88"/>
      <c r="R29" s="89">
        <f>AVERAGE(R8:R27)</f>
        <v>7.9866299999999999</v>
      </c>
      <c r="S29" s="90"/>
    </row>
    <row r="30" spans="1:19" x14ac:dyDescent="0.3">
      <c r="A30" s="87" t="s">
        <v>28</v>
      </c>
      <c r="B30" s="88"/>
      <c r="C30" s="88"/>
      <c r="D30" s="89">
        <f>MIN(D8:D27)</f>
        <v>-149.23679999999999</v>
      </c>
      <c r="E30" s="88"/>
      <c r="F30" s="89">
        <f>MIN(F8:F27)</f>
        <v>-50.838900000000002</v>
      </c>
      <c r="G30" s="88"/>
      <c r="H30" s="89">
        <f>MIN(H8:H27)</f>
        <v>-25.419499999999999</v>
      </c>
      <c r="I30" s="88"/>
      <c r="J30" s="89">
        <f>MIN(J8:J27)</f>
        <v>-16.7621</v>
      </c>
      <c r="K30" s="88"/>
      <c r="L30" s="89">
        <f>MIN(L8:L27)</f>
        <v>-18.7453</v>
      </c>
      <c r="M30" s="88"/>
      <c r="N30" s="89">
        <f>MIN(N8:N27)</f>
        <v>2.4843999999999999</v>
      </c>
      <c r="O30" s="88"/>
      <c r="P30" s="89">
        <f>MIN(P8:P27)</f>
        <v>3.1838000000000002</v>
      </c>
      <c r="Q30" s="88"/>
      <c r="R30" s="89">
        <f>MIN(R8:R27)</f>
        <v>-17.227</v>
      </c>
      <c r="S30" s="90"/>
    </row>
    <row r="31" spans="1:19" ht="15" thickBot="1" x14ac:dyDescent="0.35">
      <c r="A31" s="91" t="s">
        <v>29</v>
      </c>
      <c r="B31" s="92"/>
      <c r="C31" s="92"/>
      <c r="D31" s="93">
        <f>MAX(D8:D27)</f>
        <v>35.132899999999999</v>
      </c>
      <c r="E31" s="92"/>
      <c r="F31" s="93">
        <f>MAX(F8:F27)</f>
        <v>37.261400000000002</v>
      </c>
      <c r="G31" s="92"/>
      <c r="H31" s="93">
        <f>MAX(H8:H27)</f>
        <v>20.458600000000001</v>
      </c>
      <c r="I31" s="92"/>
      <c r="J31" s="93">
        <f>MAX(J8:J27)</f>
        <v>17.503699999999998</v>
      </c>
      <c r="K31" s="92"/>
      <c r="L31" s="93">
        <f>MAX(L8:L27)</f>
        <v>13.7172</v>
      </c>
      <c r="M31" s="92"/>
      <c r="N31" s="93">
        <f>MAX(N8:N27)</f>
        <v>14.017099999999999</v>
      </c>
      <c r="O31" s="92"/>
      <c r="P31" s="93">
        <f>MAX(P8:P27)</f>
        <v>10.322900000000001</v>
      </c>
      <c r="Q31" s="92"/>
      <c r="R31" s="93">
        <f>MAX(R8:R27)</f>
        <v>12.778700000000001</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44025</v>
      </c>
      <c r="C8" s="65">
        <f>VLOOKUP($A8,'Return Data'!$B$7:$R$1700,4,0)</f>
        <v>82.982699999999994</v>
      </c>
      <c r="D8" s="65">
        <f>VLOOKUP($A8,'Return Data'!$B$7:$R$1700,9,0)</f>
        <v>29.117000000000001</v>
      </c>
      <c r="E8" s="66">
        <f>RANK(D8,D$8:D$27,0)</f>
        <v>6</v>
      </c>
      <c r="F8" s="65">
        <f>VLOOKUP($A8,'Return Data'!$B$7:$R$1700,10,0)</f>
        <v>26.523800000000001</v>
      </c>
      <c r="G8" s="66">
        <f>RANK(F8,F$8:F$27,0)</f>
        <v>6</v>
      </c>
      <c r="H8" s="65">
        <f>VLOOKUP($A8,'Return Data'!$B$7:$R$1700,11,0)</f>
        <v>16.0412</v>
      </c>
      <c r="I8" s="66">
        <f>RANK(H8,H$8:H$27,0)</f>
        <v>4</v>
      </c>
      <c r="J8" s="65">
        <f>VLOOKUP($A8,'Return Data'!$B$7:$R$1700,12,0)</f>
        <v>13.4282</v>
      </c>
      <c r="K8" s="66">
        <f>RANK(J8,J$8:J$27,0)</f>
        <v>4</v>
      </c>
      <c r="L8" s="65">
        <f>VLOOKUP($A8,'Return Data'!$B$7:$R$1700,13,0)</f>
        <v>12.237500000000001</v>
      </c>
      <c r="M8" s="66">
        <f>RANK(L8,L$8:L$27,0)</f>
        <v>6</v>
      </c>
      <c r="N8" s="65">
        <f>VLOOKUP($A8,'Return Data'!$B$7:$R$1700,17,0)</f>
        <v>11.1669</v>
      </c>
      <c r="O8" s="66">
        <f>RANK(N8,N$8:N$27,0)</f>
        <v>4</v>
      </c>
      <c r="P8" s="65">
        <f>VLOOKUP($A8,'Return Data'!$B$7:$R$1700,14,0)</f>
        <v>9.1239000000000008</v>
      </c>
      <c r="Q8" s="66">
        <f>RANK(P8,P$8:P$27,0)</f>
        <v>3</v>
      </c>
      <c r="R8" s="65">
        <f>VLOOKUP($A8,'Return Data'!$B$7:$R$1700,16,0)</f>
        <v>9.4736999999999991</v>
      </c>
      <c r="S8" s="67">
        <f>RANK(R8,R$8:R$27,0)</f>
        <v>4</v>
      </c>
    </row>
    <row r="9" spans="1:19" x14ac:dyDescent="0.3">
      <c r="A9" s="82" t="s">
        <v>627</v>
      </c>
      <c r="B9" s="64">
        <f>VLOOKUP($A9,'Return Data'!$B$7:$R$1700,3,0)</f>
        <v>44025</v>
      </c>
      <c r="C9" s="65">
        <f>VLOOKUP($A9,'Return Data'!$B$7:$R$1700,4,0)</f>
        <v>12.7052</v>
      </c>
      <c r="D9" s="65">
        <f>VLOOKUP($A9,'Return Data'!$B$7:$R$1700,9,0)</f>
        <v>33.119</v>
      </c>
      <c r="E9" s="66">
        <f t="shared" ref="E9:E27" si="0">RANK(D9,D$8:D$27,0)</f>
        <v>3</v>
      </c>
      <c r="F9" s="65">
        <f>VLOOKUP($A9,'Return Data'!$B$7:$R$1700,10,0)</f>
        <v>24.824200000000001</v>
      </c>
      <c r="G9" s="66">
        <f t="shared" ref="G9:G27" si="1">RANK(F9,F$8:F$27,0)</f>
        <v>7</v>
      </c>
      <c r="H9" s="65">
        <f>VLOOKUP($A9,'Return Data'!$B$7:$R$1700,11,0)</f>
        <v>15.187099999999999</v>
      </c>
      <c r="I9" s="66">
        <f t="shared" ref="I9:I27" si="2">RANK(H9,H$8:H$27,0)</f>
        <v>6</v>
      </c>
      <c r="J9" s="65">
        <f>VLOOKUP($A9,'Return Data'!$B$7:$R$1700,12,0)</f>
        <v>13.119899999999999</v>
      </c>
      <c r="K9" s="66">
        <f t="shared" ref="K9:K27" si="3">RANK(J9,J$8:J$27,0)</f>
        <v>7</v>
      </c>
      <c r="L9" s="65">
        <f>VLOOKUP($A9,'Return Data'!$B$7:$R$1700,13,0)</f>
        <v>12.460699999999999</v>
      </c>
      <c r="M9" s="66">
        <f t="shared" ref="M9:M27" si="4">RANK(L9,L$8:L$27,0)</f>
        <v>4</v>
      </c>
      <c r="N9" s="65">
        <f>VLOOKUP($A9,'Return Data'!$B$7:$R$1700,17,0)</f>
        <v>9.0513999999999992</v>
      </c>
      <c r="O9" s="66">
        <f t="shared" ref="O9:O26" si="5">RANK(N9,N$8:N$27,0)</f>
        <v>12</v>
      </c>
      <c r="P9" s="65"/>
      <c r="Q9" s="66"/>
      <c r="R9" s="65">
        <f>VLOOKUP($A9,'Return Data'!$B$7:$R$1700,16,0)</f>
        <v>8.3001000000000005</v>
      </c>
      <c r="S9" s="67">
        <f t="shared" ref="S9:S27" si="6">RANK(R9,R$8:R$27,0)</f>
        <v>10</v>
      </c>
    </row>
    <row r="10" spans="1:19" x14ac:dyDescent="0.3">
      <c r="A10" s="82" t="s">
        <v>628</v>
      </c>
      <c r="B10" s="64">
        <f>VLOOKUP($A10,'Return Data'!$B$7:$R$1700,3,0)</f>
        <v>44025</v>
      </c>
      <c r="C10" s="65">
        <f>VLOOKUP($A10,'Return Data'!$B$7:$R$1700,4,0)</f>
        <v>21.1401</v>
      </c>
      <c r="D10" s="65">
        <f>VLOOKUP($A10,'Return Data'!$B$7:$R$1700,9,0)</f>
        <v>25.556000000000001</v>
      </c>
      <c r="E10" s="66">
        <f t="shared" si="0"/>
        <v>11</v>
      </c>
      <c r="F10" s="65">
        <f>VLOOKUP($A10,'Return Data'!$B$7:$R$1700,10,0)</f>
        <v>22.659099999999999</v>
      </c>
      <c r="G10" s="66">
        <f t="shared" si="1"/>
        <v>11</v>
      </c>
      <c r="H10" s="65">
        <f>VLOOKUP($A10,'Return Data'!$B$7:$R$1700,11,0)</f>
        <v>12.8375</v>
      </c>
      <c r="I10" s="66">
        <f t="shared" si="2"/>
        <v>14</v>
      </c>
      <c r="J10" s="65">
        <f>VLOOKUP($A10,'Return Data'!$B$7:$R$1700,12,0)</f>
        <v>12.433999999999999</v>
      </c>
      <c r="K10" s="66">
        <f t="shared" si="3"/>
        <v>11</v>
      </c>
      <c r="L10" s="65">
        <f>VLOOKUP($A10,'Return Data'!$B$7:$R$1700,13,0)</f>
        <v>11.145799999999999</v>
      </c>
      <c r="M10" s="66">
        <f t="shared" si="4"/>
        <v>13</v>
      </c>
      <c r="N10" s="65">
        <f>VLOOKUP($A10,'Return Data'!$B$7:$R$1700,17,0)</f>
        <v>5.5637999999999996</v>
      </c>
      <c r="O10" s="66">
        <f t="shared" si="5"/>
        <v>15</v>
      </c>
      <c r="P10" s="65">
        <f>VLOOKUP($A10,'Return Data'!$B$7:$R$1700,14,0)</f>
        <v>5.1082000000000001</v>
      </c>
      <c r="Q10" s="66">
        <f t="shared" ref="Q10:Q24" si="7">RANK(P10,P$8:P$27,0)</f>
        <v>13</v>
      </c>
      <c r="R10" s="65">
        <f>VLOOKUP($A10,'Return Data'!$B$7:$R$1700,16,0)</f>
        <v>6.6161000000000003</v>
      </c>
      <c r="S10" s="67">
        <f t="shared" si="6"/>
        <v>18</v>
      </c>
    </row>
    <row r="11" spans="1:19" x14ac:dyDescent="0.3">
      <c r="A11" s="82" t="s">
        <v>631</v>
      </c>
      <c r="B11" s="64">
        <f>VLOOKUP($A11,'Return Data'!$B$7:$R$1700,3,0)</f>
        <v>44025</v>
      </c>
      <c r="C11" s="65">
        <f>VLOOKUP($A11,'Return Data'!$B$7:$R$1700,4,0)</f>
        <v>16.936499999999999</v>
      </c>
      <c r="D11" s="65">
        <f>VLOOKUP($A11,'Return Data'!$B$7:$R$1700,9,0)</f>
        <v>23.628799999999998</v>
      </c>
      <c r="E11" s="66">
        <f t="shared" si="0"/>
        <v>16</v>
      </c>
      <c r="F11" s="65">
        <f>VLOOKUP($A11,'Return Data'!$B$7:$R$1700,10,0)</f>
        <v>21.5459</v>
      </c>
      <c r="G11" s="66">
        <f t="shared" si="1"/>
        <v>15</v>
      </c>
      <c r="H11" s="65">
        <f>VLOOKUP($A11,'Return Data'!$B$7:$R$1700,11,0)</f>
        <v>13.5044</v>
      </c>
      <c r="I11" s="66">
        <f t="shared" si="2"/>
        <v>12</v>
      </c>
      <c r="J11" s="65">
        <f>VLOOKUP($A11,'Return Data'!$B$7:$R$1700,12,0)</f>
        <v>11.4359</v>
      </c>
      <c r="K11" s="66">
        <f t="shared" si="3"/>
        <v>14</v>
      </c>
      <c r="L11" s="65">
        <f>VLOOKUP($A11,'Return Data'!$B$7:$R$1700,13,0)</f>
        <v>10.542899999999999</v>
      </c>
      <c r="M11" s="66">
        <f t="shared" si="4"/>
        <v>15</v>
      </c>
      <c r="N11" s="65">
        <f>VLOOKUP($A11,'Return Data'!$B$7:$R$1700,17,0)</f>
        <v>9.9555000000000007</v>
      </c>
      <c r="O11" s="66">
        <f t="shared" si="5"/>
        <v>8</v>
      </c>
      <c r="P11" s="65">
        <f>VLOOKUP($A11,'Return Data'!$B$7:$R$1700,14,0)</f>
        <v>7.7427999999999999</v>
      </c>
      <c r="Q11" s="66">
        <f t="shared" si="7"/>
        <v>9</v>
      </c>
      <c r="R11" s="65">
        <f>VLOOKUP($A11,'Return Data'!$B$7:$R$1700,16,0)</f>
        <v>8.5352999999999994</v>
      </c>
      <c r="S11" s="67">
        <f t="shared" si="6"/>
        <v>8</v>
      </c>
    </row>
    <row r="12" spans="1:19" x14ac:dyDescent="0.3">
      <c r="A12" s="82" t="s">
        <v>633</v>
      </c>
      <c r="B12" s="64">
        <f>VLOOKUP($A12,'Return Data'!$B$7:$R$1700,3,0)</f>
        <v>44025</v>
      </c>
      <c r="C12" s="65">
        <f>VLOOKUP($A12,'Return Data'!$B$7:$R$1700,4,0)</f>
        <v>12.3141</v>
      </c>
      <c r="D12" s="65">
        <f>VLOOKUP($A12,'Return Data'!$B$7:$R$1700,9,0)</f>
        <v>19.873699999999999</v>
      </c>
      <c r="E12" s="66">
        <f t="shared" si="0"/>
        <v>18</v>
      </c>
      <c r="F12" s="65">
        <f>VLOOKUP($A12,'Return Data'!$B$7:$R$1700,10,0)</f>
        <v>20.109300000000001</v>
      </c>
      <c r="G12" s="66">
        <f t="shared" si="1"/>
        <v>16</v>
      </c>
      <c r="H12" s="65">
        <f>VLOOKUP($A12,'Return Data'!$B$7:$R$1700,11,0)</f>
        <v>12.465299999999999</v>
      </c>
      <c r="I12" s="66">
        <f t="shared" si="2"/>
        <v>15</v>
      </c>
      <c r="J12" s="65">
        <f>VLOOKUP($A12,'Return Data'!$B$7:$R$1700,12,0)</f>
        <v>11.407999999999999</v>
      </c>
      <c r="K12" s="66">
        <f t="shared" si="3"/>
        <v>15</v>
      </c>
      <c r="L12" s="65">
        <f>VLOOKUP($A12,'Return Data'!$B$7:$R$1700,13,0)</f>
        <v>11.428699999999999</v>
      </c>
      <c r="M12" s="66">
        <f t="shared" si="4"/>
        <v>12</v>
      </c>
      <c r="N12" s="65"/>
      <c r="O12" s="66"/>
      <c r="P12" s="65"/>
      <c r="Q12" s="66"/>
      <c r="R12" s="65">
        <f>VLOOKUP($A12,'Return Data'!$B$7:$R$1700,16,0)</f>
        <v>11.9702</v>
      </c>
      <c r="S12" s="67">
        <f t="shared" si="6"/>
        <v>2</v>
      </c>
    </row>
    <row r="13" spans="1:19" x14ac:dyDescent="0.3">
      <c r="A13" s="82" t="s">
        <v>635</v>
      </c>
      <c r="B13" s="64">
        <f>VLOOKUP($A13,'Return Data'!$B$7:$R$1700,3,0)</f>
        <v>44025</v>
      </c>
      <c r="C13" s="65">
        <f>VLOOKUP($A13,'Return Data'!$B$7:$R$1700,4,0)</f>
        <v>13.946899999999999</v>
      </c>
      <c r="D13" s="65">
        <f>VLOOKUP($A13,'Return Data'!$B$7:$R$1700,9,0)</f>
        <v>19.568000000000001</v>
      </c>
      <c r="E13" s="66">
        <f t="shared" si="0"/>
        <v>19</v>
      </c>
      <c r="F13" s="65">
        <f>VLOOKUP($A13,'Return Data'!$B$7:$R$1700,10,0)</f>
        <v>22.5062</v>
      </c>
      <c r="G13" s="66">
        <f t="shared" si="1"/>
        <v>12</v>
      </c>
      <c r="H13" s="65">
        <f>VLOOKUP($A13,'Return Data'!$B$7:$R$1700,11,0)</f>
        <v>14.949199999999999</v>
      </c>
      <c r="I13" s="66">
        <f t="shared" si="2"/>
        <v>8</v>
      </c>
      <c r="J13" s="65">
        <f>VLOOKUP($A13,'Return Data'!$B$7:$R$1700,12,0)</f>
        <v>12.2378</v>
      </c>
      <c r="K13" s="66">
        <f t="shared" si="3"/>
        <v>12</v>
      </c>
      <c r="L13" s="65">
        <f>VLOOKUP($A13,'Return Data'!$B$7:$R$1700,13,0)</f>
        <v>10.4152</v>
      </c>
      <c r="M13" s="66">
        <f t="shared" si="4"/>
        <v>16</v>
      </c>
      <c r="N13" s="65">
        <f>VLOOKUP($A13,'Return Data'!$B$7:$R$1700,17,0)</f>
        <v>1.9730000000000001</v>
      </c>
      <c r="O13" s="66">
        <f t="shared" si="5"/>
        <v>16</v>
      </c>
      <c r="P13" s="65">
        <f>VLOOKUP($A13,'Return Data'!$B$7:$R$1700,14,0)</f>
        <v>2.6695000000000002</v>
      </c>
      <c r="Q13" s="66">
        <f t="shared" si="7"/>
        <v>14</v>
      </c>
      <c r="R13" s="65">
        <f>VLOOKUP($A13,'Return Data'!$B$7:$R$1700,16,0)</f>
        <v>5.8834</v>
      </c>
      <c r="S13" s="67">
        <f t="shared" si="6"/>
        <v>19</v>
      </c>
    </row>
    <row r="14" spans="1:19" x14ac:dyDescent="0.3">
      <c r="A14" s="82" t="s">
        <v>636</v>
      </c>
      <c r="B14" s="64">
        <f>VLOOKUP($A14,'Return Data'!$B$7:$R$1700,3,0)</f>
        <v>44025</v>
      </c>
      <c r="C14" s="65">
        <f>VLOOKUP($A14,'Return Data'!$B$7:$R$1700,4,0)</f>
        <v>73.910600000000002</v>
      </c>
      <c r="D14" s="65">
        <f>VLOOKUP($A14,'Return Data'!$B$7:$R$1700,9,0)</f>
        <v>24.662700000000001</v>
      </c>
      <c r="E14" s="66">
        <f t="shared" si="0"/>
        <v>13</v>
      </c>
      <c r="F14" s="65">
        <f>VLOOKUP($A14,'Return Data'!$B$7:$R$1700,10,0)</f>
        <v>16.734100000000002</v>
      </c>
      <c r="G14" s="66">
        <f t="shared" si="1"/>
        <v>18</v>
      </c>
      <c r="H14" s="65">
        <f>VLOOKUP($A14,'Return Data'!$B$7:$R$1700,11,0)</f>
        <v>8.7848000000000006</v>
      </c>
      <c r="I14" s="66">
        <f t="shared" si="2"/>
        <v>19</v>
      </c>
      <c r="J14" s="65">
        <f>VLOOKUP($A14,'Return Data'!$B$7:$R$1700,12,0)</f>
        <v>9.6891999999999996</v>
      </c>
      <c r="K14" s="66">
        <f t="shared" si="3"/>
        <v>18</v>
      </c>
      <c r="L14" s="65">
        <f>VLOOKUP($A14,'Return Data'!$B$7:$R$1700,13,0)</f>
        <v>8.3481000000000005</v>
      </c>
      <c r="M14" s="66">
        <f t="shared" si="4"/>
        <v>19</v>
      </c>
      <c r="N14" s="65">
        <f>VLOOKUP($A14,'Return Data'!$B$7:$R$1700,17,0)</f>
        <v>9.3178999999999998</v>
      </c>
      <c r="O14" s="66">
        <f t="shared" si="5"/>
        <v>10</v>
      </c>
      <c r="P14" s="65">
        <f>VLOOKUP($A14,'Return Data'!$B$7:$R$1700,14,0)</f>
        <v>8.0577000000000005</v>
      </c>
      <c r="Q14" s="66">
        <f t="shared" si="7"/>
        <v>8</v>
      </c>
      <c r="R14" s="65">
        <f>VLOOKUP($A14,'Return Data'!$B$7:$R$1700,16,0)</f>
        <v>9.0569000000000006</v>
      </c>
      <c r="S14" s="67">
        <f t="shared" si="6"/>
        <v>6</v>
      </c>
    </row>
    <row r="15" spans="1:19" x14ac:dyDescent="0.3">
      <c r="A15" s="82" t="s">
        <v>639</v>
      </c>
      <c r="B15" s="64">
        <f>VLOOKUP($A15,'Return Data'!$B$7:$R$1700,3,0)</f>
        <v>44025</v>
      </c>
      <c r="C15" s="65">
        <f>VLOOKUP($A15,'Return Data'!$B$7:$R$1700,4,0)</f>
        <v>24.1981</v>
      </c>
      <c r="D15" s="65">
        <f>VLOOKUP($A15,'Return Data'!$B$7:$R$1700,9,0)</f>
        <v>31.412099999999999</v>
      </c>
      <c r="E15" s="66">
        <f t="shared" si="0"/>
        <v>5</v>
      </c>
      <c r="F15" s="65">
        <f>VLOOKUP($A15,'Return Data'!$B$7:$R$1700,10,0)</f>
        <v>27.1084</v>
      </c>
      <c r="G15" s="66">
        <f t="shared" si="1"/>
        <v>4</v>
      </c>
      <c r="H15" s="65">
        <f>VLOOKUP($A15,'Return Data'!$B$7:$R$1700,11,0)</f>
        <v>16.514299999999999</v>
      </c>
      <c r="I15" s="66">
        <f t="shared" si="2"/>
        <v>3</v>
      </c>
      <c r="J15" s="65">
        <f>VLOOKUP($A15,'Return Data'!$B$7:$R$1700,12,0)</f>
        <v>13.6868</v>
      </c>
      <c r="K15" s="66">
        <f t="shared" si="3"/>
        <v>3</v>
      </c>
      <c r="L15" s="65">
        <f>VLOOKUP($A15,'Return Data'!$B$7:$R$1700,13,0)</f>
        <v>12.211399999999999</v>
      </c>
      <c r="M15" s="66">
        <f t="shared" si="4"/>
        <v>8</v>
      </c>
      <c r="N15" s="65">
        <f>VLOOKUP($A15,'Return Data'!$B$7:$R$1700,17,0)</f>
        <v>11.489599999999999</v>
      </c>
      <c r="O15" s="66">
        <f t="shared" si="5"/>
        <v>3</v>
      </c>
      <c r="P15" s="65">
        <f>VLOOKUP($A15,'Return Data'!$B$7:$R$1700,14,0)</f>
        <v>9.1639999999999997</v>
      </c>
      <c r="Q15" s="66">
        <f t="shared" si="7"/>
        <v>2</v>
      </c>
      <c r="R15" s="65">
        <f>VLOOKUP($A15,'Return Data'!$B$7:$R$1700,16,0)</f>
        <v>9.1943999999999999</v>
      </c>
      <c r="S15" s="67">
        <f t="shared" si="6"/>
        <v>5</v>
      </c>
    </row>
    <row r="16" spans="1:19" x14ac:dyDescent="0.3">
      <c r="A16" s="82" t="s">
        <v>641</v>
      </c>
      <c r="B16" s="64">
        <f>VLOOKUP($A16,'Return Data'!$B$7:$R$1700,3,0)</f>
        <v>44025</v>
      </c>
      <c r="C16" s="65">
        <f>VLOOKUP($A16,'Return Data'!$B$7:$R$1700,4,0)</f>
        <v>21.947500000000002</v>
      </c>
      <c r="D16" s="65">
        <f>VLOOKUP($A16,'Return Data'!$B$7:$R$1700,9,0)</f>
        <v>26.898599999999998</v>
      </c>
      <c r="E16" s="66">
        <f t="shared" si="0"/>
        <v>8</v>
      </c>
      <c r="F16" s="65">
        <f>VLOOKUP($A16,'Return Data'!$B$7:$R$1700,10,0)</f>
        <v>23.844000000000001</v>
      </c>
      <c r="G16" s="66">
        <f t="shared" si="1"/>
        <v>10</v>
      </c>
      <c r="H16" s="65">
        <f>VLOOKUP($A16,'Return Data'!$B$7:$R$1700,11,0)</f>
        <v>14.2027</v>
      </c>
      <c r="I16" s="66">
        <f t="shared" si="2"/>
        <v>11</v>
      </c>
      <c r="J16" s="65">
        <f>VLOOKUP($A16,'Return Data'!$B$7:$R$1700,12,0)</f>
        <v>12.5228</v>
      </c>
      <c r="K16" s="66">
        <f t="shared" si="3"/>
        <v>10</v>
      </c>
      <c r="L16" s="65">
        <f>VLOOKUP($A16,'Return Data'!$B$7:$R$1700,13,0)</f>
        <v>11.6493</v>
      </c>
      <c r="M16" s="66">
        <f t="shared" si="4"/>
        <v>11</v>
      </c>
      <c r="N16" s="65">
        <f>VLOOKUP($A16,'Return Data'!$B$7:$R$1700,17,0)</f>
        <v>10.4305</v>
      </c>
      <c r="O16" s="66">
        <f t="shared" si="5"/>
        <v>6</v>
      </c>
      <c r="P16" s="65">
        <f>VLOOKUP($A16,'Return Data'!$B$7:$R$1700,14,0)</f>
        <v>8.6222999999999992</v>
      </c>
      <c r="Q16" s="66">
        <f t="shared" si="7"/>
        <v>5</v>
      </c>
      <c r="R16" s="65">
        <f>VLOOKUP($A16,'Return Data'!$B$7:$R$1700,16,0)</f>
        <v>7.4576000000000002</v>
      </c>
      <c r="S16" s="67">
        <f t="shared" si="6"/>
        <v>14</v>
      </c>
    </row>
    <row r="17" spans="1:19" x14ac:dyDescent="0.3">
      <c r="A17" s="82" t="s">
        <v>644</v>
      </c>
      <c r="B17" s="64">
        <f>VLOOKUP($A17,'Return Data'!$B$7:$R$1700,3,0)</f>
        <v>44025</v>
      </c>
      <c r="C17" s="65">
        <f>VLOOKUP($A17,'Return Data'!$B$7:$R$1700,4,0)</f>
        <v>14.621499999999999</v>
      </c>
      <c r="D17" s="65">
        <f>VLOOKUP($A17,'Return Data'!$B$7:$R$1700,9,0)</f>
        <v>34.812899999999999</v>
      </c>
      <c r="E17" s="66">
        <f t="shared" si="0"/>
        <v>1</v>
      </c>
      <c r="F17" s="65">
        <f>VLOOKUP($A17,'Return Data'!$B$7:$R$1700,10,0)</f>
        <v>29.281700000000001</v>
      </c>
      <c r="G17" s="66">
        <f t="shared" si="1"/>
        <v>2</v>
      </c>
      <c r="H17" s="65">
        <f>VLOOKUP($A17,'Return Data'!$B$7:$R$1700,11,0)</f>
        <v>16.620200000000001</v>
      </c>
      <c r="I17" s="66">
        <f t="shared" si="2"/>
        <v>2</v>
      </c>
      <c r="J17" s="65">
        <f>VLOOKUP($A17,'Return Data'!$B$7:$R$1700,12,0)</f>
        <v>13.2057</v>
      </c>
      <c r="K17" s="66">
        <f t="shared" si="3"/>
        <v>5</v>
      </c>
      <c r="L17" s="65">
        <f>VLOOKUP($A17,'Return Data'!$B$7:$R$1700,13,0)</f>
        <v>12.2324</v>
      </c>
      <c r="M17" s="66">
        <f t="shared" si="4"/>
        <v>7</v>
      </c>
      <c r="N17" s="65">
        <f>VLOOKUP($A17,'Return Data'!$B$7:$R$1700,17,0)</f>
        <v>10.368399999999999</v>
      </c>
      <c r="O17" s="66">
        <f t="shared" si="5"/>
        <v>7</v>
      </c>
      <c r="P17" s="65">
        <f>VLOOKUP($A17,'Return Data'!$B$7:$R$1700,14,0)</f>
        <v>8.4846000000000004</v>
      </c>
      <c r="Q17" s="66">
        <f t="shared" si="7"/>
        <v>6</v>
      </c>
      <c r="R17" s="65">
        <f>VLOOKUP($A17,'Return Data'!$B$7:$R$1700,16,0)</f>
        <v>8.8005999999999993</v>
      </c>
      <c r="S17" s="67">
        <f t="shared" si="6"/>
        <v>7</v>
      </c>
    </row>
    <row r="18" spans="1:19" x14ac:dyDescent="0.3">
      <c r="A18" s="82" t="s">
        <v>645</v>
      </c>
      <c r="B18" s="64">
        <f>VLOOKUP($A18,'Return Data'!$B$7:$R$1700,3,0)</f>
        <v>44025</v>
      </c>
      <c r="C18" s="65">
        <f>VLOOKUP($A18,'Return Data'!$B$7:$R$1700,4,0)</f>
        <v>2405.5590000000002</v>
      </c>
      <c r="D18" s="65">
        <f>VLOOKUP($A18,'Return Data'!$B$7:$R$1700,9,0)</f>
        <v>25.0031</v>
      </c>
      <c r="E18" s="66">
        <f t="shared" si="0"/>
        <v>12</v>
      </c>
      <c r="F18" s="65">
        <f>VLOOKUP($A18,'Return Data'!$B$7:$R$1700,10,0)</f>
        <v>21.858899999999998</v>
      </c>
      <c r="G18" s="66">
        <f t="shared" si="1"/>
        <v>14</v>
      </c>
      <c r="H18" s="65">
        <f>VLOOKUP($A18,'Return Data'!$B$7:$R$1700,11,0)</f>
        <v>13.109</v>
      </c>
      <c r="I18" s="66">
        <f t="shared" si="2"/>
        <v>13</v>
      </c>
      <c r="J18" s="65">
        <f>VLOOKUP($A18,'Return Data'!$B$7:$R$1700,12,0)</f>
        <v>11.720599999999999</v>
      </c>
      <c r="K18" s="66">
        <f t="shared" si="3"/>
        <v>13</v>
      </c>
      <c r="L18" s="65">
        <f>VLOOKUP($A18,'Return Data'!$B$7:$R$1700,13,0)</f>
        <v>11.720599999999999</v>
      </c>
      <c r="M18" s="66">
        <f t="shared" si="4"/>
        <v>10</v>
      </c>
      <c r="N18" s="65">
        <f>VLOOKUP($A18,'Return Data'!$B$7:$R$1700,17,0)</f>
        <v>10.657500000000001</v>
      </c>
      <c r="O18" s="66">
        <f t="shared" si="5"/>
        <v>5</v>
      </c>
      <c r="P18" s="65">
        <f>VLOOKUP($A18,'Return Data'!$B$7:$R$1700,14,0)</f>
        <v>6.7512999999999996</v>
      </c>
      <c r="Q18" s="66">
        <f t="shared" si="7"/>
        <v>12</v>
      </c>
      <c r="R18" s="65">
        <f>VLOOKUP($A18,'Return Data'!$B$7:$R$1700,16,0)</f>
        <v>7.0098000000000003</v>
      </c>
      <c r="S18" s="67">
        <f t="shared" si="6"/>
        <v>17</v>
      </c>
    </row>
    <row r="19" spans="1:19" x14ac:dyDescent="0.3">
      <c r="A19" s="82" t="s">
        <v>647</v>
      </c>
      <c r="B19" s="64">
        <f>VLOOKUP($A19,'Return Data'!$B$7:$R$1700,3,0)</f>
        <v>44025</v>
      </c>
      <c r="C19" s="65">
        <f>VLOOKUP($A19,'Return Data'!$B$7:$R$1700,4,0)</f>
        <v>2808.5875000000001</v>
      </c>
      <c r="D19" s="65">
        <f>VLOOKUP($A19,'Return Data'!$B$7:$R$1700,9,0)</f>
        <v>24.3141</v>
      </c>
      <c r="E19" s="66">
        <f t="shared" si="0"/>
        <v>14</v>
      </c>
      <c r="F19" s="65">
        <f>VLOOKUP($A19,'Return Data'!$B$7:$R$1700,10,0)</f>
        <v>18.940200000000001</v>
      </c>
      <c r="G19" s="66">
        <f t="shared" si="1"/>
        <v>17</v>
      </c>
      <c r="H19" s="65">
        <f>VLOOKUP($A19,'Return Data'!$B$7:$R$1700,11,0)</f>
        <v>11.951599999999999</v>
      </c>
      <c r="I19" s="66">
        <f t="shared" si="2"/>
        <v>17</v>
      </c>
      <c r="J19" s="65">
        <f>VLOOKUP($A19,'Return Data'!$B$7:$R$1700,12,0)</f>
        <v>10.7241</v>
      </c>
      <c r="K19" s="66">
        <f t="shared" si="3"/>
        <v>17</v>
      </c>
      <c r="L19" s="65">
        <f>VLOOKUP($A19,'Return Data'!$B$7:$R$1700,13,0)</f>
        <v>10.6441</v>
      </c>
      <c r="M19" s="66">
        <f t="shared" si="4"/>
        <v>14</v>
      </c>
      <c r="N19" s="65">
        <f>VLOOKUP($A19,'Return Data'!$B$7:$R$1700,17,0)</f>
        <v>9.8888999999999996</v>
      </c>
      <c r="O19" s="66">
        <f t="shared" si="5"/>
        <v>9</v>
      </c>
      <c r="P19" s="65">
        <f>VLOOKUP($A19,'Return Data'!$B$7:$R$1700,14,0)</f>
        <v>8.7065000000000001</v>
      </c>
      <c r="Q19" s="66">
        <f t="shared" si="7"/>
        <v>4</v>
      </c>
      <c r="R19" s="65">
        <f>VLOOKUP($A19,'Return Data'!$B$7:$R$1700,16,0)</f>
        <v>8.3890999999999991</v>
      </c>
      <c r="S19" s="67">
        <f t="shared" si="6"/>
        <v>9</v>
      </c>
    </row>
    <row r="20" spans="1:19" x14ac:dyDescent="0.3">
      <c r="A20" s="82" t="s">
        <v>650</v>
      </c>
      <c r="B20" s="64">
        <f>VLOOKUP($A20,'Return Data'!$B$7:$R$1700,3,0)</f>
        <v>44025</v>
      </c>
      <c r="C20" s="65">
        <f>VLOOKUP($A20,'Return Data'!$B$7:$R$1700,4,0)</f>
        <v>56.066000000000003</v>
      </c>
      <c r="D20" s="65">
        <f>VLOOKUP($A20,'Return Data'!$B$7:$R$1700,9,0)</f>
        <v>31.6113</v>
      </c>
      <c r="E20" s="66">
        <f t="shared" si="0"/>
        <v>4</v>
      </c>
      <c r="F20" s="65">
        <f>VLOOKUP($A20,'Return Data'!$B$7:$R$1700,10,0)</f>
        <v>36.912100000000002</v>
      </c>
      <c r="G20" s="66">
        <f t="shared" si="1"/>
        <v>1</v>
      </c>
      <c r="H20" s="65">
        <f>VLOOKUP($A20,'Return Data'!$B$7:$R$1700,11,0)</f>
        <v>20.1069</v>
      </c>
      <c r="I20" s="66">
        <f t="shared" si="2"/>
        <v>1</v>
      </c>
      <c r="J20" s="65">
        <f>VLOOKUP($A20,'Return Data'!$B$7:$R$1700,12,0)</f>
        <v>17.142399999999999</v>
      </c>
      <c r="K20" s="66">
        <f t="shared" si="3"/>
        <v>1</v>
      </c>
      <c r="L20" s="65">
        <f>VLOOKUP($A20,'Return Data'!$B$7:$R$1700,13,0)</f>
        <v>13.352600000000001</v>
      </c>
      <c r="M20" s="66">
        <f t="shared" si="4"/>
        <v>1</v>
      </c>
      <c r="N20" s="65">
        <f>VLOOKUP($A20,'Return Data'!$B$7:$R$1700,17,0)</f>
        <v>13.6671</v>
      </c>
      <c r="O20" s="66">
        <f t="shared" si="5"/>
        <v>1</v>
      </c>
      <c r="P20" s="65">
        <f>VLOOKUP($A20,'Return Data'!$B$7:$R$1700,14,0)</f>
        <v>9.9991000000000003</v>
      </c>
      <c r="Q20" s="66">
        <f t="shared" si="7"/>
        <v>1</v>
      </c>
      <c r="R20" s="65">
        <f>VLOOKUP($A20,'Return Data'!$B$7:$R$1700,16,0)</f>
        <v>7.6790000000000003</v>
      </c>
      <c r="S20" s="67">
        <f t="shared" si="6"/>
        <v>13</v>
      </c>
    </row>
    <row r="21" spans="1:19" x14ac:dyDescent="0.3">
      <c r="A21" s="82" t="s">
        <v>651</v>
      </c>
      <c r="B21" s="64">
        <f>VLOOKUP($A21,'Return Data'!$B$7:$R$1700,3,0)</f>
        <v>44025</v>
      </c>
      <c r="C21" s="65">
        <f>VLOOKUP($A21,'Return Data'!$B$7:$R$1700,4,0)</f>
        <v>43.4818</v>
      </c>
      <c r="D21" s="65">
        <f>VLOOKUP($A21,'Return Data'!$B$7:$R$1700,9,0)</f>
        <v>19.967600000000001</v>
      </c>
      <c r="E21" s="66">
        <f t="shared" si="0"/>
        <v>17</v>
      </c>
      <c r="F21" s="65">
        <f>VLOOKUP($A21,'Return Data'!$B$7:$R$1700,10,0)</f>
        <v>13.6751</v>
      </c>
      <c r="G21" s="66">
        <f t="shared" si="1"/>
        <v>19</v>
      </c>
      <c r="H21" s="65">
        <f>VLOOKUP($A21,'Return Data'!$B$7:$R$1700,11,0)</f>
        <v>10.3363</v>
      </c>
      <c r="I21" s="66">
        <f t="shared" si="2"/>
        <v>18</v>
      </c>
      <c r="J21" s="65">
        <f>VLOOKUP($A21,'Return Data'!$B$7:$R$1700,12,0)</f>
        <v>9.5167999999999999</v>
      </c>
      <c r="K21" s="66">
        <f t="shared" si="3"/>
        <v>19</v>
      </c>
      <c r="L21" s="65">
        <f>VLOOKUP($A21,'Return Data'!$B$7:$R$1700,13,0)</f>
        <v>9.3744999999999994</v>
      </c>
      <c r="M21" s="66">
        <f t="shared" si="4"/>
        <v>18</v>
      </c>
      <c r="N21" s="65">
        <f>VLOOKUP($A21,'Return Data'!$B$7:$R$1700,17,0)</f>
        <v>8.4414999999999996</v>
      </c>
      <c r="O21" s="66">
        <f t="shared" si="5"/>
        <v>13</v>
      </c>
      <c r="P21" s="65">
        <f>VLOOKUP($A21,'Return Data'!$B$7:$R$1700,14,0)</f>
        <v>7.6409000000000002</v>
      </c>
      <c r="Q21" s="66">
        <f t="shared" si="7"/>
        <v>10</v>
      </c>
      <c r="R21" s="65">
        <f>VLOOKUP($A21,'Return Data'!$B$7:$R$1700,16,0)</f>
        <v>7.6889000000000003</v>
      </c>
      <c r="S21" s="67">
        <f t="shared" si="6"/>
        <v>12</v>
      </c>
    </row>
    <row r="22" spans="1:19" x14ac:dyDescent="0.3">
      <c r="A22" s="82" t="s">
        <v>653</v>
      </c>
      <c r="B22" s="64">
        <f>VLOOKUP($A22,'Return Data'!$B$7:$R$1700,3,0)</f>
        <v>44025</v>
      </c>
      <c r="C22" s="65">
        <f>VLOOKUP($A22,'Return Data'!$B$7:$R$1700,4,0)</f>
        <v>32.687800000000003</v>
      </c>
      <c r="D22" s="65">
        <f>VLOOKUP($A22,'Return Data'!$B$7:$R$1700,9,0)</f>
        <v>24.203199999999999</v>
      </c>
      <c r="E22" s="66">
        <f t="shared" si="0"/>
        <v>15</v>
      </c>
      <c r="F22" s="65">
        <f>VLOOKUP($A22,'Return Data'!$B$7:$R$1700,10,0)</f>
        <v>22.169699999999999</v>
      </c>
      <c r="G22" s="66">
        <f t="shared" si="1"/>
        <v>13</v>
      </c>
      <c r="H22" s="65">
        <f>VLOOKUP($A22,'Return Data'!$B$7:$R$1700,11,0)</f>
        <v>12.387499999999999</v>
      </c>
      <c r="I22" s="66">
        <f t="shared" si="2"/>
        <v>16</v>
      </c>
      <c r="J22" s="65">
        <f>VLOOKUP($A22,'Return Data'!$B$7:$R$1700,12,0)</f>
        <v>11.223800000000001</v>
      </c>
      <c r="K22" s="66">
        <f t="shared" si="3"/>
        <v>16</v>
      </c>
      <c r="L22" s="65">
        <f>VLOOKUP($A22,'Return Data'!$B$7:$R$1700,13,0)</f>
        <v>10.1302</v>
      </c>
      <c r="M22" s="66">
        <f t="shared" si="4"/>
        <v>17</v>
      </c>
      <c r="N22" s="65">
        <f>VLOOKUP($A22,'Return Data'!$B$7:$R$1700,17,0)</f>
        <v>9.0642999999999994</v>
      </c>
      <c r="O22" s="66">
        <f t="shared" si="5"/>
        <v>11</v>
      </c>
      <c r="P22" s="65">
        <f>VLOOKUP($A22,'Return Data'!$B$7:$R$1700,14,0)</f>
        <v>7.0450999999999997</v>
      </c>
      <c r="Q22" s="66">
        <f t="shared" si="7"/>
        <v>11</v>
      </c>
      <c r="R22" s="65">
        <f>VLOOKUP($A22,'Return Data'!$B$7:$R$1700,16,0)</f>
        <v>7.0176999999999996</v>
      </c>
      <c r="S22" s="67">
        <f t="shared" si="6"/>
        <v>16</v>
      </c>
    </row>
    <row r="23" spans="1:19" x14ac:dyDescent="0.3">
      <c r="A23" s="82" t="s">
        <v>656</v>
      </c>
      <c r="B23" s="64">
        <f>VLOOKUP($A23,'Return Data'!$B$7:$R$1700,3,0)</f>
        <v>44025</v>
      </c>
      <c r="C23" s="65">
        <f>VLOOKUP($A23,'Return Data'!$B$7:$R$1700,4,0)</f>
        <v>11.8126</v>
      </c>
      <c r="D23" s="65">
        <f>VLOOKUP($A23,'Return Data'!$B$7:$R$1700,9,0)</f>
        <v>26.519600000000001</v>
      </c>
      <c r="E23" s="66">
        <f t="shared" si="0"/>
        <v>10</v>
      </c>
      <c r="F23" s="65">
        <f>VLOOKUP($A23,'Return Data'!$B$7:$R$1700,10,0)</f>
        <v>24.614599999999999</v>
      </c>
      <c r="G23" s="66">
        <f t="shared" si="1"/>
        <v>8</v>
      </c>
      <c r="H23" s="65">
        <f>VLOOKUP($A23,'Return Data'!$B$7:$R$1700,11,0)</f>
        <v>14.8758</v>
      </c>
      <c r="I23" s="66">
        <f t="shared" si="2"/>
        <v>10</v>
      </c>
      <c r="J23" s="65">
        <f>VLOOKUP($A23,'Return Data'!$B$7:$R$1700,12,0)</f>
        <v>12.7942</v>
      </c>
      <c r="K23" s="66">
        <f t="shared" si="3"/>
        <v>9</v>
      </c>
      <c r="L23" s="65">
        <f>VLOOKUP($A23,'Return Data'!$B$7:$R$1700,13,0)</f>
        <v>12.148</v>
      </c>
      <c r="M23" s="66">
        <f t="shared" si="4"/>
        <v>9</v>
      </c>
      <c r="N23" s="65"/>
      <c r="O23" s="66"/>
      <c r="P23" s="65"/>
      <c r="Q23" s="66"/>
      <c r="R23" s="65">
        <f>VLOOKUP($A23,'Return Data'!$B$7:$R$1700,16,0)</f>
        <v>12.204800000000001</v>
      </c>
      <c r="S23" s="67">
        <f t="shared" si="6"/>
        <v>1</v>
      </c>
    </row>
    <row r="24" spans="1:19" x14ac:dyDescent="0.3">
      <c r="A24" s="82" t="s">
        <v>657</v>
      </c>
      <c r="B24" s="64">
        <f>VLOOKUP($A24,'Return Data'!$B$7:$R$1700,3,0)</f>
        <v>44025</v>
      </c>
      <c r="C24" s="65">
        <f>VLOOKUP($A24,'Return Data'!$B$7:$R$1700,4,0)</f>
        <v>30.3337</v>
      </c>
      <c r="D24" s="65">
        <f>VLOOKUP($A24,'Return Data'!$B$7:$R$1700,9,0)</f>
        <v>26.5776</v>
      </c>
      <c r="E24" s="66">
        <f t="shared" si="0"/>
        <v>9</v>
      </c>
      <c r="F24" s="65">
        <f>VLOOKUP($A24,'Return Data'!$B$7:$R$1700,10,0)</f>
        <v>24.238299999999999</v>
      </c>
      <c r="G24" s="66">
        <f t="shared" si="1"/>
        <v>9</v>
      </c>
      <c r="H24" s="65">
        <f>VLOOKUP($A24,'Return Data'!$B$7:$R$1700,11,0)</f>
        <v>14.9137</v>
      </c>
      <c r="I24" s="66">
        <f t="shared" si="2"/>
        <v>9</v>
      </c>
      <c r="J24" s="65">
        <f>VLOOKUP($A24,'Return Data'!$B$7:$R$1700,12,0)</f>
        <v>13.1645</v>
      </c>
      <c r="K24" s="66">
        <f t="shared" si="3"/>
        <v>6</v>
      </c>
      <c r="L24" s="65">
        <f>VLOOKUP($A24,'Return Data'!$B$7:$R$1700,13,0)</f>
        <v>12.9048</v>
      </c>
      <c r="M24" s="66">
        <f t="shared" si="4"/>
        <v>3</v>
      </c>
      <c r="N24" s="65">
        <f>VLOOKUP($A24,'Return Data'!$B$7:$R$1700,17,0)</f>
        <v>11.7872</v>
      </c>
      <c r="O24" s="66">
        <f t="shared" si="5"/>
        <v>2</v>
      </c>
      <c r="P24" s="65">
        <f>VLOOKUP($A24,'Return Data'!$B$7:$R$1700,14,0)</f>
        <v>8.4563000000000006</v>
      </c>
      <c r="Q24" s="66">
        <f t="shared" si="7"/>
        <v>7</v>
      </c>
      <c r="R24" s="65">
        <f>VLOOKUP($A24,'Return Data'!$B$7:$R$1700,16,0)</f>
        <v>7.3993000000000002</v>
      </c>
      <c r="S24" s="67">
        <f t="shared" si="6"/>
        <v>15</v>
      </c>
    </row>
    <row r="25" spans="1:19" x14ac:dyDescent="0.3">
      <c r="A25" s="82" t="s">
        <v>660</v>
      </c>
      <c r="B25" s="64">
        <f>VLOOKUP($A25,'Return Data'!$B$7:$R$1700,3,0)</f>
        <v>44025</v>
      </c>
      <c r="C25" s="65">
        <f>VLOOKUP($A25,'Return Data'!$B$7:$R$1700,4,0)</f>
        <v>197.63759999999999</v>
      </c>
      <c r="D25" s="65">
        <f>VLOOKUP($A25,'Return Data'!$B$7:$R$1700,9,0)</f>
        <v>-149.23660000000001</v>
      </c>
      <c r="E25" s="66">
        <f t="shared" si="0"/>
        <v>20</v>
      </c>
      <c r="F25" s="65">
        <f>VLOOKUP($A25,'Return Data'!$B$7:$R$1700,10,0)</f>
        <v>-50.838799999999999</v>
      </c>
      <c r="G25" s="66">
        <f t="shared" si="1"/>
        <v>20</v>
      </c>
      <c r="H25" s="65">
        <f>VLOOKUP($A25,'Return Data'!$B$7:$R$1700,11,0)</f>
        <v>-25.4194</v>
      </c>
      <c r="I25" s="66">
        <f t="shared" si="2"/>
        <v>20</v>
      </c>
      <c r="J25" s="65">
        <f>VLOOKUP($A25,'Return Data'!$B$7:$R$1700,12,0)</f>
        <v>-16.7621</v>
      </c>
      <c r="K25" s="66">
        <f t="shared" si="3"/>
        <v>20</v>
      </c>
      <c r="L25" s="65">
        <f>VLOOKUP($A25,'Return Data'!$B$7:$R$1700,13,0)</f>
        <v>-18.7453</v>
      </c>
      <c r="M25" s="66">
        <f t="shared" si="4"/>
        <v>20</v>
      </c>
      <c r="N25" s="65"/>
      <c r="O25" s="66"/>
      <c r="P25" s="65"/>
      <c r="Q25" s="66"/>
      <c r="R25" s="65">
        <f>VLOOKUP($A25,'Return Data'!$B$7:$R$1700,16,0)</f>
        <v>-17.227</v>
      </c>
      <c r="S25" s="67">
        <f t="shared" si="6"/>
        <v>20</v>
      </c>
    </row>
    <row r="26" spans="1:19" x14ac:dyDescent="0.3">
      <c r="A26" s="82" t="s">
        <v>662</v>
      </c>
      <c r="B26" s="64">
        <f>VLOOKUP($A26,'Return Data'!$B$7:$R$1700,3,0)</f>
        <v>44025</v>
      </c>
      <c r="C26" s="65">
        <f>VLOOKUP($A26,'Return Data'!$B$7:$R$1700,4,0)</f>
        <v>11.7361</v>
      </c>
      <c r="D26" s="65">
        <f>VLOOKUP($A26,'Return Data'!$B$7:$R$1700,9,0)</f>
        <v>34.2562</v>
      </c>
      <c r="E26" s="66">
        <f t="shared" si="0"/>
        <v>2</v>
      </c>
      <c r="F26" s="65">
        <f>VLOOKUP($A26,'Return Data'!$B$7:$R$1700,10,0)</f>
        <v>27.043199999999999</v>
      </c>
      <c r="G26" s="66">
        <f t="shared" si="1"/>
        <v>5</v>
      </c>
      <c r="H26" s="65">
        <f>VLOOKUP($A26,'Return Data'!$B$7:$R$1700,11,0)</f>
        <v>15.0116</v>
      </c>
      <c r="I26" s="66">
        <f t="shared" si="2"/>
        <v>7</v>
      </c>
      <c r="J26" s="65">
        <f>VLOOKUP($A26,'Return Data'!$B$7:$R$1700,12,0)</f>
        <v>12.938599999999999</v>
      </c>
      <c r="K26" s="66">
        <f t="shared" si="3"/>
        <v>8</v>
      </c>
      <c r="L26" s="65">
        <f>VLOOKUP($A26,'Return Data'!$B$7:$R$1700,13,0)</f>
        <v>13.0421</v>
      </c>
      <c r="M26" s="66">
        <f t="shared" si="4"/>
        <v>2</v>
      </c>
      <c r="N26" s="65">
        <f>VLOOKUP($A26,'Return Data'!$B$7:$R$1700,17,0)</f>
        <v>7.7073999999999998</v>
      </c>
      <c r="O26" s="66">
        <f t="shared" si="5"/>
        <v>14</v>
      </c>
      <c r="P26" s="65"/>
      <c r="Q26" s="66"/>
      <c r="R26" s="65">
        <f>VLOOKUP($A26,'Return Data'!$B$7:$R$1700,16,0)</f>
        <v>7.7789000000000001</v>
      </c>
      <c r="S26" s="67">
        <f t="shared" si="6"/>
        <v>11</v>
      </c>
    </row>
    <row r="27" spans="1:19" x14ac:dyDescent="0.3">
      <c r="A27" s="82" t="s">
        <v>664</v>
      </c>
      <c r="B27" s="64">
        <f>VLOOKUP($A27,'Return Data'!$B$7:$R$1700,3,0)</f>
        <v>44025</v>
      </c>
      <c r="C27" s="65">
        <f>VLOOKUP($A27,'Return Data'!$B$7:$R$1700,4,0)</f>
        <v>12.3447</v>
      </c>
      <c r="D27" s="65">
        <f>VLOOKUP($A27,'Return Data'!$B$7:$R$1700,9,0)</f>
        <v>28.2852</v>
      </c>
      <c r="E27" s="66">
        <f t="shared" si="0"/>
        <v>7</v>
      </c>
      <c r="F27" s="65">
        <f>VLOOKUP($A27,'Return Data'!$B$7:$R$1700,10,0)</f>
        <v>27.175000000000001</v>
      </c>
      <c r="G27" s="66">
        <f t="shared" si="1"/>
        <v>3</v>
      </c>
      <c r="H27" s="65">
        <f>VLOOKUP($A27,'Return Data'!$B$7:$R$1700,11,0)</f>
        <v>15.2675</v>
      </c>
      <c r="I27" s="66">
        <f t="shared" si="2"/>
        <v>5</v>
      </c>
      <c r="J27" s="65">
        <f>VLOOKUP($A27,'Return Data'!$B$7:$R$1700,12,0)</f>
        <v>13.923500000000001</v>
      </c>
      <c r="K27" s="66">
        <f t="shared" si="3"/>
        <v>2</v>
      </c>
      <c r="L27" s="65">
        <f>VLOOKUP($A27,'Return Data'!$B$7:$R$1700,13,0)</f>
        <v>12.441700000000001</v>
      </c>
      <c r="M27" s="66">
        <f t="shared" si="4"/>
        <v>5</v>
      </c>
      <c r="N27" s="65"/>
      <c r="O27" s="66"/>
      <c r="P27" s="65"/>
      <c r="Q27" s="66"/>
      <c r="R27" s="65">
        <f>VLOOKUP($A27,'Return Data'!$B$7:$R$1700,16,0)</f>
        <v>11.522399999999999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18.007505000000002</v>
      </c>
      <c r="E29" s="88"/>
      <c r="F29" s="89">
        <f>AVERAGE(F8:F27)</f>
        <v>20.046249999999997</v>
      </c>
      <c r="G29" s="88"/>
      <c r="H29" s="89">
        <f>AVERAGE(H8:H27)</f>
        <v>12.182359999999999</v>
      </c>
      <c r="I29" s="88"/>
      <c r="J29" s="89">
        <f>AVERAGE(J8:J27)</f>
        <v>10.977734999999999</v>
      </c>
      <c r="K29" s="88"/>
      <c r="L29" s="89">
        <f>AVERAGE(L8:L27)</f>
        <v>9.9842650000000006</v>
      </c>
      <c r="M29" s="88"/>
      <c r="N29" s="89">
        <f>AVERAGE(N8:N27)</f>
        <v>9.4081812500000002</v>
      </c>
      <c r="O29" s="88"/>
      <c r="P29" s="89">
        <f>AVERAGE(P8:P27)</f>
        <v>7.6837285714285724</v>
      </c>
      <c r="Q29" s="88"/>
      <c r="R29" s="89">
        <f>AVERAGE(R8:R27)</f>
        <v>7.2375600000000002</v>
      </c>
      <c r="S29" s="90"/>
    </row>
    <row r="30" spans="1:19" x14ac:dyDescent="0.3">
      <c r="A30" s="87" t="s">
        <v>28</v>
      </c>
      <c r="B30" s="88"/>
      <c r="C30" s="88"/>
      <c r="D30" s="89">
        <f>MIN(D8:D27)</f>
        <v>-149.23660000000001</v>
      </c>
      <c r="E30" s="88"/>
      <c r="F30" s="89">
        <f>MIN(F8:F27)</f>
        <v>-50.838799999999999</v>
      </c>
      <c r="G30" s="88"/>
      <c r="H30" s="89">
        <f>MIN(H8:H27)</f>
        <v>-25.4194</v>
      </c>
      <c r="I30" s="88"/>
      <c r="J30" s="89">
        <f>MIN(J8:J27)</f>
        <v>-16.7621</v>
      </c>
      <c r="K30" s="88"/>
      <c r="L30" s="89">
        <f>MIN(L8:L27)</f>
        <v>-18.7453</v>
      </c>
      <c r="M30" s="88"/>
      <c r="N30" s="89">
        <f>MIN(N8:N27)</f>
        <v>1.9730000000000001</v>
      </c>
      <c r="O30" s="88"/>
      <c r="P30" s="89">
        <f>MIN(P8:P27)</f>
        <v>2.6695000000000002</v>
      </c>
      <c r="Q30" s="88"/>
      <c r="R30" s="89">
        <f>MIN(R8:R27)</f>
        <v>-17.227</v>
      </c>
      <c r="S30" s="90"/>
    </row>
    <row r="31" spans="1:19" ht="15" thickBot="1" x14ac:dyDescent="0.35">
      <c r="A31" s="91" t="s">
        <v>29</v>
      </c>
      <c r="B31" s="92"/>
      <c r="C31" s="92"/>
      <c r="D31" s="93">
        <f>MAX(D8:D27)</f>
        <v>34.812899999999999</v>
      </c>
      <c r="E31" s="92"/>
      <c r="F31" s="93">
        <f>MAX(F8:F27)</f>
        <v>36.912100000000002</v>
      </c>
      <c r="G31" s="92"/>
      <c r="H31" s="93">
        <f>MAX(H8:H27)</f>
        <v>20.1069</v>
      </c>
      <c r="I31" s="92"/>
      <c r="J31" s="93">
        <f>MAX(J8:J27)</f>
        <v>17.142399999999999</v>
      </c>
      <c r="K31" s="92"/>
      <c r="L31" s="93">
        <f>MAX(L8:L27)</f>
        <v>13.352600000000001</v>
      </c>
      <c r="M31" s="92"/>
      <c r="N31" s="93">
        <f>MAX(N8:N27)</f>
        <v>13.6671</v>
      </c>
      <c r="O31" s="92"/>
      <c r="P31" s="93">
        <f>MAX(P8:P27)</f>
        <v>9.9991000000000003</v>
      </c>
      <c r="Q31" s="92"/>
      <c r="R31" s="93">
        <f>MAX(R8:R27)</f>
        <v>12.204800000000001</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44025</v>
      </c>
      <c r="C8" s="65">
        <f>VLOOKUP($A8,'Return Data'!$B$7:$R$1700,4,0)</f>
        <v>34.6008</v>
      </c>
      <c r="D8" s="65">
        <f>VLOOKUP($A8,'Return Data'!$B$7:$R$1700,9,0)</f>
        <v>36.265900000000002</v>
      </c>
      <c r="E8" s="66">
        <f t="shared" ref="E8:E37" si="0">RANK(D8,D$8:D$37,0)</f>
        <v>3</v>
      </c>
      <c r="F8" s="65">
        <f>VLOOKUP($A8,'Return Data'!$B$7:$R$1700,10,0)</f>
        <v>22.0123</v>
      </c>
      <c r="G8" s="66">
        <f t="shared" ref="G8:G37" si="1">RANK(F8,F$8:F$37,0)</f>
        <v>15</v>
      </c>
      <c r="H8" s="65">
        <f>VLOOKUP($A8,'Return Data'!$B$7:$R$1700,11,0)</f>
        <v>12.8302</v>
      </c>
      <c r="I8" s="66">
        <f t="shared" ref="I8:I35" si="2">RANK(H8,H$8:H$37,0)</f>
        <v>19</v>
      </c>
      <c r="J8" s="65">
        <f>VLOOKUP($A8,'Return Data'!$B$7:$R$1700,12,0)</f>
        <v>3.2269999999999999</v>
      </c>
      <c r="K8" s="66">
        <f>RANK(J8,J$8:J$37,0)</f>
        <v>27</v>
      </c>
      <c r="L8" s="65">
        <f>VLOOKUP($A8,'Return Data'!$B$7:$R$1700,13,0)</f>
        <v>1.6608000000000001</v>
      </c>
      <c r="M8" s="66">
        <f>RANK(L8,L$8:L$37,0)</f>
        <v>27</v>
      </c>
      <c r="N8" s="65">
        <f>VLOOKUP($A8,'Return Data'!$B$7:$R$1700,17,0)</f>
        <v>5.6614000000000004</v>
      </c>
      <c r="O8" s="66">
        <f>RANK(N8,N$8:N$37,0)</f>
        <v>23</v>
      </c>
      <c r="P8" s="65">
        <f>VLOOKUP($A8,'Return Data'!$B$7:$R$1700,14,0)</f>
        <v>3.7566000000000002</v>
      </c>
      <c r="Q8" s="66">
        <f>RANK(P8,P$8:P$37,0)</f>
        <v>26</v>
      </c>
      <c r="R8" s="65">
        <f>VLOOKUP($A8,'Return Data'!$B$7:$R$1700,16,0)</f>
        <v>7.9584999999999999</v>
      </c>
      <c r="S8" s="67">
        <f t="shared" ref="S8:S37" si="3">RANK(R8,R$8:R$37,0)</f>
        <v>23</v>
      </c>
    </row>
    <row r="9" spans="1:19" x14ac:dyDescent="0.3">
      <c r="A9" s="82" t="s">
        <v>54</v>
      </c>
      <c r="B9" s="64">
        <f>VLOOKUP($A9,'Return Data'!$B$7:$R$1700,3,0)</f>
        <v>44025</v>
      </c>
      <c r="C9" s="65">
        <f>VLOOKUP($A9,'Return Data'!$B$7:$R$1700,4,0)</f>
        <v>1.4522999999999999</v>
      </c>
      <c r="D9" s="65">
        <f>VLOOKUP($A9,'Return Data'!$B$7:$R$1700,9,0)</f>
        <v>0</v>
      </c>
      <c r="E9" s="66">
        <f t="shared" si="0"/>
        <v>30</v>
      </c>
      <c r="F9" s="65">
        <f>VLOOKUP($A9,'Return Data'!$B$7:$R$1700,10,0)</f>
        <v>0</v>
      </c>
      <c r="G9" s="66">
        <f t="shared" si="1"/>
        <v>30</v>
      </c>
      <c r="H9" s="65">
        <f>VLOOKUP($A9,'Return Data'!$B$7:$R$1700,11,0)</f>
        <v>-49.904000000000003</v>
      </c>
      <c r="I9" s="66">
        <f t="shared" si="2"/>
        <v>29</v>
      </c>
      <c r="J9" s="65"/>
      <c r="K9" s="66"/>
      <c r="L9" s="65"/>
      <c r="M9" s="66"/>
      <c r="N9" s="65"/>
      <c r="O9" s="66"/>
      <c r="P9" s="65"/>
      <c r="Q9" s="66"/>
      <c r="R9" s="65">
        <f>VLOOKUP($A9,'Return Data'!$B$7:$R$1700,16,0)</f>
        <v>-37.8264</v>
      </c>
      <c r="S9" s="67">
        <f t="shared" si="3"/>
        <v>30</v>
      </c>
    </row>
    <row r="10" spans="1:19" x14ac:dyDescent="0.3">
      <c r="A10" s="82" t="s">
        <v>55</v>
      </c>
      <c r="B10" s="64">
        <f>VLOOKUP($A10,'Return Data'!$B$7:$R$1700,3,0)</f>
        <v>44025</v>
      </c>
      <c r="C10" s="65">
        <f>VLOOKUP($A10,'Return Data'!$B$7:$R$1700,4,0)</f>
        <v>24.359000000000002</v>
      </c>
      <c r="D10" s="65">
        <f>VLOOKUP($A10,'Return Data'!$B$7:$R$1700,9,0)</f>
        <v>36.658099999999997</v>
      </c>
      <c r="E10" s="66">
        <f t="shared" si="0"/>
        <v>2</v>
      </c>
      <c r="F10" s="65">
        <f>VLOOKUP($A10,'Return Data'!$B$7:$R$1700,10,0)</f>
        <v>36.210599999999999</v>
      </c>
      <c r="G10" s="66">
        <f t="shared" si="1"/>
        <v>1</v>
      </c>
      <c r="H10" s="65">
        <f>VLOOKUP($A10,'Return Data'!$B$7:$R$1700,11,0)</f>
        <v>20.354700000000001</v>
      </c>
      <c r="I10" s="66">
        <f t="shared" si="2"/>
        <v>3</v>
      </c>
      <c r="J10" s="65">
        <f>VLOOKUP($A10,'Return Data'!$B$7:$R$1700,12,0)</f>
        <v>17.196400000000001</v>
      </c>
      <c r="K10" s="66">
        <f t="shared" ref="K10:K35" si="4">RANK(J10,J$8:J$37,0)</f>
        <v>1</v>
      </c>
      <c r="L10" s="65">
        <f>VLOOKUP($A10,'Return Data'!$B$7:$R$1700,13,0)</f>
        <v>14.422800000000001</v>
      </c>
      <c r="M10" s="66">
        <f t="shared" ref="M10:M35" si="5">RANK(L10,L$8:L$37,0)</f>
        <v>2</v>
      </c>
      <c r="N10" s="65">
        <f>VLOOKUP($A10,'Return Data'!$B$7:$R$1700,17,0)</f>
        <v>13.821</v>
      </c>
      <c r="O10" s="66">
        <f t="shared" ref="O10:O22" si="6">RANK(N10,N$8:N$37,0)</f>
        <v>3</v>
      </c>
      <c r="P10" s="65">
        <f>VLOOKUP($A10,'Return Data'!$B$7:$R$1700,14,0)</f>
        <v>9.8689999999999998</v>
      </c>
      <c r="Q10" s="66">
        <f t="shared" ref="Q10:Q22" si="7">RANK(P10,P$8:P$37,0)</f>
        <v>2</v>
      </c>
      <c r="R10" s="65">
        <f>VLOOKUP($A10,'Return Data'!$B$7:$R$1700,16,0)</f>
        <v>10.280099999999999</v>
      </c>
      <c r="S10" s="67">
        <f t="shared" si="3"/>
        <v>3</v>
      </c>
    </row>
    <row r="11" spans="1:19" x14ac:dyDescent="0.3">
      <c r="A11" s="82" t="s">
        <v>56</v>
      </c>
      <c r="B11" s="64">
        <f>VLOOKUP($A11,'Return Data'!$B$7:$R$1700,3,0)</f>
        <v>44025</v>
      </c>
      <c r="C11" s="65">
        <f>VLOOKUP($A11,'Return Data'!$B$7:$R$1700,4,0)</f>
        <v>18.5366</v>
      </c>
      <c r="D11" s="65">
        <f>VLOOKUP($A11,'Return Data'!$B$7:$R$1700,9,0)</f>
        <v>17.514700000000001</v>
      </c>
      <c r="E11" s="66">
        <f t="shared" si="0"/>
        <v>18</v>
      </c>
      <c r="F11" s="65">
        <f>VLOOKUP($A11,'Return Data'!$B$7:$R$1700,10,0)</f>
        <v>15.3513</v>
      </c>
      <c r="G11" s="66">
        <f t="shared" si="1"/>
        <v>23</v>
      </c>
      <c r="H11" s="65">
        <f>VLOOKUP($A11,'Return Data'!$B$7:$R$1700,11,0)</f>
        <v>11.8102</v>
      </c>
      <c r="I11" s="66">
        <f t="shared" si="2"/>
        <v>21</v>
      </c>
      <c r="J11" s="65">
        <f>VLOOKUP($A11,'Return Data'!$B$7:$R$1700,12,0)</f>
        <v>9.4169</v>
      </c>
      <c r="K11" s="66">
        <f t="shared" si="4"/>
        <v>21</v>
      </c>
      <c r="L11" s="65">
        <f>VLOOKUP($A11,'Return Data'!$B$7:$R$1700,13,0)</f>
        <v>7.3653000000000004</v>
      </c>
      <c r="M11" s="66">
        <f t="shared" si="5"/>
        <v>24</v>
      </c>
      <c r="N11" s="65">
        <f>VLOOKUP($A11,'Return Data'!$B$7:$R$1700,17,0)</f>
        <v>3.9721000000000002</v>
      </c>
      <c r="O11" s="66">
        <f t="shared" si="6"/>
        <v>26</v>
      </c>
      <c r="P11" s="65">
        <f>VLOOKUP($A11,'Return Data'!$B$7:$R$1700,14,0)</f>
        <v>3.7595999999999998</v>
      </c>
      <c r="Q11" s="66">
        <f t="shared" si="7"/>
        <v>25</v>
      </c>
      <c r="R11" s="65">
        <f>VLOOKUP($A11,'Return Data'!$B$7:$R$1700,16,0)</f>
        <v>7.7942999999999998</v>
      </c>
      <c r="S11" s="67">
        <f t="shared" si="3"/>
        <v>24</v>
      </c>
    </row>
    <row r="12" spans="1:19" x14ac:dyDescent="0.3">
      <c r="A12" s="82" t="s">
        <v>57</v>
      </c>
      <c r="B12" s="64">
        <f>VLOOKUP($A12,'Return Data'!$B$7:$R$1700,3,0)</f>
        <v>44025</v>
      </c>
      <c r="C12" s="65">
        <f>VLOOKUP($A12,'Return Data'!$B$7:$R$1700,4,0)</f>
        <v>37.662999999999997</v>
      </c>
      <c r="D12" s="65">
        <f>VLOOKUP($A12,'Return Data'!$B$7:$R$1700,9,0)</f>
        <v>12.504899999999999</v>
      </c>
      <c r="E12" s="66">
        <f t="shared" si="0"/>
        <v>24</v>
      </c>
      <c r="F12" s="65">
        <f>VLOOKUP($A12,'Return Data'!$B$7:$R$1700,10,0)</f>
        <v>20.9023</v>
      </c>
      <c r="G12" s="66">
        <f t="shared" si="1"/>
        <v>18</v>
      </c>
      <c r="H12" s="65">
        <f>VLOOKUP($A12,'Return Data'!$B$7:$R$1700,11,0)</f>
        <v>15.7967</v>
      </c>
      <c r="I12" s="66">
        <f t="shared" si="2"/>
        <v>12</v>
      </c>
      <c r="J12" s="65">
        <f>VLOOKUP($A12,'Return Data'!$B$7:$R$1700,12,0)</f>
        <v>12.4962</v>
      </c>
      <c r="K12" s="66">
        <f t="shared" si="4"/>
        <v>14</v>
      </c>
      <c r="L12" s="65">
        <f>VLOOKUP($A12,'Return Data'!$B$7:$R$1700,13,0)</f>
        <v>10.1587</v>
      </c>
      <c r="M12" s="66">
        <f t="shared" si="5"/>
        <v>13</v>
      </c>
      <c r="N12" s="65">
        <f>VLOOKUP($A12,'Return Data'!$B$7:$R$1700,17,0)</f>
        <v>10.5587</v>
      </c>
      <c r="O12" s="66">
        <f t="shared" si="6"/>
        <v>16</v>
      </c>
      <c r="P12" s="65">
        <f>VLOOKUP($A12,'Return Data'!$B$7:$R$1700,14,0)</f>
        <v>7.5605000000000002</v>
      </c>
      <c r="Q12" s="66">
        <f t="shared" si="7"/>
        <v>15</v>
      </c>
      <c r="R12" s="65">
        <f>VLOOKUP($A12,'Return Data'!$B$7:$R$1700,16,0)</f>
        <v>9.3644999999999996</v>
      </c>
      <c r="S12" s="67">
        <f t="shared" si="3"/>
        <v>14</v>
      </c>
    </row>
    <row r="13" spans="1:19" x14ac:dyDescent="0.3">
      <c r="A13" s="82" t="s">
        <v>58</v>
      </c>
      <c r="B13" s="64">
        <f>VLOOKUP($A13,'Return Data'!$B$7:$R$1700,3,0)</f>
        <v>44025</v>
      </c>
      <c r="C13" s="65">
        <f>VLOOKUP($A13,'Return Data'!$B$7:$R$1700,4,0)</f>
        <v>24.764399999999998</v>
      </c>
      <c r="D13" s="65">
        <f>VLOOKUP($A13,'Return Data'!$B$7:$R$1700,9,0)</f>
        <v>16.830300000000001</v>
      </c>
      <c r="E13" s="66">
        <f t="shared" si="0"/>
        <v>19</v>
      </c>
      <c r="F13" s="65">
        <f>VLOOKUP($A13,'Return Data'!$B$7:$R$1700,10,0)</f>
        <v>25.6357</v>
      </c>
      <c r="G13" s="66">
        <f t="shared" si="1"/>
        <v>10</v>
      </c>
      <c r="H13" s="65">
        <f>VLOOKUP($A13,'Return Data'!$B$7:$R$1700,11,0)</f>
        <v>16.575199999999999</v>
      </c>
      <c r="I13" s="66">
        <f t="shared" si="2"/>
        <v>11</v>
      </c>
      <c r="J13" s="65">
        <f>VLOOKUP($A13,'Return Data'!$B$7:$R$1700,12,0)</f>
        <v>12.642099999999999</v>
      </c>
      <c r="K13" s="66">
        <f t="shared" si="4"/>
        <v>12</v>
      </c>
      <c r="L13" s="65">
        <f>VLOOKUP($A13,'Return Data'!$B$7:$R$1700,13,0)</f>
        <v>9.9115000000000002</v>
      </c>
      <c r="M13" s="66">
        <f t="shared" si="5"/>
        <v>16</v>
      </c>
      <c r="N13" s="65">
        <f>VLOOKUP($A13,'Return Data'!$B$7:$R$1700,17,0)</f>
        <v>11.0665</v>
      </c>
      <c r="O13" s="66">
        <f t="shared" si="6"/>
        <v>14</v>
      </c>
      <c r="P13" s="65">
        <f>VLOOKUP($A13,'Return Data'!$B$7:$R$1700,14,0)</f>
        <v>7.431</v>
      </c>
      <c r="Q13" s="66">
        <f t="shared" si="7"/>
        <v>16</v>
      </c>
      <c r="R13" s="65">
        <f>VLOOKUP($A13,'Return Data'!$B$7:$R$1700,16,0)</f>
        <v>9.4237000000000002</v>
      </c>
      <c r="S13" s="67">
        <f t="shared" si="3"/>
        <v>12</v>
      </c>
    </row>
    <row r="14" spans="1:19" x14ac:dyDescent="0.3">
      <c r="A14" s="82" t="s">
        <v>59</v>
      </c>
      <c r="B14" s="64">
        <f>VLOOKUP($A14,'Return Data'!$B$7:$R$1700,3,0)</f>
        <v>44025</v>
      </c>
      <c r="C14" s="65">
        <f>VLOOKUP($A14,'Return Data'!$B$7:$R$1700,4,0)</f>
        <v>2665.0906</v>
      </c>
      <c r="D14" s="65">
        <f>VLOOKUP($A14,'Return Data'!$B$7:$R$1700,9,0)</f>
        <v>19.522500000000001</v>
      </c>
      <c r="E14" s="66">
        <f t="shared" si="0"/>
        <v>17</v>
      </c>
      <c r="F14" s="65">
        <f>VLOOKUP($A14,'Return Data'!$B$7:$R$1700,10,0)</f>
        <v>28.694800000000001</v>
      </c>
      <c r="G14" s="66">
        <f t="shared" si="1"/>
        <v>4</v>
      </c>
      <c r="H14" s="65">
        <f>VLOOKUP($A14,'Return Data'!$B$7:$R$1700,11,0)</f>
        <v>21.633700000000001</v>
      </c>
      <c r="I14" s="66">
        <f t="shared" si="2"/>
        <v>2</v>
      </c>
      <c r="J14" s="65">
        <f>VLOOKUP($A14,'Return Data'!$B$7:$R$1700,12,0)</f>
        <v>16.278300000000002</v>
      </c>
      <c r="K14" s="66">
        <f t="shared" si="4"/>
        <v>3</v>
      </c>
      <c r="L14" s="65">
        <f>VLOOKUP($A14,'Return Data'!$B$7:$R$1700,13,0)</f>
        <v>15.7187</v>
      </c>
      <c r="M14" s="66">
        <f t="shared" si="5"/>
        <v>1</v>
      </c>
      <c r="N14" s="65">
        <f>VLOOKUP($A14,'Return Data'!$B$7:$R$1700,17,0)</f>
        <v>13.98</v>
      </c>
      <c r="O14" s="66">
        <f t="shared" si="6"/>
        <v>2</v>
      </c>
      <c r="P14" s="65">
        <f>VLOOKUP($A14,'Return Data'!$B$7:$R$1700,14,0)</f>
        <v>9.1747999999999994</v>
      </c>
      <c r="Q14" s="66">
        <f t="shared" si="7"/>
        <v>6</v>
      </c>
      <c r="R14" s="65">
        <f>VLOOKUP($A14,'Return Data'!$B$7:$R$1700,16,0)</f>
        <v>9.6179000000000006</v>
      </c>
      <c r="S14" s="67">
        <f t="shared" si="3"/>
        <v>9</v>
      </c>
    </row>
    <row r="15" spans="1:19" x14ac:dyDescent="0.3">
      <c r="A15" s="82" t="s">
        <v>60</v>
      </c>
      <c r="B15" s="64">
        <f>VLOOKUP($A15,'Return Data'!$B$7:$R$1700,3,0)</f>
        <v>44025</v>
      </c>
      <c r="C15" s="65">
        <f>VLOOKUP($A15,'Return Data'!$B$7:$R$1700,4,0)</f>
        <v>23.7912</v>
      </c>
      <c r="D15" s="65">
        <f>VLOOKUP($A15,'Return Data'!$B$7:$R$1700,9,0)</f>
        <v>8.0421999999999993</v>
      </c>
      <c r="E15" s="66">
        <f t="shared" si="0"/>
        <v>28</v>
      </c>
      <c r="F15" s="65">
        <f>VLOOKUP($A15,'Return Data'!$B$7:$R$1700,10,0)</f>
        <v>9.2324000000000002</v>
      </c>
      <c r="G15" s="66">
        <f t="shared" si="1"/>
        <v>26</v>
      </c>
      <c r="H15" s="65">
        <f>VLOOKUP($A15,'Return Data'!$B$7:$R$1700,11,0)</f>
        <v>10.9693</v>
      </c>
      <c r="I15" s="66">
        <f t="shared" si="2"/>
        <v>23</v>
      </c>
      <c r="J15" s="65">
        <f>VLOOKUP($A15,'Return Data'!$B$7:$R$1700,12,0)</f>
        <v>9.7211999999999996</v>
      </c>
      <c r="K15" s="66">
        <f t="shared" si="4"/>
        <v>20</v>
      </c>
      <c r="L15" s="65">
        <f>VLOOKUP($A15,'Return Data'!$B$7:$R$1700,13,0)</f>
        <v>7.9778000000000002</v>
      </c>
      <c r="M15" s="66">
        <f t="shared" si="5"/>
        <v>22</v>
      </c>
      <c r="N15" s="65">
        <f>VLOOKUP($A15,'Return Data'!$B$7:$R$1700,17,0)</f>
        <v>12.364599999999999</v>
      </c>
      <c r="O15" s="66">
        <f t="shared" si="6"/>
        <v>7</v>
      </c>
      <c r="P15" s="65">
        <f>VLOOKUP($A15,'Return Data'!$B$7:$R$1700,14,0)</f>
        <v>8.4446999999999992</v>
      </c>
      <c r="Q15" s="66">
        <f t="shared" si="7"/>
        <v>10</v>
      </c>
      <c r="R15" s="65">
        <f>VLOOKUP($A15,'Return Data'!$B$7:$R$1700,16,0)</f>
        <v>8.6951000000000001</v>
      </c>
      <c r="S15" s="67">
        <f t="shared" si="3"/>
        <v>17</v>
      </c>
    </row>
    <row r="16" spans="1:19" x14ac:dyDescent="0.3">
      <c r="A16" s="82" t="s">
        <v>61</v>
      </c>
      <c r="B16" s="64">
        <f>VLOOKUP($A16,'Return Data'!$B$7:$R$1700,3,0)</f>
        <v>44025</v>
      </c>
      <c r="C16" s="65">
        <f>VLOOKUP($A16,'Return Data'!$B$7:$R$1700,4,0)</f>
        <v>70.843000000000004</v>
      </c>
      <c r="D16" s="65">
        <f>VLOOKUP($A16,'Return Data'!$B$7:$R$1700,9,0)</f>
        <v>10.4885</v>
      </c>
      <c r="E16" s="66">
        <f t="shared" si="0"/>
        <v>25</v>
      </c>
      <c r="F16" s="65">
        <f>VLOOKUP($A16,'Return Data'!$B$7:$R$1700,10,0)</f>
        <v>0.49259999999999998</v>
      </c>
      <c r="G16" s="66">
        <f t="shared" si="1"/>
        <v>29</v>
      </c>
      <c r="H16" s="65">
        <f>VLOOKUP($A16,'Return Data'!$B$7:$R$1700,11,0)</f>
        <v>-8.0037000000000003</v>
      </c>
      <c r="I16" s="66">
        <f t="shared" si="2"/>
        <v>28</v>
      </c>
      <c r="J16" s="65">
        <f>VLOOKUP($A16,'Return Data'!$B$7:$R$1700,12,0)</f>
        <v>-2.8287</v>
      </c>
      <c r="K16" s="66">
        <f t="shared" si="4"/>
        <v>28</v>
      </c>
      <c r="L16" s="65">
        <f>VLOOKUP($A16,'Return Data'!$B$7:$R$1700,13,0)</f>
        <v>-0.85550000000000004</v>
      </c>
      <c r="M16" s="66">
        <f t="shared" si="5"/>
        <v>28</v>
      </c>
      <c r="N16" s="65">
        <f>VLOOKUP($A16,'Return Data'!$B$7:$R$1700,17,0)</f>
        <v>4.4877000000000002</v>
      </c>
      <c r="O16" s="66">
        <f t="shared" si="6"/>
        <v>25</v>
      </c>
      <c r="P16" s="65">
        <f>VLOOKUP($A16,'Return Data'!$B$7:$R$1700,14,0)</f>
        <v>5.3996000000000004</v>
      </c>
      <c r="Q16" s="66">
        <f t="shared" si="7"/>
        <v>21</v>
      </c>
      <c r="R16" s="65">
        <f>VLOOKUP($A16,'Return Data'!$B$7:$R$1700,16,0)</f>
        <v>8.2533999999999992</v>
      </c>
      <c r="S16" s="67">
        <f t="shared" si="3"/>
        <v>21</v>
      </c>
    </row>
    <row r="17" spans="1:19" x14ac:dyDescent="0.3">
      <c r="A17" s="82" t="s">
        <v>62</v>
      </c>
      <c r="B17" s="64">
        <f>VLOOKUP($A17,'Return Data'!$B$7:$R$1700,3,0)</f>
        <v>44025</v>
      </c>
      <c r="C17" s="65">
        <f>VLOOKUP($A17,'Return Data'!$B$7:$R$1700,4,0)</f>
        <v>70.12</v>
      </c>
      <c r="D17" s="65">
        <f>VLOOKUP($A17,'Return Data'!$B$7:$R$1700,9,0)</f>
        <v>26.925999999999998</v>
      </c>
      <c r="E17" s="66">
        <f t="shared" si="0"/>
        <v>6</v>
      </c>
      <c r="F17" s="65">
        <f>VLOOKUP($A17,'Return Data'!$B$7:$R$1700,10,0)</f>
        <v>20.101299999999998</v>
      </c>
      <c r="G17" s="66">
        <f t="shared" si="1"/>
        <v>20</v>
      </c>
      <c r="H17" s="65">
        <f>VLOOKUP($A17,'Return Data'!$B$7:$R$1700,11,0)</f>
        <v>12.5563</v>
      </c>
      <c r="I17" s="66">
        <f t="shared" si="2"/>
        <v>20</v>
      </c>
      <c r="J17" s="65">
        <f>VLOOKUP($A17,'Return Data'!$B$7:$R$1700,12,0)</f>
        <v>11.426399999999999</v>
      </c>
      <c r="K17" s="66">
        <f t="shared" si="4"/>
        <v>18</v>
      </c>
      <c r="L17" s="65">
        <f>VLOOKUP($A17,'Return Data'!$B$7:$R$1700,13,0)</f>
        <v>10.1058</v>
      </c>
      <c r="M17" s="66">
        <f t="shared" si="5"/>
        <v>14</v>
      </c>
      <c r="N17" s="65">
        <f>VLOOKUP($A17,'Return Data'!$B$7:$R$1700,17,0)</f>
        <v>7.1756000000000002</v>
      </c>
      <c r="O17" s="66">
        <f t="shared" si="6"/>
        <v>21</v>
      </c>
      <c r="P17" s="65">
        <f>VLOOKUP($A17,'Return Data'!$B$7:$R$1700,14,0)</f>
        <v>4.9604999999999997</v>
      </c>
      <c r="Q17" s="66">
        <f t="shared" si="7"/>
        <v>22</v>
      </c>
      <c r="R17" s="65">
        <f>VLOOKUP($A17,'Return Data'!$B$7:$R$1700,16,0)</f>
        <v>8.2934999999999999</v>
      </c>
      <c r="S17" s="67">
        <f t="shared" si="3"/>
        <v>20</v>
      </c>
    </row>
    <row r="18" spans="1:19" x14ac:dyDescent="0.3">
      <c r="A18" s="82" t="s">
        <v>63</v>
      </c>
      <c r="B18" s="64">
        <f>VLOOKUP($A18,'Return Data'!$B$7:$R$1700,3,0)</f>
        <v>44025</v>
      </c>
      <c r="C18" s="65">
        <f>VLOOKUP($A18,'Return Data'!$B$7:$R$1700,4,0)</f>
        <v>29.573799999999999</v>
      </c>
      <c r="D18" s="65">
        <f>VLOOKUP($A18,'Return Data'!$B$7:$R$1700,9,0)</f>
        <v>22.146699999999999</v>
      </c>
      <c r="E18" s="66">
        <f t="shared" si="0"/>
        <v>14</v>
      </c>
      <c r="F18" s="65">
        <f>VLOOKUP($A18,'Return Data'!$B$7:$R$1700,10,0)</f>
        <v>22.317799999999998</v>
      </c>
      <c r="G18" s="66">
        <f t="shared" si="1"/>
        <v>14</v>
      </c>
      <c r="H18" s="65">
        <f>VLOOKUP($A18,'Return Data'!$B$7:$R$1700,11,0)</f>
        <v>14.819000000000001</v>
      </c>
      <c r="I18" s="66">
        <f t="shared" si="2"/>
        <v>14</v>
      </c>
      <c r="J18" s="65">
        <f>VLOOKUP($A18,'Return Data'!$B$7:$R$1700,12,0)</f>
        <v>11.8933</v>
      </c>
      <c r="K18" s="66">
        <f t="shared" si="4"/>
        <v>17</v>
      </c>
      <c r="L18" s="65">
        <f>VLOOKUP($A18,'Return Data'!$B$7:$R$1700,13,0)</f>
        <v>9.8803000000000001</v>
      </c>
      <c r="M18" s="66">
        <f t="shared" si="5"/>
        <v>17</v>
      </c>
      <c r="N18" s="65">
        <f>VLOOKUP($A18,'Return Data'!$B$7:$R$1700,17,0)</f>
        <v>11.866</v>
      </c>
      <c r="O18" s="66">
        <f t="shared" si="6"/>
        <v>11</v>
      </c>
      <c r="P18" s="65">
        <f>VLOOKUP($A18,'Return Data'!$B$7:$R$1700,14,0)</f>
        <v>7.7112999999999996</v>
      </c>
      <c r="Q18" s="66">
        <f t="shared" si="7"/>
        <v>14</v>
      </c>
      <c r="R18" s="65">
        <f>VLOOKUP($A18,'Return Data'!$B$7:$R$1700,16,0)</f>
        <v>8.4350000000000005</v>
      </c>
      <c r="S18" s="67">
        <f t="shared" si="3"/>
        <v>19</v>
      </c>
    </row>
    <row r="19" spans="1:19" x14ac:dyDescent="0.3">
      <c r="A19" s="82" t="s">
        <v>64</v>
      </c>
      <c r="B19" s="64">
        <f>VLOOKUP($A19,'Return Data'!$B$7:$R$1700,3,0)</f>
        <v>44025</v>
      </c>
      <c r="C19" s="65">
        <f>VLOOKUP($A19,'Return Data'!$B$7:$R$1700,4,0)</f>
        <v>28.055499999999999</v>
      </c>
      <c r="D19" s="65">
        <f>VLOOKUP($A19,'Return Data'!$B$7:$R$1700,9,0)</f>
        <v>24.706199999999999</v>
      </c>
      <c r="E19" s="66">
        <f t="shared" si="0"/>
        <v>12</v>
      </c>
      <c r="F19" s="65">
        <f>VLOOKUP($A19,'Return Data'!$B$7:$R$1700,10,0)</f>
        <v>24.631399999999999</v>
      </c>
      <c r="G19" s="66">
        <f t="shared" si="1"/>
        <v>11</v>
      </c>
      <c r="H19" s="65">
        <f>VLOOKUP($A19,'Return Data'!$B$7:$R$1700,11,0)</f>
        <v>17.034099999999999</v>
      </c>
      <c r="I19" s="66">
        <f t="shared" si="2"/>
        <v>9</v>
      </c>
      <c r="J19" s="65">
        <f>VLOOKUP($A19,'Return Data'!$B$7:$R$1700,12,0)</f>
        <v>15.319100000000001</v>
      </c>
      <c r="K19" s="66">
        <f t="shared" si="4"/>
        <v>4</v>
      </c>
      <c r="L19" s="65">
        <f>VLOOKUP($A19,'Return Data'!$B$7:$R$1700,13,0)</f>
        <v>12.7614</v>
      </c>
      <c r="M19" s="66">
        <f t="shared" si="5"/>
        <v>4</v>
      </c>
      <c r="N19" s="65">
        <f>VLOOKUP($A19,'Return Data'!$B$7:$R$1700,17,0)</f>
        <v>11.8917</v>
      </c>
      <c r="O19" s="66">
        <f t="shared" si="6"/>
        <v>10</v>
      </c>
      <c r="P19" s="65">
        <f>VLOOKUP($A19,'Return Data'!$B$7:$R$1700,14,0)</f>
        <v>8.9479000000000006</v>
      </c>
      <c r="Q19" s="66">
        <f t="shared" si="7"/>
        <v>8</v>
      </c>
      <c r="R19" s="65">
        <f>VLOOKUP($A19,'Return Data'!$B$7:$R$1700,16,0)</f>
        <v>11.2994</v>
      </c>
      <c r="S19" s="67">
        <f t="shared" si="3"/>
        <v>1</v>
      </c>
    </row>
    <row r="20" spans="1:19" x14ac:dyDescent="0.3">
      <c r="A20" s="82" t="s">
        <v>65</v>
      </c>
      <c r="B20" s="64">
        <f>VLOOKUP($A20,'Return Data'!$B$7:$R$1700,3,0)</f>
        <v>44025</v>
      </c>
      <c r="C20" s="65">
        <f>VLOOKUP($A20,'Return Data'!$B$7:$R$1700,4,0)</f>
        <v>17.709299999999999</v>
      </c>
      <c r="D20" s="65">
        <f>VLOOKUP($A20,'Return Data'!$B$7:$R$1700,9,0)</f>
        <v>26.902799999999999</v>
      </c>
      <c r="E20" s="66">
        <f t="shared" si="0"/>
        <v>7</v>
      </c>
      <c r="F20" s="65">
        <f>VLOOKUP($A20,'Return Data'!$B$7:$R$1700,10,0)</f>
        <v>21.488099999999999</v>
      </c>
      <c r="G20" s="66">
        <f t="shared" si="1"/>
        <v>17</v>
      </c>
      <c r="H20" s="65">
        <f>VLOOKUP($A20,'Return Data'!$B$7:$R$1700,11,0)</f>
        <v>13.385</v>
      </c>
      <c r="I20" s="66">
        <f t="shared" si="2"/>
        <v>17</v>
      </c>
      <c r="J20" s="65">
        <f>VLOOKUP($A20,'Return Data'!$B$7:$R$1700,12,0)</f>
        <v>12.6241</v>
      </c>
      <c r="K20" s="66">
        <f t="shared" si="4"/>
        <v>13</v>
      </c>
      <c r="L20" s="65">
        <f>VLOOKUP($A20,'Return Data'!$B$7:$R$1700,13,0)</f>
        <v>9.3188999999999993</v>
      </c>
      <c r="M20" s="66">
        <f t="shared" si="5"/>
        <v>18</v>
      </c>
      <c r="N20" s="65">
        <f>VLOOKUP($A20,'Return Data'!$B$7:$R$1700,17,0)</f>
        <v>9.1026000000000007</v>
      </c>
      <c r="O20" s="66">
        <f t="shared" si="6"/>
        <v>18</v>
      </c>
      <c r="P20" s="65">
        <f>VLOOKUP($A20,'Return Data'!$B$7:$R$1700,14,0)</f>
        <v>6.0891999999999999</v>
      </c>
      <c r="Q20" s="66">
        <f t="shared" si="7"/>
        <v>20</v>
      </c>
      <c r="R20" s="65">
        <f>VLOOKUP($A20,'Return Data'!$B$7:$R$1700,16,0)</f>
        <v>6.7309000000000001</v>
      </c>
      <c r="S20" s="67">
        <f t="shared" si="3"/>
        <v>29</v>
      </c>
    </row>
    <row r="21" spans="1:19" x14ac:dyDescent="0.3">
      <c r="A21" s="82" t="s">
        <v>66</v>
      </c>
      <c r="B21" s="64">
        <f>VLOOKUP($A21,'Return Data'!$B$7:$R$1700,3,0)</f>
        <v>44025</v>
      </c>
      <c r="C21" s="65">
        <f>VLOOKUP($A21,'Return Data'!$B$7:$R$1700,4,0)</f>
        <v>28.51</v>
      </c>
      <c r="D21" s="65">
        <f>VLOOKUP($A21,'Return Data'!$B$7:$R$1700,9,0)</f>
        <v>23.251100000000001</v>
      </c>
      <c r="E21" s="66">
        <f t="shared" si="0"/>
        <v>13</v>
      </c>
      <c r="F21" s="65">
        <f>VLOOKUP($A21,'Return Data'!$B$7:$R$1700,10,0)</f>
        <v>30.956099999999999</v>
      </c>
      <c r="G21" s="66">
        <f t="shared" si="1"/>
        <v>2</v>
      </c>
      <c r="H21" s="65">
        <f>VLOOKUP($A21,'Return Data'!$B$7:$R$1700,11,0)</f>
        <v>22.674800000000001</v>
      </c>
      <c r="I21" s="66">
        <f t="shared" si="2"/>
        <v>1</v>
      </c>
      <c r="J21" s="65">
        <f>VLOOKUP($A21,'Return Data'!$B$7:$R$1700,12,0)</f>
        <v>16.809699999999999</v>
      </c>
      <c r="K21" s="66">
        <f t="shared" si="4"/>
        <v>2</v>
      </c>
      <c r="L21" s="65">
        <f>VLOOKUP($A21,'Return Data'!$B$7:$R$1700,13,0)</f>
        <v>13.9358</v>
      </c>
      <c r="M21" s="66">
        <f t="shared" si="5"/>
        <v>3</v>
      </c>
      <c r="N21" s="65">
        <f>VLOOKUP($A21,'Return Data'!$B$7:$R$1700,17,0)</f>
        <v>14.622999999999999</v>
      </c>
      <c r="O21" s="66">
        <f t="shared" si="6"/>
        <v>1</v>
      </c>
      <c r="P21" s="65">
        <f>VLOOKUP($A21,'Return Data'!$B$7:$R$1700,14,0)</f>
        <v>9.7658000000000005</v>
      </c>
      <c r="Q21" s="66">
        <f t="shared" si="7"/>
        <v>3</v>
      </c>
      <c r="R21" s="65">
        <f>VLOOKUP($A21,'Return Data'!$B$7:$R$1700,16,0)</f>
        <v>10.2645</v>
      </c>
      <c r="S21" s="67">
        <f t="shared" si="3"/>
        <v>4</v>
      </c>
    </row>
    <row r="22" spans="1:19" x14ac:dyDescent="0.3">
      <c r="A22" s="82" t="s">
        <v>67</v>
      </c>
      <c r="B22" s="64">
        <f>VLOOKUP($A22,'Return Data'!$B$7:$R$1700,3,0)</f>
        <v>44025</v>
      </c>
      <c r="C22" s="65">
        <f>VLOOKUP($A22,'Return Data'!$B$7:$R$1700,4,0)</f>
        <v>16.8843</v>
      </c>
      <c r="D22" s="65">
        <f>VLOOKUP($A22,'Return Data'!$B$7:$R$1700,9,0)</f>
        <v>27.927199999999999</v>
      </c>
      <c r="E22" s="66">
        <f t="shared" si="0"/>
        <v>5</v>
      </c>
      <c r="F22" s="65">
        <f>VLOOKUP($A22,'Return Data'!$B$7:$R$1700,10,0)</f>
        <v>10.054600000000001</v>
      </c>
      <c r="G22" s="66">
        <f t="shared" si="1"/>
        <v>25</v>
      </c>
      <c r="H22" s="65">
        <f>VLOOKUP($A22,'Return Data'!$B$7:$R$1700,11,0)</f>
        <v>9.2042000000000002</v>
      </c>
      <c r="I22" s="66">
        <f t="shared" si="2"/>
        <v>25</v>
      </c>
      <c r="J22" s="65">
        <f>VLOOKUP($A22,'Return Data'!$B$7:$R$1700,12,0)</f>
        <v>8.6796000000000006</v>
      </c>
      <c r="K22" s="66">
        <f t="shared" si="4"/>
        <v>23</v>
      </c>
      <c r="L22" s="65">
        <f>VLOOKUP($A22,'Return Data'!$B$7:$R$1700,13,0)</f>
        <v>8.6458999999999993</v>
      </c>
      <c r="M22" s="66">
        <f t="shared" si="5"/>
        <v>20</v>
      </c>
      <c r="N22" s="65">
        <f>VLOOKUP($A22,'Return Data'!$B$7:$R$1700,17,0)</f>
        <v>8.3039000000000005</v>
      </c>
      <c r="O22" s="66">
        <f t="shared" si="6"/>
        <v>19</v>
      </c>
      <c r="P22" s="65">
        <f>VLOOKUP($A22,'Return Data'!$B$7:$R$1700,14,0)</f>
        <v>7.2257999999999996</v>
      </c>
      <c r="Q22" s="66">
        <f t="shared" si="7"/>
        <v>19</v>
      </c>
      <c r="R22" s="65">
        <f>VLOOKUP($A22,'Return Data'!$B$7:$R$1700,16,0)</f>
        <v>7.7042000000000002</v>
      </c>
      <c r="S22" s="67">
        <f t="shared" si="3"/>
        <v>26</v>
      </c>
    </row>
    <row r="23" spans="1:19" x14ac:dyDescent="0.3">
      <c r="A23" s="82" t="s">
        <v>68</v>
      </c>
      <c r="B23" s="64">
        <f>VLOOKUP($A23,'Return Data'!$B$7:$R$1700,3,0)</f>
        <v>44025</v>
      </c>
      <c r="C23" s="65">
        <f>VLOOKUP($A23,'Return Data'!$B$7:$R$1700,4,0)</f>
        <v>1158.7898</v>
      </c>
      <c r="D23" s="65">
        <f>VLOOKUP($A23,'Return Data'!$B$7:$R$1700,9,0)</f>
        <v>13.735900000000001</v>
      </c>
      <c r="E23" s="66">
        <f t="shared" si="0"/>
        <v>22</v>
      </c>
      <c r="F23" s="65">
        <f>VLOOKUP($A23,'Return Data'!$B$7:$R$1700,10,0)</f>
        <v>14.172499999999999</v>
      </c>
      <c r="G23" s="66">
        <f t="shared" si="1"/>
        <v>24</v>
      </c>
      <c r="H23" s="65">
        <f>VLOOKUP($A23,'Return Data'!$B$7:$R$1700,11,0)</f>
        <v>8.6844000000000001</v>
      </c>
      <c r="I23" s="66">
        <f t="shared" si="2"/>
        <v>26</v>
      </c>
      <c r="J23" s="65">
        <f>VLOOKUP($A23,'Return Data'!$B$7:$R$1700,12,0)</f>
        <v>7.8971</v>
      </c>
      <c r="K23" s="66">
        <f t="shared" si="4"/>
        <v>25</v>
      </c>
      <c r="L23" s="65">
        <f>VLOOKUP($A23,'Return Data'!$B$7:$R$1700,13,0)</f>
        <v>7.9321999999999999</v>
      </c>
      <c r="M23" s="66">
        <f t="shared" si="5"/>
        <v>23</v>
      </c>
      <c r="N23" s="65"/>
      <c r="O23" s="66"/>
      <c r="P23" s="65"/>
      <c r="Q23" s="66"/>
      <c r="R23" s="65">
        <f>VLOOKUP($A23,'Return Data'!$B$7:$R$1700,16,0)</f>
        <v>9.5969999999999995</v>
      </c>
      <c r="S23" s="67">
        <f t="shared" si="3"/>
        <v>11</v>
      </c>
    </row>
    <row r="24" spans="1:19" x14ac:dyDescent="0.3">
      <c r="A24" s="82" t="s">
        <v>69</v>
      </c>
      <c r="B24" s="64">
        <f>VLOOKUP($A24,'Return Data'!$B$7:$R$1700,3,0)</f>
        <v>44025</v>
      </c>
      <c r="C24" s="65">
        <f>VLOOKUP($A24,'Return Data'!$B$7:$R$1700,4,0)</f>
        <v>32.988199999999999</v>
      </c>
      <c r="D24" s="65">
        <f>VLOOKUP($A24,'Return Data'!$B$7:$R$1700,9,0)</f>
        <v>26.234400000000001</v>
      </c>
      <c r="E24" s="66">
        <f t="shared" si="0"/>
        <v>8</v>
      </c>
      <c r="F24" s="65">
        <f>VLOOKUP($A24,'Return Data'!$B$7:$R$1700,10,0)</f>
        <v>20.754999999999999</v>
      </c>
      <c r="G24" s="66">
        <f t="shared" si="1"/>
        <v>19</v>
      </c>
      <c r="H24" s="65">
        <f>VLOOKUP($A24,'Return Data'!$B$7:$R$1700,11,0)</f>
        <v>11.320499999999999</v>
      </c>
      <c r="I24" s="66">
        <f t="shared" si="2"/>
        <v>22</v>
      </c>
      <c r="J24" s="65">
        <f>VLOOKUP($A24,'Return Data'!$B$7:$R$1700,12,0)</f>
        <v>9.2479999999999993</v>
      </c>
      <c r="K24" s="66">
        <f t="shared" si="4"/>
        <v>22</v>
      </c>
      <c r="L24" s="65">
        <f>VLOOKUP($A24,'Return Data'!$B$7:$R$1700,13,0)</f>
        <v>8.5771999999999995</v>
      </c>
      <c r="M24" s="66">
        <f t="shared" si="5"/>
        <v>21</v>
      </c>
      <c r="N24" s="65">
        <f>VLOOKUP($A24,'Return Data'!$B$7:$R$1700,17,0)</f>
        <v>8.1890999999999998</v>
      </c>
      <c r="O24" s="66">
        <f t="shared" ref="O24:O35" si="8">RANK(N24,N$8:N$37,0)</f>
        <v>20</v>
      </c>
      <c r="P24" s="65">
        <f>VLOOKUP($A24,'Return Data'!$B$7:$R$1700,14,0)</f>
        <v>8.0608000000000004</v>
      </c>
      <c r="Q24" s="66">
        <f t="shared" ref="Q24:Q35" si="9">RANK(P24,P$8:P$37,0)</f>
        <v>11</v>
      </c>
      <c r="R24" s="65">
        <f>VLOOKUP($A24,'Return Data'!$B$7:$R$1700,16,0)</f>
        <v>8.6639999999999997</v>
      </c>
      <c r="S24" s="67">
        <f t="shared" si="3"/>
        <v>18</v>
      </c>
    </row>
    <row r="25" spans="1:19" x14ac:dyDescent="0.3">
      <c r="A25" s="82" t="s">
        <v>70</v>
      </c>
      <c r="B25" s="64">
        <f>VLOOKUP($A25,'Return Data'!$B$7:$R$1700,3,0)</f>
        <v>44025</v>
      </c>
      <c r="C25" s="65">
        <f>VLOOKUP($A25,'Return Data'!$B$7:$R$1700,4,0)</f>
        <v>29.709499999999998</v>
      </c>
      <c r="D25" s="65">
        <f>VLOOKUP($A25,'Return Data'!$B$7:$R$1700,9,0)</f>
        <v>34.053100000000001</v>
      </c>
      <c r="E25" s="66">
        <f t="shared" si="0"/>
        <v>4</v>
      </c>
      <c r="F25" s="65">
        <f>VLOOKUP($A25,'Return Data'!$B$7:$R$1700,10,0)</f>
        <v>29.9848</v>
      </c>
      <c r="G25" s="66">
        <f t="shared" si="1"/>
        <v>3</v>
      </c>
      <c r="H25" s="65">
        <f>VLOOKUP($A25,'Return Data'!$B$7:$R$1700,11,0)</f>
        <v>17.104900000000001</v>
      </c>
      <c r="I25" s="66">
        <f t="shared" si="2"/>
        <v>8</v>
      </c>
      <c r="J25" s="65">
        <f>VLOOKUP($A25,'Return Data'!$B$7:$R$1700,12,0)</f>
        <v>14.3385</v>
      </c>
      <c r="K25" s="66">
        <f t="shared" si="4"/>
        <v>6</v>
      </c>
      <c r="L25" s="65">
        <f>VLOOKUP($A25,'Return Data'!$B$7:$R$1700,13,0)</f>
        <v>11.995699999999999</v>
      </c>
      <c r="M25" s="66">
        <f t="shared" si="5"/>
        <v>7</v>
      </c>
      <c r="N25" s="65">
        <f>VLOOKUP($A25,'Return Data'!$B$7:$R$1700,17,0)</f>
        <v>13.2097</v>
      </c>
      <c r="O25" s="66">
        <f t="shared" si="8"/>
        <v>6</v>
      </c>
      <c r="P25" s="65">
        <f>VLOOKUP($A25,'Return Data'!$B$7:$R$1700,14,0)</f>
        <v>10.098800000000001</v>
      </c>
      <c r="Q25" s="66">
        <f t="shared" si="9"/>
        <v>1</v>
      </c>
      <c r="R25" s="65">
        <f>VLOOKUP($A25,'Return Data'!$B$7:$R$1700,16,0)</f>
        <v>10.3001</v>
      </c>
      <c r="S25" s="67">
        <f t="shared" si="3"/>
        <v>2</v>
      </c>
    </row>
    <row r="26" spans="1:19" x14ac:dyDescent="0.3">
      <c r="A26" s="82" t="s">
        <v>71</v>
      </c>
      <c r="B26" s="64">
        <f>VLOOKUP($A26,'Return Data'!$B$7:$R$1700,3,0)</f>
        <v>44025</v>
      </c>
      <c r="C26" s="65">
        <f>VLOOKUP($A26,'Return Data'!$B$7:$R$1700,4,0)</f>
        <v>24.264600000000002</v>
      </c>
      <c r="D26" s="65">
        <f>VLOOKUP($A26,'Return Data'!$B$7:$R$1700,9,0)</f>
        <v>21.015599999999999</v>
      </c>
      <c r="E26" s="66">
        <f t="shared" si="0"/>
        <v>16</v>
      </c>
      <c r="F26" s="65">
        <f>VLOOKUP($A26,'Return Data'!$B$7:$R$1700,10,0)</f>
        <v>26.929300000000001</v>
      </c>
      <c r="G26" s="66">
        <f t="shared" si="1"/>
        <v>8</v>
      </c>
      <c r="H26" s="65">
        <f>VLOOKUP($A26,'Return Data'!$B$7:$R$1700,11,0)</f>
        <v>16.89</v>
      </c>
      <c r="I26" s="66">
        <f t="shared" si="2"/>
        <v>10</v>
      </c>
      <c r="J26" s="65">
        <f>VLOOKUP($A26,'Return Data'!$B$7:$R$1700,12,0)</f>
        <v>13.5679</v>
      </c>
      <c r="K26" s="66">
        <f t="shared" si="4"/>
        <v>9</v>
      </c>
      <c r="L26" s="65">
        <f>VLOOKUP($A26,'Return Data'!$B$7:$R$1700,13,0)</f>
        <v>11.8725</v>
      </c>
      <c r="M26" s="66">
        <f t="shared" si="5"/>
        <v>8</v>
      </c>
      <c r="N26" s="65">
        <f>VLOOKUP($A26,'Return Data'!$B$7:$R$1700,17,0)</f>
        <v>12.1355</v>
      </c>
      <c r="O26" s="66">
        <f t="shared" si="8"/>
        <v>9</v>
      </c>
      <c r="P26" s="65">
        <f>VLOOKUP($A26,'Return Data'!$B$7:$R$1700,14,0)</f>
        <v>9.0182000000000002</v>
      </c>
      <c r="Q26" s="66">
        <f t="shared" si="9"/>
        <v>7</v>
      </c>
      <c r="R26" s="65">
        <f>VLOOKUP($A26,'Return Data'!$B$7:$R$1700,16,0)</f>
        <v>9.7144999999999992</v>
      </c>
      <c r="S26" s="67">
        <f t="shared" si="3"/>
        <v>7</v>
      </c>
    </row>
    <row r="27" spans="1:19" x14ac:dyDescent="0.3">
      <c r="A27" s="82" t="s">
        <v>72</v>
      </c>
      <c r="B27" s="64">
        <f>VLOOKUP($A27,'Return Data'!$B$7:$R$1700,3,0)</f>
        <v>44025</v>
      </c>
      <c r="C27" s="65">
        <f>VLOOKUP($A27,'Return Data'!$B$7:$R$1700,4,0)</f>
        <v>13.6151</v>
      </c>
      <c r="D27" s="65">
        <f>VLOOKUP($A27,'Return Data'!$B$7:$R$1700,9,0)</f>
        <v>12.700900000000001</v>
      </c>
      <c r="E27" s="66">
        <f t="shared" si="0"/>
        <v>23</v>
      </c>
      <c r="F27" s="65">
        <f>VLOOKUP($A27,'Return Data'!$B$7:$R$1700,10,0)</f>
        <v>23.195</v>
      </c>
      <c r="G27" s="66">
        <f t="shared" si="1"/>
        <v>13</v>
      </c>
      <c r="H27" s="65">
        <f>VLOOKUP($A27,'Return Data'!$B$7:$R$1700,11,0)</f>
        <v>18.282800000000002</v>
      </c>
      <c r="I27" s="66">
        <f t="shared" si="2"/>
        <v>5</v>
      </c>
      <c r="J27" s="65">
        <f>VLOOKUP($A27,'Return Data'!$B$7:$R$1700,12,0)</f>
        <v>14.2957</v>
      </c>
      <c r="K27" s="66">
        <f t="shared" si="4"/>
        <v>7</v>
      </c>
      <c r="L27" s="65">
        <f>VLOOKUP($A27,'Return Data'!$B$7:$R$1700,13,0)</f>
        <v>12.311</v>
      </c>
      <c r="M27" s="66">
        <f t="shared" si="5"/>
        <v>5</v>
      </c>
      <c r="N27" s="65">
        <f>VLOOKUP($A27,'Return Data'!$B$7:$R$1700,17,0)</f>
        <v>13.2286</v>
      </c>
      <c r="O27" s="66">
        <f t="shared" si="8"/>
        <v>5</v>
      </c>
      <c r="P27" s="65">
        <f>VLOOKUP($A27,'Return Data'!$B$7:$R$1700,14,0)</f>
        <v>9.6613000000000007</v>
      </c>
      <c r="Q27" s="66">
        <f t="shared" si="9"/>
        <v>4</v>
      </c>
      <c r="R27" s="65">
        <f>VLOOKUP($A27,'Return Data'!$B$7:$R$1700,16,0)</f>
        <v>9.7812999999999999</v>
      </c>
      <c r="S27" s="67">
        <f t="shared" si="3"/>
        <v>5</v>
      </c>
    </row>
    <row r="28" spans="1:19" x14ac:dyDescent="0.3">
      <c r="A28" s="82" t="s">
        <v>73</v>
      </c>
      <c r="B28" s="64">
        <f>VLOOKUP($A28,'Return Data'!$B$7:$R$1700,3,0)</f>
        <v>44025</v>
      </c>
      <c r="C28" s="65">
        <f>VLOOKUP($A28,'Return Data'!$B$7:$R$1700,4,0)</f>
        <v>29.8672</v>
      </c>
      <c r="D28" s="65">
        <f>VLOOKUP($A28,'Return Data'!$B$7:$R$1700,9,0)</f>
        <v>21.295500000000001</v>
      </c>
      <c r="E28" s="66">
        <f t="shared" si="0"/>
        <v>15</v>
      </c>
      <c r="F28" s="65">
        <f>VLOOKUP($A28,'Return Data'!$B$7:$R$1700,10,0)</f>
        <v>27.220199999999998</v>
      </c>
      <c r="G28" s="66">
        <f t="shared" si="1"/>
        <v>7</v>
      </c>
      <c r="H28" s="65">
        <f>VLOOKUP($A28,'Return Data'!$B$7:$R$1700,11,0)</f>
        <v>18.5853</v>
      </c>
      <c r="I28" s="66">
        <f t="shared" si="2"/>
        <v>4</v>
      </c>
      <c r="J28" s="65">
        <f>VLOOKUP($A28,'Return Data'!$B$7:$R$1700,12,0)</f>
        <v>13.1861</v>
      </c>
      <c r="K28" s="66">
        <f t="shared" si="4"/>
        <v>10</v>
      </c>
      <c r="L28" s="65">
        <f>VLOOKUP($A28,'Return Data'!$B$7:$R$1700,13,0)</f>
        <v>10.6576</v>
      </c>
      <c r="M28" s="66">
        <f t="shared" si="5"/>
        <v>11</v>
      </c>
      <c r="N28" s="65">
        <f>VLOOKUP($A28,'Return Data'!$B$7:$R$1700,17,0)</f>
        <v>11.7034</v>
      </c>
      <c r="O28" s="66">
        <f t="shared" si="8"/>
        <v>12</v>
      </c>
      <c r="P28" s="65">
        <f>VLOOKUP($A28,'Return Data'!$B$7:$R$1700,14,0)</f>
        <v>7.7534000000000001</v>
      </c>
      <c r="Q28" s="66">
        <f t="shared" si="9"/>
        <v>13</v>
      </c>
      <c r="R28" s="65">
        <f>VLOOKUP($A28,'Return Data'!$B$7:$R$1700,16,0)</f>
        <v>9.1980000000000004</v>
      </c>
      <c r="S28" s="67">
        <f t="shared" si="3"/>
        <v>15</v>
      </c>
    </row>
    <row r="29" spans="1:19" x14ac:dyDescent="0.3">
      <c r="A29" s="82" t="s">
        <v>74</v>
      </c>
      <c r="B29" s="64">
        <f>VLOOKUP($A29,'Return Data'!$B$7:$R$1700,3,0)</f>
        <v>44025</v>
      </c>
      <c r="C29" s="65">
        <f>VLOOKUP($A29,'Return Data'!$B$7:$R$1700,4,0)</f>
        <v>2188.8818999999999</v>
      </c>
      <c r="D29" s="65">
        <f>VLOOKUP($A29,'Return Data'!$B$7:$R$1700,9,0)</f>
        <v>15.813700000000001</v>
      </c>
      <c r="E29" s="66">
        <f t="shared" si="0"/>
        <v>20</v>
      </c>
      <c r="F29" s="65">
        <f>VLOOKUP($A29,'Return Data'!$B$7:$R$1700,10,0)</f>
        <v>24.298500000000001</v>
      </c>
      <c r="G29" s="66">
        <f t="shared" si="1"/>
        <v>12</v>
      </c>
      <c r="H29" s="65">
        <f>VLOOKUP($A29,'Return Data'!$B$7:$R$1700,11,0)</f>
        <v>14.0471</v>
      </c>
      <c r="I29" s="66">
        <f t="shared" si="2"/>
        <v>16</v>
      </c>
      <c r="J29" s="65">
        <f>VLOOKUP($A29,'Return Data'!$B$7:$R$1700,12,0)</f>
        <v>11.934200000000001</v>
      </c>
      <c r="K29" s="66">
        <f t="shared" si="4"/>
        <v>16</v>
      </c>
      <c r="L29" s="65">
        <f>VLOOKUP($A29,'Return Data'!$B$7:$R$1700,13,0)</f>
        <v>10.3423</v>
      </c>
      <c r="M29" s="66">
        <f t="shared" si="5"/>
        <v>12</v>
      </c>
      <c r="N29" s="65">
        <f>VLOOKUP($A29,'Return Data'!$B$7:$R$1700,17,0)</f>
        <v>12.2194</v>
      </c>
      <c r="O29" s="66">
        <f t="shared" si="8"/>
        <v>8</v>
      </c>
      <c r="P29" s="65">
        <f>VLOOKUP($A29,'Return Data'!$B$7:$R$1700,14,0)</f>
        <v>8.7960999999999991</v>
      </c>
      <c r="Q29" s="66">
        <f t="shared" si="9"/>
        <v>9</v>
      </c>
      <c r="R29" s="65">
        <f>VLOOKUP($A29,'Return Data'!$B$7:$R$1700,16,0)</f>
        <v>9.6371000000000002</v>
      </c>
      <c r="S29" s="67">
        <f t="shared" si="3"/>
        <v>8</v>
      </c>
    </row>
    <row r="30" spans="1:19" x14ac:dyDescent="0.3">
      <c r="A30" s="82" t="s">
        <v>75</v>
      </c>
      <c r="B30" s="64">
        <f>VLOOKUP($A30,'Return Data'!$B$7:$R$1700,3,0)</f>
        <v>44025</v>
      </c>
      <c r="C30" s="65">
        <f>VLOOKUP($A30,'Return Data'!$B$7:$R$1700,4,0)</f>
        <v>33.722700000000003</v>
      </c>
      <c r="D30" s="65">
        <f>VLOOKUP($A30,'Return Data'!$B$7:$R$1700,9,0)</f>
        <v>65.319599999999994</v>
      </c>
      <c r="E30" s="66">
        <f t="shared" si="0"/>
        <v>1</v>
      </c>
      <c r="F30" s="65">
        <f>VLOOKUP($A30,'Return Data'!$B$7:$R$1700,10,0)</f>
        <v>19.941600000000001</v>
      </c>
      <c r="G30" s="66">
        <f t="shared" si="1"/>
        <v>21</v>
      </c>
      <c r="H30" s="65">
        <f>VLOOKUP($A30,'Return Data'!$B$7:$R$1700,11,0)</f>
        <v>14.5205</v>
      </c>
      <c r="I30" s="66">
        <f t="shared" si="2"/>
        <v>15</v>
      </c>
      <c r="J30" s="65">
        <f>VLOOKUP($A30,'Return Data'!$B$7:$R$1700,12,0)</f>
        <v>10.8089</v>
      </c>
      <c r="K30" s="66">
        <f t="shared" si="4"/>
        <v>19</v>
      </c>
      <c r="L30" s="65">
        <f>VLOOKUP($A30,'Return Data'!$B$7:$R$1700,13,0)</f>
        <v>9.0479000000000003</v>
      </c>
      <c r="M30" s="66">
        <f t="shared" si="5"/>
        <v>19</v>
      </c>
      <c r="N30" s="65">
        <f>VLOOKUP($A30,'Return Data'!$B$7:$R$1700,17,0)</f>
        <v>4.9606000000000003</v>
      </c>
      <c r="O30" s="66">
        <f t="shared" si="8"/>
        <v>24</v>
      </c>
      <c r="P30" s="65">
        <f>VLOOKUP($A30,'Return Data'!$B$7:$R$1700,14,0)</f>
        <v>3.9327000000000001</v>
      </c>
      <c r="Q30" s="66">
        <f t="shared" si="9"/>
        <v>24</v>
      </c>
      <c r="R30" s="65">
        <f>VLOOKUP($A30,'Return Data'!$B$7:$R$1700,16,0)</f>
        <v>7.3097000000000003</v>
      </c>
      <c r="S30" s="67">
        <f t="shared" si="3"/>
        <v>27</v>
      </c>
    </row>
    <row r="31" spans="1:19" x14ac:dyDescent="0.3">
      <c r="A31" s="82" t="s">
        <v>76</v>
      </c>
      <c r="B31" s="64">
        <f>VLOOKUP($A31,'Return Data'!$B$7:$R$1700,3,0)</f>
        <v>44025</v>
      </c>
      <c r="C31" s="65">
        <f>VLOOKUP($A31,'Return Data'!$B$7:$R$1700,4,0)</f>
        <v>64.245999999999995</v>
      </c>
      <c r="D31" s="65">
        <f>VLOOKUP($A31,'Return Data'!$B$7:$R$1700,9,0)</f>
        <v>5.6108000000000002</v>
      </c>
      <c r="E31" s="66">
        <f t="shared" si="0"/>
        <v>29</v>
      </c>
      <c r="F31" s="65">
        <f>VLOOKUP($A31,'Return Data'!$B$7:$R$1700,10,0)</f>
        <v>6.2685000000000004</v>
      </c>
      <c r="G31" s="66">
        <f t="shared" si="1"/>
        <v>28</v>
      </c>
      <c r="H31" s="65">
        <f>VLOOKUP($A31,'Return Data'!$B$7:$R$1700,11,0)</f>
        <v>6.3117999999999999</v>
      </c>
      <c r="I31" s="66">
        <f t="shared" si="2"/>
        <v>27</v>
      </c>
      <c r="J31" s="65">
        <f>VLOOKUP($A31,'Return Data'!$B$7:$R$1700,12,0)</f>
        <v>6.1746999999999996</v>
      </c>
      <c r="K31" s="66">
        <f t="shared" si="4"/>
        <v>26</v>
      </c>
      <c r="L31" s="65">
        <f>VLOOKUP($A31,'Return Data'!$B$7:$R$1700,13,0)</f>
        <v>6.0545999999999998</v>
      </c>
      <c r="M31" s="66">
        <f t="shared" si="5"/>
        <v>26</v>
      </c>
      <c r="N31" s="65">
        <f>VLOOKUP($A31,'Return Data'!$B$7:$R$1700,17,0)</f>
        <v>7.0444000000000004</v>
      </c>
      <c r="O31" s="66">
        <f t="shared" si="8"/>
        <v>22</v>
      </c>
      <c r="P31" s="65">
        <f>VLOOKUP($A31,'Return Data'!$B$7:$R$1700,14,0)</f>
        <v>4.2746000000000004</v>
      </c>
      <c r="Q31" s="66">
        <f t="shared" si="9"/>
        <v>23</v>
      </c>
      <c r="R31" s="65">
        <f>VLOOKUP($A31,'Return Data'!$B$7:$R$1700,16,0)</f>
        <v>7.2373000000000003</v>
      </c>
      <c r="S31" s="67">
        <f t="shared" si="3"/>
        <v>28</v>
      </c>
    </row>
    <row r="32" spans="1:19" x14ac:dyDescent="0.3">
      <c r="A32" s="82" t="s">
        <v>77</v>
      </c>
      <c r="B32" s="64">
        <f>VLOOKUP($A32,'Return Data'!$B$7:$R$1700,3,0)</f>
        <v>44025</v>
      </c>
      <c r="C32" s="65">
        <f>VLOOKUP($A32,'Return Data'!$B$7:$R$1700,4,0)</f>
        <v>15.905799999999999</v>
      </c>
      <c r="D32" s="65">
        <f>VLOOKUP($A32,'Return Data'!$B$7:$R$1700,9,0)</f>
        <v>8.8301999999999996</v>
      </c>
      <c r="E32" s="66">
        <f t="shared" si="0"/>
        <v>26</v>
      </c>
      <c r="F32" s="65">
        <f>VLOOKUP($A32,'Return Data'!$B$7:$R$1700,10,0)</f>
        <v>15.4186</v>
      </c>
      <c r="G32" s="66">
        <f t="shared" si="1"/>
        <v>22</v>
      </c>
      <c r="H32" s="65">
        <f>VLOOKUP($A32,'Return Data'!$B$7:$R$1700,11,0)</f>
        <v>13.196300000000001</v>
      </c>
      <c r="I32" s="66">
        <f t="shared" si="2"/>
        <v>18</v>
      </c>
      <c r="J32" s="65">
        <f>VLOOKUP($A32,'Return Data'!$B$7:$R$1700,12,0)</f>
        <v>12.0562</v>
      </c>
      <c r="K32" s="66">
        <f t="shared" si="4"/>
        <v>15</v>
      </c>
      <c r="L32" s="65">
        <f>VLOOKUP($A32,'Return Data'!$B$7:$R$1700,13,0)</f>
        <v>9.9917999999999996</v>
      </c>
      <c r="M32" s="66">
        <f t="shared" si="5"/>
        <v>15</v>
      </c>
      <c r="N32" s="65">
        <f>VLOOKUP($A32,'Return Data'!$B$7:$R$1700,17,0)</f>
        <v>10.8573</v>
      </c>
      <c r="O32" s="66">
        <f t="shared" si="8"/>
        <v>15</v>
      </c>
      <c r="P32" s="65">
        <f>VLOOKUP($A32,'Return Data'!$B$7:$R$1700,14,0)</f>
        <v>7.3166000000000002</v>
      </c>
      <c r="Q32" s="66">
        <f t="shared" si="9"/>
        <v>17</v>
      </c>
      <c r="R32" s="65">
        <f>VLOOKUP($A32,'Return Data'!$B$7:$R$1700,16,0)</f>
        <v>9.4184000000000001</v>
      </c>
      <c r="S32" s="67">
        <f t="shared" si="3"/>
        <v>13</v>
      </c>
    </row>
    <row r="33" spans="1:19" x14ac:dyDescent="0.3">
      <c r="A33" s="82" t="s">
        <v>78</v>
      </c>
      <c r="B33" s="64">
        <f>VLOOKUP($A33,'Return Data'!$B$7:$R$1700,3,0)</f>
        <v>44025</v>
      </c>
      <c r="C33" s="65">
        <f>VLOOKUP($A33,'Return Data'!$B$7:$R$1700,4,0)</f>
        <v>28.683900000000001</v>
      </c>
      <c r="D33" s="65">
        <f>VLOOKUP($A33,'Return Data'!$B$7:$R$1700,9,0)</f>
        <v>15.567399999999999</v>
      </c>
      <c r="E33" s="66">
        <f t="shared" si="0"/>
        <v>21</v>
      </c>
      <c r="F33" s="65">
        <f>VLOOKUP($A33,'Return Data'!$B$7:$R$1700,10,0)</f>
        <v>25.976900000000001</v>
      </c>
      <c r="G33" s="66">
        <f t="shared" si="1"/>
        <v>9</v>
      </c>
      <c r="H33" s="65">
        <f>VLOOKUP($A33,'Return Data'!$B$7:$R$1700,11,0)</f>
        <v>17.265699999999999</v>
      </c>
      <c r="I33" s="66">
        <f t="shared" si="2"/>
        <v>7</v>
      </c>
      <c r="J33" s="65">
        <f>VLOOKUP($A33,'Return Data'!$B$7:$R$1700,12,0)</f>
        <v>14.824</v>
      </c>
      <c r="K33" s="66">
        <f t="shared" si="4"/>
        <v>5</v>
      </c>
      <c r="L33" s="65">
        <f>VLOOKUP($A33,'Return Data'!$B$7:$R$1700,13,0)</f>
        <v>12.1557</v>
      </c>
      <c r="M33" s="66">
        <f t="shared" si="5"/>
        <v>6</v>
      </c>
      <c r="N33" s="65">
        <f>VLOOKUP($A33,'Return Data'!$B$7:$R$1700,17,0)</f>
        <v>13.6058</v>
      </c>
      <c r="O33" s="66">
        <f t="shared" si="8"/>
        <v>4</v>
      </c>
      <c r="P33" s="65">
        <f>VLOOKUP($A33,'Return Data'!$B$7:$R$1700,14,0)</f>
        <v>9.2896999999999998</v>
      </c>
      <c r="Q33" s="66">
        <f t="shared" si="9"/>
        <v>5</v>
      </c>
      <c r="R33" s="65">
        <f>VLOOKUP($A33,'Return Data'!$B$7:$R$1700,16,0)</f>
        <v>9.6126000000000005</v>
      </c>
      <c r="S33" s="67">
        <f t="shared" si="3"/>
        <v>10</v>
      </c>
    </row>
    <row r="34" spans="1:19" x14ac:dyDescent="0.3">
      <c r="A34" s="82" t="s">
        <v>79</v>
      </c>
      <c r="B34" s="64">
        <f>VLOOKUP($A34,'Return Data'!$B$7:$R$1700,3,0)</f>
        <v>44025</v>
      </c>
      <c r="C34" s="65">
        <f>VLOOKUP($A34,'Return Data'!$B$7:$R$1700,4,0)</f>
        <v>34.023699999999998</v>
      </c>
      <c r="D34" s="65">
        <f>VLOOKUP($A34,'Return Data'!$B$7:$R$1700,9,0)</f>
        <v>25.924600000000002</v>
      </c>
      <c r="E34" s="66">
        <f t="shared" si="0"/>
        <v>9</v>
      </c>
      <c r="F34" s="65">
        <f>VLOOKUP($A34,'Return Data'!$B$7:$R$1700,10,0)</f>
        <v>21.666499999999999</v>
      </c>
      <c r="G34" s="66">
        <f t="shared" si="1"/>
        <v>16</v>
      </c>
      <c r="H34" s="65">
        <f>VLOOKUP($A34,'Return Data'!$B$7:$R$1700,11,0)</f>
        <v>15.4811</v>
      </c>
      <c r="I34" s="66">
        <f t="shared" si="2"/>
        <v>13</v>
      </c>
      <c r="J34" s="65">
        <f>VLOOKUP($A34,'Return Data'!$B$7:$R$1700,12,0)</f>
        <v>12.842499999999999</v>
      </c>
      <c r="K34" s="66">
        <f t="shared" si="4"/>
        <v>11</v>
      </c>
      <c r="L34" s="65">
        <f>VLOOKUP($A34,'Return Data'!$B$7:$R$1700,13,0)</f>
        <v>10.870900000000001</v>
      </c>
      <c r="M34" s="66">
        <f t="shared" si="5"/>
        <v>10</v>
      </c>
      <c r="N34" s="65">
        <f>VLOOKUP($A34,'Return Data'!$B$7:$R$1700,17,0)</f>
        <v>10.283899999999999</v>
      </c>
      <c r="O34" s="66">
        <f t="shared" si="8"/>
        <v>17</v>
      </c>
      <c r="P34" s="65">
        <f>VLOOKUP($A34,'Return Data'!$B$7:$R$1700,14,0)</f>
        <v>7.2854999999999999</v>
      </c>
      <c r="Q34" s="66">
        <f t="shared" si="9"/>
        <v>18</v>
      </c>
      <c r="R34" s="65">
        <f>VLOOKUP($A34,'Return Data'!$B$7:$R$1700,16,0)</f>
        <v>9.7498000000000005</v>
      </c>
      <c r="S34" s="67">
        <f t="shared" si="3"/>
        <v>6</v>
      </c>
    </row>
    <row r="35" spans="1:19" x14ac:dyDescent="0.3">
      <c r="A35" s="82" t="s">
        <v>80</v>
      </c>
      <c r="B35" s="64">
        <f>VLOOKUP($A35,'Return Data'!$B$7:$R$1700,3,0)</f>
        <v>44025</v>
      </c>
      <c r="C35" s="65">
        <f>VLOOKUP($A35,'Return Data'!$B$7:$R$1700,4,0)</f>
        <v>19.415700000000001</v>
      </c>
      <c r="D35" s="65">
        <f>VLOOKUP($A35,'Return Data'!$B$7:$R$1700,9,0)</f>
        <v>25.805</v>
      </c>
      <c r="E35" s="66">
        <f t="shared" si="0"/>
        <v>10</v>
      </c>
      <c r="F35" s="65">
        <f>VLOOKUP($A35,'Return Data'!$B$7:$R$1700,10,0)</f>
        <v>27.522200000000002</v>
      </c>
      <c r="G35" s="66">
        <f t="shared" si="1"/>
        <v>6</v>
      </c>
      <c r="H35" s="65">
        <f>VLOOKUP($A35,'Return Data'!$B$7:$R$1700,11,0)</f>
        <v>17.6571</v>
      </c>
      <c r="I35" s="66">
        <f t="shared" si="2"/>
        <v>6</v>
      </c>
      <c r="J35" s="65">
        <f>VLOOKUP($A35,'Return Data'!$B$7:$R$1700,12,0)</f>
        <v>14.2241</v>
      </c>
      <c r="K35" s="66">
        <f t="shared" si="4"/>
        <v>8</v>
      </c>
      <c r="L35" s="65">
        <f>VLOOKUP($A35,'Return Data'!$B$7:$R$1700,13,0)</f>
        <v>11.3888</v>
      </c>
      <c r="M35" s="66">
        <f t="shared" si="5"/>
        <v>9</v>
      </c>
      <c r="N35" s="65">
        <f>VLOOKUP($A35,'Return Data'!$B$7:$R$1700,17,0)</f>
        <v>11.696099999999999</v>
      </c>
      <c r="O35" s="66">
        <f t="shared" si="8"/>
        <v>13</v>
      </c>
      <c r="P35" s="65">
        <f>VLOOKUP($A35,'Return Data'!$B$7:$R$1700,14,0)</f>
        <v>7.8916000000000004</v>
      </c>
      <c r="Q35" s="66">
        <f t="shared" si="9"/>
        <v>12</v>
      </c>
      <c r="R35" s="65">
        <f>VLOOKUP($A35,'Return Data'!$B$7:$R$1700,16,0)</f>
        <v>8.0576000000000008</v>
      </c>
      <c r="S35" s="67">
        <f t="shared" si="3"/>
        <v>22</v>
      </c>
    </row>
    <row r="36" spans="1:19" x14ac:dyDescent="0.3">
      <c r="A36" s="82" t="s">
        <v>363</v>
      </c>
      <c r="B36" s="64">
        <f>VLOOKUP($A36,'Return Data'!$B$7:$R$1700,3,0)</f>
        <v>44025</v>
      </c>
      <c r="C36" s="65">
        <f>VLOOKUP($A36,'Return Data'!$B$7:$R$1700,4,0)</f>
        <v>0.38690000000000002</v>
      </c>
      <c r="D36" s="65">
        <f>VLOOKUP($A36,'Return Data'!$B$7:$R$1700,9,0)</f>
        <v>8.5831</v>
      </c>
      <c r="E36" s="66">
        <f t="shared" si="0"/>
        <v>27</v>
      </c>
      <c r="F36" s="65">
        <f>VLOOKUP($A36,'Return Data'!$B$7:$R$1700,10,0)</f>
        <v>8.7932000000000006</v>
      </c>
      <c r="G36" s="66">
        <f t="shared" si="1"/>
        <v>27</v>
      </c>
      <c r="H36" s="65"/>
      <c r="I36" s="66"/>
      <c r="J36" s="65"/>
      <c r="K36" s="66"/>
      <c r="L36" s="65"/>
      <c r="M36" s="66"/>
      <c r="N36" s="65"/>
      <c r="O36" s="66"/>
      <c r="P36" s="65"/>
      <c r="Q36" s="66"/>
      <c r="R36" s="65">
        <f>VLOOKUP($A36,'Return Data'!$B$7:$R$1700,16,0)</f>
        <v>8.8392999999999997</v>
      </c>
      <c r="S36" s="67">
        <f t="shared" si="3"/>
        <v>16</v>
      </c>
    </row>
    <row r="37" spans="1:19" x14ac:dyDescent="0.3">
      <c r="A37" s="82" t="s">
        <v>81</v>
      </c>
      <c r="B37" s="64">
        <f>VLOOKUP($A37,'Return Data'!$B$7:$R$1700,3,0)</f>
        <v>44025</v>
      </c>
      <c r="C37" s="65">
        <f>VLOOKUP($A37,'Return Data'!$B$7:$R$1700,4,0)</f>
        <v>21.939599999999999</v>
      </c>
      <c r="D37" s="65">
        <f>VLOOKUP($A37,'Return Data'!$B$7:$R$1700,9,0)</f>
        <v>25.607299999999999</v>
      </c>
      <c r="E37" s="66">
        <f t="shared" si="0"/>
        <v>11</v>
      </c>
      <c r="F37" s="65">
        <f>VLOOKUP($A37,'Return Data'!$B$7:$R$1700,10,0)</f>
        <v>27.794499999999999</v>
      </c>
      <c r="G37" s="66">
        <f t="shared" si="1"/>
        <v>5</v>
      </c>
      <c r="H37" s="65">
        <f>VLOOKUP($A37,'Return Data'!$B$7:$R$1700,11,0)</f>
        <v>10.0845</v>
      </c>
      <c r="I37" s="66">
        <f>RANK(H37,H$8:H$37,0)</f>
        <v>24</v>
      </c>
      <c r="J37" s="65">
        <f>VLOOKUP($A37,'Return Data'!$B$7:$R$1700,12,0)</f>
        <v>8.4468999999999994</v>
      </c>
      <c r="K37" s="66">
        <f>RANK(J37,J$8:J$37,0)</f>
        <v>24</v>
      </c>
      <c r="L37" s="65">
        <f>VLOOKUP($A37,'Return Data'!$B$7:$R$1700,13,0)</f>
        <v>6.3339999999999996</v>
      </c>
      <c r="M37" s="66">
        <f>RANK(L37,L$8:L$37,0)</f>
        <v>25</v>
      </c>
      <c r="N37" s="65">
        <f>VLOOKUP($A37,'Return Data'!$B$7:$R$1700,17,0)</f>
        <v>2.6516000000000002</v>
      </c>
      <c r="O37" s="66">
        <f>RANK(N37,N$8:N$37,0)</f>
        <v>27</v>
      </c>
      <c r="P37" s="65">
        <f>VLOOKUP($A37,'Return Data'!$B$7:$R$1700,14,0)</f>
        <v>2.4996999999999998</v>
      </c>
      <c r="Q37" s="66">
        <f>RANK(P37,P$8:P$37,0)</f>
        <v>27</v>
      </c>
      <c r="R37" s="65">
        <f>VLOOKUP($A37,'Return Data'!$B$7:$R$1700,16,0)</f>
        <v>7.72</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21.192806666666669</v>
      </c>
      <c r="E39" s="88"/>
      <c r="F39" s="89">
        <f>AVERAGE(F8:F37)</f>
        <v>20.267286666666671</v>
      </c>
      <c r="G39" s="88"/>
      <c r="H39" s="89">
        <f>AVERAGE(H8:H37)</f>
        <v>11.764403448275862</v>
      </c>
      <c r="I39" s="88"/>
      <c r="J39" s="89">
        <f>AVERAGE(J8:J37)</f>
        <v>11.383799999999999</v>
      </c>
      <c r="K39" s="88"/>
      <c r="L39" s="89">
        <f>AVERAGE(L8:L37)</f>
        <v>9.6621571428571436</v>
      </c>
      <c r="M39" s="88"/>
      <c r="N39" s="89">
        <f>AVERAGE(N8:N37)</f>
        <v>10.02445185185185</v>
      </c>
      <c r="O39" s="88"/>
      <c r="P39" s="89">
        <f>AVERAGE(P8:P37)</f>
        <v>7.2583444444444449</v>
      </c>
      <c r="Q39" s="88"/>
      <c r="R39" s="89">
        <f>AVERAGE(R8:R37)</f>
        <v>7.3708433333333341</v>
      </c>
      <c r="S39" s="90"/>
    </row>
    <row r="40" spans="1:19" x14ac:dyDescent="0.3">
      <c r="A40" s="87" t="s">
        <v>28</v>
      </c>
      <c r="B40" s="88"/>
      <c r="C40" s="88"/>
      <c r="D40" s="89">
        <f>MIN(D8:D37)</f>
        <v>0</v>
      </c>
      <c r="E40" s="88"/>
      <c r="F40" s="89">
        <f>MIN(F8:F37)</f>
        <v>0</v>
      </c>
      <c r="G40" s="88"/>
      <c r="H40" s="89">
        <f>MIN(H8:H37)</f>
        <v>-49.904000000000003</v>
      </c>
      <c r="I40" s="88"/>
      <c r="J40" s="89">
        <f>MIN(J8:J37)</f>
        <v>-2.8287</v>
      </c>
      <c r="K40" s="88"/>
      <c r="L40" s="89">
        <f>MIN(L8:L37)</f>
        <v>-0.85550000000000004</v>
      </c>
      <c r="M40" s="88"/>
      <c r="N40" s="89">
        <f>MIN(N8:N37)</f>
        <v>2.6516000000000002</v>
      </c>
      <c r="O40" s="88"/>
      <c r="P40" s="89">
        <f>MIN(P8:P37)</f>
        <v>2.4996999999999998</v>
      </c>
      <c r="Q40" s="88"/>
      <c r="R40" s="89">
        <f>MIN(R8:R37)</f>
        <v>-37.8264</v>
      </c>
      <c r="S40" s="90"/>
    </row>
    <row r="41" spans="1:19" ht="15" thickBot="1" x14ac:dyDescent="0.35">
      <c r="A41" s="91" t="s">
        <v>29</v>
      </c>
      <c r="B41" s="92"/>
      <c r="C41" s="92"/>
      <c r="D41" s="93">
        <f>MAX(D8:D37)</f>
        <v>65.319599999999994</v>
      </c>
      <c r="E41" s="92"/>
      <c r="F41" s="93">
        <f>MAX(F8:F37)</f>
        <v>36.210599999999999</v>
      </c>
      <c r="G41" s="92"/>
      <c r="H41" s="93">
        <f>MAX(H8:H37)</f>
        <v>22.674800000000001</v>
      </c>
      <c r="I41" s="92"/>
      <c r="J41" s="93">
        <f>MAX(J8:J37)</f>
        <v>17.196400000000001</v>
      </c>
      <c r="K41" s="92"/>
      <c r="L41" s="93">
        <f>MAX(L8:L37)</f>
        <v>15.7187</v>
      </c>
      <c r="M41" s="92"/>
      <c r="N41" s="93">
        <f>MAX(N8:N37)</f>
        <v>14.622999999999999</v>
      </c>
      <c r="O41" s="92"/>
      <c r="P41" s="93">
        <f>MAX(P8:P37)</f>
        <v>10.098800000000001</v>
      </c>
      <c r="Q41" s="92"/>
      <c r="R41" s="93">
        <f>MAX(R8:R37)</f>
        <v>11.2994</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44025</v>
      </c>
      <c r="C8" s="65">
        <f>VLOOKUP($A8,'Return Data'!$B$7:$R$1700,4,0)</f>
        <v>22.9649</v>
      </c>
      <c r="D8" s="65">
        <f>VLOOKUP($A8,'Return Data'!$B$7:$R$1700,9,0)</f>
        <v>35.682699999999997</v>
      </c>
      <c r="E8" s="66">
        <f t="shared" ref="E8:G8" si="0">RANK(D8,D$8:D$41,0)</f>
        <v>4</v>
      </c>
      <c r="F8" s="65">
        <f>VLOOKUP($A8,'Return Data'!$B$7:$R$1700,10,0)</f>
        <v>21.423300000000001</v>
      </c>
      <c r="G8" s="66">
        <f t="shared" si="0"/>
        <v>16</v>
      </c>
      <c r="H8" s="65">
        <f>VLOOKUP($A8,'Return Data'!$B$7:$R$1700,11,0)</f>
        <v>12.2402</v>
      </c>
      <c r="I8" s="66">
        <f t="shared" ref="I8" si="1">RANK(H8,H$8:H$41,0)</f>
        <v>20</v>
      </c>
      <c r="J8" s="65">
        <f>VLOOKUP($A8,'Return Data'!$B$7:$R$1700,12,0)</f>
        <v>2.6467999999999998</v>
      </c>
      <c r="K8" s="66">
        <f t="shared" ref="K8" si="2">RANK(J8,J$8:J$41,0)</f>
        <v>30</v>
      </c>
      <c r="L8" s="65">
        <f>VLOOKUP($A8,'Return Data'!$B$7:$R$1700,13,0)</f>
        <v>1.0822000000000001</v>
      </c>
      <c r="M8" s="66">
        <f t="shared" ref="M8" si="3">RANK(L8,L$8:L$41,0)</f>
        <v>30</v>
      </c>
      <c r="N8" s="65">
        <f>VLOOKUP($A8,'Return Data'!$B$7:$R$1700,17,0)</f>
        <v>5.0629</v>
      </c>
      <c r="O8" s="66">
        <f t="shared" ref="O8" si="4">RANK(N8,N$8:N$41,0)</f>
        <v>26</v>
      </c>
      <c r="P8" s="65">
        <f>VLOOKUP($A8,'Return Data'!$B$7:$R$1700,14,0)</f>
        <v>3.1939000000000002</v>
      </c>
      <c r="Q8" s="66">
        <f t="shared" ref="Q8" si="5">RANK(P8,P$8:P$41,0)</f>
        <v>29</v>
      </c>
      <c r="R8" s="65">
        <f>VLOOKUP($A8,'Return Data'!$B$7:$R$1700,16,0)</f>
        <v>7.6550000000000002</v>
      </c>
      <c r="S8" s="67">
        <f t="shared" ref="S8" si="6">RANK(R8,R$8:R$41,0)</f>
        <v>20</v>
      </c>
    </row>
    <row r="9" spans="1:19" x14ac:dyDescent="0.3">
      <c r="A9" s="82" t="s">
        <v>83</v>
      </c>
      <c r="B9" s="64">
        <f>VLOOKUP($A9,'Return Data'!$B$7:$R$1700,3,0)</f>
        <v>44025</v>
      </c>
      <c r="C9" s="65">
        <f>VLOOKUP($A9,'Return Data'!$B$7:$R$1700,4,0)</f>
        <v>33.200299999999999</v>
      </c>
      <c r="D9" s="65">
        <f>VLOOKUP($A9,'Return Data'!$B$7:$R$1700,9,0)</f>
        <v>35.691400000000002</v>
      </c>
      <c r="E9" s="66">
        <f t="shared" ref="E9:E41" si="7">RANK(D9,D$8:D$41,0)</f>
        <v>3</v>
      </c>
      <c r="F9" s="65">
        <f>VLOOKUP($A9,'Return Data'!$B$7:$R$1700,10,0)</f>
        <v>21.427800000000001</v>
      </c>
      <c r="G9" s="66">
        <f t="shared" ref="G9:G41" si="8">RANK(F9,F$8:F$41,0)</f>
        <v>15</v>
      </c>
      <c r="H9" s="65">
        <f>VLOOKUP($A9,'Return Data'!$B$7:$R$1700,11,0)</f>
        <v>12.2506</v>
      </c>
      <c r="I9" s="66">
        <f t="shared" ref="I9:I41" si="9">RANK(H9,H$8:H$41,0)</f>
        <v>19</v>
      </c>
      <c r="J9" s="65">
        <f>VLOOKUP($A9,'Return Data'!$B$7:$R$1700,12,0)</f>
        <v>2.6533000000000002</v>
      </c>
      <c r="K9" s="66">
        <f t="shared" ref="K9:K41" si="10">RANK(J9,J$8:J$41,0)</f>
        <v>29</v>
      </c>
      <c r="L9" s="65">
        <f>VLOOKUP($A9,'Return Data'!$B$7:$R$1700,13,0)</f>
        <v>1.0869</v>
      </c>
      <c r="M9" s="66">
        <f t="shared" ref="M9:M41" si="11">RANK(L9,L$8:L$41,0)</f>
        <v>29</v>
      </c>
      <c r="N9" s="65">
        <f>VLOOKUP($A9,'Return Data'!$B$7:$R$1700,17,0)</f>
        <v>5.0658000000000003</v>
      </c>
      <c r="O9" s="66">
        <f t="shared" ref="O9:O41" si="12">RANK(N9,N$8:N$41,0)</f>
        <v>25</v>
      </c>
      <c r="P9" s="65">
        <f>VLOOKUP($A9,'Return Data'!$B$7:$R$1700,14,0)</f>
        <v>3.1958000000000002</v>
      </c>
      <c r="Q9" s="66">
        <f t="shared" ref="Q9:Q41" si="13">RANK(P9,P$8:P$41,0)</f>
        <v>28</v>
      </c>
      <c r="R9" s="65">
        <f>VLOOKUP($A9,'Return Data'!$B$7:$R$1700,16,0)</f>
        <v>7.8891999999999998</v>
      </c>
      <c r="S9" s="67">
        <f t="shared" ref="S9:S41" si="14">RANK(R9,R$8:R$41,0)</f>
        <v>18</v>
      </c>
    </row>
    <row r="10" spans="1:19" x14ac:dyDescent="0.3">
      <c r="A10" s="82" t="s">
        <v>84</v>
      </c>
      <c r="B10" s="64">
        <f>VLOOKUP($A10,'Return Data'!$B$7:$R$1700,3,0)</f>
        <v>44025</v>
      </c>
      <c r="C10" s="65">
        <f>VLOOKUP($A10,'Return Data'!$B$7:$R$1700,4,0)</f>
        <v>0.96740000000000004</v>
      </c>
      <c r="D10" s="65">
        <f>VLOOKUP($A10,'Return Data'!$B$7:$R$1700,9,0)</f>
        <v>0</v>
      </c>
      <c r="E10" s="66">
        <f t="shared" si="7"/>
        <v>33</v>
      </c>
      <c r="F10" s="65">
        <f>VLOOKUP($A10,'Return Data'!$B$7:$R$1700,10,0)</f>
        <v>0</v>
      </c>
      <c r="G10" s="66">
        <f t="shared" si="8"/>
        <v>32</v>
      </c>
      <c r="H10" s="65">
        <f>VLOOKUP($A10,'Return Data'!$B$7:$R$1700,11,0)</f>
        <v>-49.896000000000001</v>
      </c>
      <c r="I10" s="66">
        <f t="shared" si="9"/>
        <v>33</v>
      </c>
      <c r="J10" s="65"/>
      <c r="K10" s="66"/>
      <c r="L10" s="65"/>
      <c r="M10" s="66"/>
      <c r="N10" s="65"/>
      <c r="O10" s="66"/>
      <c r="P10" s="65"/>
      <c r="Q10" s="66"/>
      <c r="R10" s="65">
        <f>VLOOKUP($A10,'Return Data'!$B$7:$R$1700,16,0)</f>
        <v>-37.8187</v>
      </c>
      <c r="S10" s="67">
        <f t="shared" si="14"/>
        <v>33</v>
      </c>
    </row>
    <row r="11" spans="1:19" x14ac:dyDescent="0.3">
      <c r="A11" s="82" t="s">
        <v>85</v>
      </c>
      <c r="B11" s="64">
        <f>VLOOKUP($A11,'Return Data'!$B$7:$R$1700,3,0)</f>
        <v>44025</v>
      </c>
      <c r="C11" s="65">
        <f>VLOOKUP($A11,'Return Data'!$B$7:$R$1700,4,0)</f>
        <v>1.3985000000000001</v>
      </c>
      <c r="D11" s="65">
        <f>VLOOKUP($A11,'Return Data'!$B$7:$R$1700,9,0)</f>
        <v>0</v>
      </c>
      <c r="E11" s="66">
        <f t="shared" si="7"/>
        <v>33</v>
      </c>
      <c r="F11" s="65">
        <f>VLOOKUP($A11,'Return Data'!$B$7:$R$1700,10,0)</f>
        <v>0</v>
      </c>
      <c r="G11" s="66">
        <f t="shared" si="8"/>
        <v>32</v>
      </c>
      <c r="H11" s="65">
        <f>VLOOKUP($A11,'Return Data'!$B$7:$R$1700,11,0)</f>
        <v>-49.889600000000002</v>
      </c>
      <c r="I11" s="66">
        <f t="shared" si="9"/>
        <v>32</v>
      </c>
      <c r="J11" s="65"/>
      <c r="K11" s="66"/>
      <c r="L11" s="65"/>
      <c r="M11" s="66"/>
      <c r="N11" s="65"/>
      <c r="O11" s="66"/>
      <c r="P11" s="65"/>
      <c r="Q11" s="66"/>
      <c r="R11" s="65">
        <f>VLOOKUP($A11,'Return Data'!$B$7:$R$1700,16,0)</f>
        <v>-37.822000000000003</v>
      </c>
      <c r="S11" s="67">
        <f t="shared" si="14"/>
        <v>34</v>
      </c>
    </row>
    <row r="12" spans="1:19" x14ac:dyDescent="0.3">
      <c r="A12" s="82" t="s">
        <v>86</v>
      </c>
      <c r="B12" s="64">
        <f>VLOOKUP($A12,'Return Data'!$B$7:$R$1700,3,0)</f>
        <v>44025</v>
      </c>
      <c r="C12" s="65">
        <f>VLOOKUP($A12,'Return Data'!$B$7:$R$1700,4,0)</f>
        <v>22.583500000000001</v>
      </c>
      <c r="D12" s="65">
        <f>VLOOKUP($A12,'Return Data'!$B$7:$R$1700,9,0)</f>
        <v>36.2485</v>
      </c>
      <c r="E12" s="66">
        <f t="shared" si="7"/>
        <v>2</v>
      </c>
      <c r="F12" s="65">
        <f>VLOOKUP($A12,'Return Data'!$B$7:$R$1700,10,0)</f>
        <v>35.753300000000003</v>
      </c>
      <c r="G12" s="66">
        <f t="shared" si="8"/>
        <v>1</v>
      </c>
      <c r="H12" s="65">
        <f>VLOOKUP($A12,'Return Data'!$B$7:$R$1700,11,0)</f>
        <v>19.895499999999998</v>
      </c>
      <c r="I12" s="66">
        <f t="shared" si="9"/>
        <v>3</v>
      </c>
      <c r="J12" s="65">
        <f>VLOOKUP($A12,'Return Data'!$B$7:$R$1700,12,0)</f>
        <v>16.654800000000002</v>
      </c>
      <c r="K12" s="66">
        <f t="shared" si="10"/>
        <v>1</v>
      </c>
      <c r="L12" s="65">
        <f>VLOOKUP($A12,'Return Data'!$B$7:$R$1700,13,0)</f>
        <v>13.7904</v>
      </c>
      <c r="M12" s="66">
        <f t="shared" si="11"/>
        <v>2</v>
      </c>
      <c r="N12" s="65">
        <f>VLOOKUP($A12,'Return Data'!$B$7:$R$1700,17,0)</f>
        <v>13.0504</v>
      </c>
      <c r="O12" s="66">
        <f t="shared" si="12"/>
        <v>3</v>
      </c>
      <c r="P12" s="65">
        <f>VLOOKUP($A12,'Return Data'!$B$7:$R$1700,14,0)</f>
        <v>9.0492000000000008</v>
      </c>
      <c r="Q12" s="66">
        <f t="shared" si="13"/>
        <v>2</v>
      </c>
      <c r="R12" s="65">
        <f>VLOOKUP($A12,'Return Data'!$B$7:$R$1700,16,0)</f>
        <v>9.2385000000000002</v>
      </c>
      <c r="S12" s="67">
        <f t="shared" si="14"/>
        <v>3</v>
      </c>
    </row>
    <row r="13" spans="1:19" x14ac:dyDescent="0.3">
      <c r="A13" s="82" t="s">
        <v>87</v>
      </c>
      <c r="B13" s="64">
        <f>VLOOKUP($A13,'Return Data'!$B$7:$R$1700,3,0)</f>
        <v>44025</v>
      </c>
      <c r="C13" s="65">
        <f>VLOOKUP($A13,'Return Data'!$B$7:$R$1700,4,0)</f>
        <v>17.586500000000001</v>
      </c>
      <c r="D13" s="65">
        <f>VLOOKUP($A13,'Return Data'!$B$7:$R$1700,9,0)</f>
        <v>17.185600000000001</v>
      </c>
      <c r="E13" s="66">
        <f t="shared" si="7"/>
        <v>21</v>
      </c>
      <c r="F13" s="65">
        <f>VLOOKUP($A13,'Return Data'!$B$7:$R$1700,10,0)</f>
        <v>14.988300000000001</v>
      </c>
      <c r="G13" s="66">
        <f t="shared" si="8"/>
        <v>26</v>
      </c>
      <c r="H13" s="65">
        <f>VLOOKUP($A13,'Return Data'!$B$7:$R$1700,11,0)</f>
        <v>11.4457</v>
      </c>
      <c r="I13" s="66">
        <f t="shared" si="9"/>
        <v>24</v>
      </c>
      <c r="J13" s="65">
        <f>VLOOKUP($A13,'Return Data'!$B$7:$R$1700,12,0)</f>
        <v>9.0138999999999996</v>
      </c>
      <c r="K13" s="66">
        <f t="shared" si="10"/>
        <v>22</v>
      </c>
      <c r="L13" s="65">
        <f>VLOOKUP($A13,'Return Data'!$B$7:$R$1700,13,0)</f>
        <v>6.9448999999999996</v>
      </c>
      <c r="M13" s="66">
        <f t="shared" si="11"/>
        <v>26</v>
      </c>
      <c r="N13" s="65">
        <f>VLOOKUP($A13,'Return Data'!$B$7:$R$1700,17,0)</f>
        <v>3.5230999999999999</v>
      </c>
      <c r="O13" s="66">
        <f t="shared" si="12"/>
        <v>29</v>
      </c>
      <c r="P13" s="65">
        <f>VLOOKUP($A13,'Return Data'!$B$7:$R$1700,14,0)</f>
        <v>3.2793000000000001</v>
      </c>
      <c r="Q13" s="66">
        <f t="shared" si="13"/>
        <v>27</v>
      </c>
      <c r="R13" s="65">
        <f>VLOOKUP($A13,'Return Data'!$B$7:$R$1700,16,0)</f>
        <v>7.2731000000000003</v>
      </c>
      <c r="S13" s="67">
        <f t="shared" si="14"/>
        <v>23</v>
      </c>
    </row>
    <row r="14" spans="1:19" x14ac:dyDescent="0.3">
      <c r="A14" s="82" t="s">
        <v>88</v>
      </c>
      <c r="B14" s="64">
        <f>VLOOKUP($A14,'Return Data'!$B$7:$R$1700,3,0)</f>
        <v>44025</v>
      </c>
      <c r="C14" s="65">
        <f>VLOOKUP($A14,'Return Data'!$B$7:$R$1700,4,0)</f>
        <v>35.649799999999999</v>
      </c>
      <c r="D14" s="65">
        <f>VLOOKUP($A14,'Return Data'!$B$7:$R$1700,9,0)</f>
        <v>11.4923</v>
      </c>
      <c r="E14" s="66">
        <f t="shared" si="7"/>
        <v>27</v>
      </c>
      <c r="F14" s="65">
        <f>VLOOKUP($A14,'Return Data'!$B$7:$R$1700,10,0)</f>
        <v>19.9221</v>
      </c>
      <c r="G14" s="66">
        <f t="shared" si="8"/>
        <v>20</v>
      </c>
      <c r="H14" s="65">
        <f>VLOOKUP($A14,'Return Data'!$B$7:$R$1700,11,0)</f>
        <v>15.003500000000001</v>
      </c>
      <c r="I14" s="66">
        <f t="shared" si="9"/>
        <v>12</v>
      </c>
      <c r="J14" s="65">
        <f>VLOOKUP($A14,'Return Data'!$B$7:$R$1700,12,0)</f>
        <v>11.707800000000001</v>
      </c>
      <c r="K14" s="66">
        <f t="shared" si="10"/>
        <v>14</v>
      </c>
      <c r="L14" s="65">
        <f>VLOOKUP($A14,'Return Data'!$B$7:$R$1700,13,0)</f>
        <v>9.2429000000000006</v>
      </c>
      <c r="M14" s="66">
        <f t="shared" si="11"/>
        <v>17</v>
      </c>
      <c r="N14" s="65">
        <f>VLOOKUP($A14,'Return Data'!$B$7:$R$1700,17,0)</f>
        <v>9.5288000000000004</v>
      </c>
      <c r="O14" s="66">
        <f t="shared" si="12"/>
        <v>16</v>
      </c>
      <c r="P14" s="65">
        <f>VLOOKUP($A14,'Return Data'!$B$7:$R$1700,14,0)</f>
        <v>6.5613000000000001</v>
      </c>
      <c r="Q14" s="66">
        <f t="shared" si="13"/>
        <v>17</v>
      </c>
      <c r="R14" s="65">
        <f>VLOOKUP($A14,'Return Data'!$B$7:$R$1700,16,0)</f>
        <v>8.3702000000000005</v>
      </c>
      <c r="S14" s="67">
        <f t="shared" si="14"/>
        <v>14</v>
      </c>
    </row>
    <row r="15" spans="1:19" x14ac:dyDescent="0.3">
      <c r="A15" s="82" t="s">
        <v>89</v>
      </c>
      <c r="B15" s="64">
        <f>VLOOKUP($A15,'Return Data'!$B$7:$R$1700,3,0)</f>
        <v>44025</v>
      </c>
      <c r="C15" s="65">
        <f>VLOOKUP($A15,'Return Data'!$B$7:$R$1700,4,0)</f>
        <v>23.6676</v>
      </c>
      <c r="D15" s="65">
        <f>VLOOKUP($A15,'Return Data'!$B$7:$R$1700,9,0)</f>
        <v>15.984299999999999</v>
      </c>
      <c r="E15" s="66">
        <f t="shared" si="7"/>
        <v>22</v>
      </c>
      <c r="F15" s="65">
        <f>VLOOKUP($A15,'Return Data'!$B$7:$R$1700,10,0)</f>
        <v>24.7454</v>
      </c>
      <c r="G15" s="66">
        <f t="shared" si="8"/>
        <v>10</v>
      </c>
      <c r="H15" s="65">
        <f>VLOOKUP($A15,'Return Data'!$B$7:$R$1700,11,0)</f>
        <v>15.716799999999999</v>
      </c>
      <c r="I15" s="66">
        <f t="shared" si="9"/>
        <v>11</v>
      </c>
      <c r="J15" s="65">
        <f>VLOOKUP($A15,'Return Data'!$B$7:$R$1700,12,0)</f>
        <v>11.7529</v>
      </c>
      <c r="K15" s="66">
        <f t="shared" si="10"/>
        <v>13</v>
      </c>
      <c r="L15" s="65">
        <f>VLOOKUP($A15,'Return Data'!$B$7:$R$1700,13,0)</f>
        <v>9.0193999999999992</v>
      </c>
      <c r="M15" s="66">
        <f t="shared" si="11"/>
        <v>19</v>
      </c>
      <c r="N15" s="65">
        <f>VLOOKUP($A15,'Return Data'!$B$7:$R$1700,17,0)</f>
        <v>10.1393</v>
      </c>
      <c r="O15" s="66">
        <f t="shared" si="12"/>
        <v>15</v>
      </c>
      <c r="P15" s="65">
        <f>VLOOKUP($A15,'Return Data'!$B$7:$R$1700,14,0)</f>
        <v>6.6111000000000004</v>
      </c>
      <c r="Q15" s="66">
        <f t="shared" si="13"/>
        <v>16</v>
      </c>
      <c r="R15" s="65">
        <f>VLOOKUP($A15,'Return Data'!$B$7:$R$1700,16,0)</f>
        <v>8.0469000000000008</v>
      </c>
      <c r="S15" s="67">
        <f t="shared" si="14"/>
        <v>17</v>
      </c>
    </row>
    <row r="16" spans="1:19" x14ac:dyDescent="0.3">
      <c r="A16" s="82" t="s">
        <v>90</v>
      </c>
      <c r="B16" s="64">
        <f>VLOOKUP($A16,'Return Data'!$B$7:$R$1700,3,0)</f>
        <v>44025</v>
      </c>
      <c r="C16" s="65">
        <f>VLOOKUP($A16,'Return Data'!$B$7:$R$1700,4,0)</f>
        <v>2582.5699</v>
      </c>
      <c r="D16" s="65">
        <f>VLOOKUP($A16,'Return Data'!$B$7:$R$1700,9,0)</f>
        <v>18.9025</v>
      </c>
      <c r="E16" s="66">
        <f t="shared" si="7"/>
        <v>20</v>
      </c>
      <c r="F16" s="65">
        <f>VLOOKUP($A16,'Return Data'!$B$7:$R$1700,10,0)</f>
        <v>28.041599999999999</v>
      </c>
      <c r="G16" s="66">
        <f t="shared" si="8"/>
        <v>4</v>
      </c>
      <c r="H16" s="65">
        <f>VLOOKUP($A16,'Return Data'!$B$7:$R$1700,11,0)</f>
        <v>20.922499999999999</v>
      </c>
      <c r="I16" s="66">
        <f t="shared" si="9"/>
        <v>2</v>
      </c>
      <c r="J16" s="65">
        <f>VLOOKUP($A16,'Return Data'!$B$7:$R$1700,12,0)</f>
        <v>15.555899999999999</v>
      </c>
      <c r="K16" s="66">
        <f t="shared" si="10"/>
        <v>3</v>
      </c>
      <c r="L16" s="65">
        <f>VLOOKUP($A16,'Return Data'!$B$7:$R$1700,13,0)</f>
        <v>14.9848</v>
      </c>
      <c r="M16" s="66">
        <f t="shared" si="11"/>
        <v>1</v>
      </c>
      <c r="N16" s="65">
        <f>VLOOKUP($A16,'Return Data'!$B$7:$R$1700,17,0)</f>
        <v>13.3132</v>
      </c>
      <c r="O16" s="66">
        <f t="shared" si="12"/>
        <v>2</v>
      </c>
      <c r="P16" s="65">
        <f>VLOOKUP($A16,'Return Data'!$B$7:$R$1700,14,0)</f>
        <v>8.6217000000000006</v>
      </c>
      <c r="Q16" s="66">
        <f t="shared" si="13"/>
        <v>4</v>
      </c>
      <c r="R16" s="65">
        <f>VLOOKUP($A16,'Return Data'!$B$7:$R$1700,16,0)</f>
        <v>7.4588000000000001</v>
      </c>
      <c r="S16" s="67">
        <f t="shared" si="14"/>
        <v>22</v>
      </c>
    </row>
    <row r="17" spans="1:19" x14ac:dyDescent="0.3">
      <c r="A17" s="82" t="s">
        <v>91</v>
      </c>
      <c r="B17" s="64">
        <f>VLOOKUP($A17,'Return Data'!$B$7:$R$1700,3,0)</f>
        <v>44025</v>
      </c>
      <c r="C17" s="65">
        <f>VLOOKUP($A17,'Return Data'!$B$7:$R$1700,4,0)</f>
        <v>22.370100000000001</v>
      </c>
      <c r="D17" s="65">
        <f>VLOOKUP($A17,'Return Data'!$B$7:$R$1700,9,0)</f>
        <v>7.2819000000000003</v>
      </c>
      <c r="E17" s="66">
        <f t="shared" si="7"/>
        <v>31</v>
      </c>
      <c r="F17" s="65">
        <f>VLOOKUP($A17,'Return Data'!$B$7:$R$1700,10,0)</f>
        <v>8.4640000000000004</v>
      </c>
      <c r="G17" s="66">
        <f t="shared" si="8"/>
        <v>30</v>
      </c>
      <c r="H17" s="65">
        <f>VLOOKUP($A17,'Return Data'!$B$7:$R$1700,11,0)</f>
        <v>10.1843</v>
      </c>
      <c r="I17" s="66">
        <f t="shared" si="9"/>
        <v>26</v>
      </c>
      <c r="J17" s="65">
        <f>VLOOKUP($A17,'Return Data'!$B$7:$R$1700,12,0)</f>
        <v>8.9164999999999992</v>
      </c>
      <c r="K17" s="66">
        <f t="shared" si="10"/>
        <v>23</v>
      </c>
      <c r="L17" s="65">
        <f>VLOOKUP($A17,'Return Data'!$B$7:$R$1700,13,0)</f>
        <v>7.1292999999999997</v>
      </c>
      <c r="M17" s="66">
        <f t="shared" si="11"/>
        <v>25</v>
      </c>
      <c r="N17" s="65">
        <f>VLOOKUP($A17,'Return Data'!$B$7:$R$1700,17,0)</f>
        <v>11.550599999999999</v>
      </c>
      <c r="O17" s="66">
        <f t="shared" si="12"/>
        <v>7</v>
      </c>
      <c r="P17" s="65">
        <f>VLOOKUP($A17,'Return Data'!$B$7:$R$1700,14,0)</f>
        <v>7.7380000000000004</v>
      </c>
      <c r="Q17" s="66">
        <f t="shared" si="13"/>
        <v>10</v>
      </c>
      <c r="R17" s="65">
        <f>VLOOKUP($A17,'Return Data'!$B$7:$R$1700,16,0)</f>
        <v>6.9086999999999996</v>
      </c>
      <c r="S17" s="67">
        <f t="shared" si="14"/>
        <v>28</v>
      </c>
    </row>
    <row r="18" spans="1:19" x14ac:dyDescent="0.3">
      <c r="A18" s="82" t="s">
        <v>92</v>
      </c>
      <c r="B18" s="64">
        <f>VLOOKUP($A18,'Return Data'!$B$7:$R$1700,3,0)</f>
        <v>44025</v>
      </c>
      <c r="C18" s="65">
        <f>VLOOKUP($A18,'Return Data'!$B$7:$R$1700,4,0)</f>
        <v>66.623999999999995</v>
      </c>
      <c r="D18" s="65">
        <f>VLOOKUP($A18,'Return Data'!$B$7:$R$1700,9,0)</f>
        <v>9.6805000000000003</v>
      </c>
      <c r="E18" s="66">
        <f t="shared" si="7"/>
        <v>28</v>
      </c>
      <c r="F18" s="65">
        <f>VLOOKUP($A18,'Return Data'!$B$7:$R$1700,10,0)</f>
        <v>-0.32419999999999999</v>
      </c>
      <c r="G18" s="66">
        <f t="shared" si="8"/>
        <v>34</v>
      </c>
      <c r="H18" s="65">
        <f>VLOOKUP($A18,'Return Data'!$B$7:$R$1700,11,0)</f>
        <v>-8.7944999999999993</v>
      </c>
      <c r="I18" s="66">
        <f t="shared" si="9"/>
        <v>31</v>
      </c>
      <c r="J18" s="65">
        <f>VLOOKUP($A18,'Return Data'!$B$7:$R$1700,12,0)</f>
        <v>-3.6604999999999999</v>
      </c>
      <c r="K18" s="66">
        <f t="shared" si="10"/>
        <v>31</v>
      </c>
      <c r="L18" s="65">
        <f>VLOOKUP($A18,'Return Data'!$B$7:$R$1700,13,0)</f>
        <v>-1.6974</v>
      </c>
      <c r="M18" s="66">
        <f t="shared" si="11"/>
        <v>31</v>
      </c>
      <c r="N18" s="65">
        <f>VLOOKUP($A18,'Return Data'!$B$7:$R$1700,17,0)</f>
        <v>3.5623</v>
      </c>
      <c r="O18" s="66">
        <f t="shared" si="12"/>
        <v>28</v>
      </c>
      <c r="P18" s="65">
        <f>VLOOKUP($A18,'Return Data'!$B$7:$R$1700,14,0)</f>
        <v>4.4574999999999996</v>
      </c>
      <c r="Q18" s="66">
        <f t="shared" si="13"/>
        <v>21</v>
      </c>
      <c r="R18" s="65">
        <f>VLOOKUP($A18,'Return Data'!$B$7:$R$1700,16,0)</f>
        <v>8.4524000000000008</v>
      </c>
      <c r="S18" s="67">
        <f t="shared" si="14"/>
        <v>13</v>
      </c>
    </row>
    <row r="19" spans="1:19" x14ac:dyDescent="0.3">
      <c r="A19" s="82" t="s">
        <v>93</v>
      </c>
      <c r="B19" s="64">
        <f>VLOOKUP($A19,'Return Data'!$B$7:$R$1700,3,0)</f>
        <v>44025</v>
      </c>
      <c r="C19" s="65">
        <f>VLOOKUP($A19,'Return Data'!$B$7:$R$1700,4,0)</f>
        <v>66.312799999999996</v>
      </c>
      <c r="D19" s="65">
        <f>VLOOKUP($A19,'Return Data'!$B$7:$R$1700,9,0)</f>
        <v>26.363800000000001</v>
      </c>
      <c r="E19" s="66">
        <f t="shared" si="7"/>
        <v>7</v>
      </c>
      <c r="F19" s="65">
        <f>VLOOKUP($A19,'Return Data'!$B$7:$R$1700,10,0)</f>
        <v>19.444600000000001</v>
      </c>
      <c r="G19" s="66">
        <f t="shared" si="8"/>
        <v>22</v>
      </c>
      <c r="H19" s="65">
        <f>VLOOKUP($A19,'Return Data'!$B$7:$R$1700,11,0)</f>
        <v>11.6715</v>
      </c>
      <c r="I19" s="66">
        <f t="shared" si="9"/>
        <v>21</v>
      </c>
      <c r="J19" s="65">
        <f>VLOOKUP($A19,'Return Data'!$B$7:$R$1700,12,0)</f>
        <v>10.532400000000001</v>
      </c>
      <c r="K19" s="66">
        <f t="shared" si="10"/>
        <v>18</v>
      </c>
      <c r="L19" s="65">
        <f>VLOOKUP($A19,'Return Data'!$B$7:$R$1700,13,0)</f>
        <v>9.2619000000000007</v>
      </c>
      <c r="M19" s="66">
        <f t="shared" si="11"/>
        <v>14</v>
      </c>
      <c r="N19" s="65">
        <f>VLOOKUP($A19,'Return Data'!$B$7:$R$1700,17,0)</f>
        <v>6.4546000000000001</v>
      </c>
      <c r="O19" s="66">
        <f t="shared" si="12"/>
        <v>22</v>
      </c>
      <c r="P19" s="65">
        <f>VLOOKUP($A19,'Return Data'!$B$7:$R$1700,14,0)</f>
        <v>4.2718999999999996</v>
      </c>
      <c r="Q19" s="66">
        <f t="shared" si="13"/>
        <v>22</v>
      </c>
      <c r="R19" s="65">
        <f>VLOOKUP($A19,'Return Data'!$B$7:$R$1700,16,0)</f>
        <v>8.4865999999999993</v>
      </c>
      <c r="S19" s="67">
        <f t="shared" si="14"/>
        <v>10</v>
      </c>
    </row>
    <row r="20" spans="1:19" x14ac:dyDescent="0.3">
      <c r="A20" s="82" t="s">
        <v>94</v>
      </c>
      <c r="B20" s="64">
        <f>VLOOKUP($A20,'Return Data'!$B$7:$R$1700,3,0)</f>
        <v>44025</v>
      </c>
      <c r="C20" s="65">
        <f>VLOOKUP($A20,'Return Data'!$B$7:$R$1700,4,0)</f>
        <v>66.312799999999996</v>
      </c>
      <c r="D20" s="65">
        <f>VLOOKUP($A20,'Return Data'!$B$7:$R$1700,9,0)</f>
        <v>26.363800000000001</v>
      </c>
      <c r="E20" s="66">
        <f t="shared" si="7"/>
        <v>7</v>
      </c>
      <c r="F20" s="65">
        <f>VLOOKUP($A20,'Return Data'!$B$7:$R$1700,10,0)</f>
        <v>19.444600000000001</v>
      </c>
      <c r="G20" s="66">
        <f t="shared" si="8"/>
        <v>22</v>
      </c>
      <c r="H20" s="65">
        <f>VLOOKUP($A20,'Return Data'!$B$7:$R$1700,11,0)</f>
        <v>11.6715</v>
      </c>
      <c r="I20" s="66">
        <f t="shared" si="9"/>
        <v>21</v>
      </c>
      <c r="J20" s="65">
        <f>VLOOKUP($A20,'Return Data'!$B$7:$R$1700,12,0)</f>
        <v>10.532400000000001</v>
      </c>
      <c r="K20" s="66">
        <f t="shared" si="10"/>
        <v>18</v>
      </c>
      <c r="L20" s="65">
        <f>VLOOKUP($A20,'Return Data'!$B$7:$R$1700,13,0)</f>
        <v>9.2619000000000007</v>
      </c>
      <c r="M20" s="66">
        <f t="shared" si="11"/>
        <v>14</v>
      </c>
      <c r="N20" s="65">
        <f>VLOOKUP($A20,'Return Data'!$B$7:$R$1700,17,0)</f>
        <v>6.4546000000000001</v>
      </c>
      <c r="O20" s="66">
        <f t="shared" si="12"/>
        <v>22</v>
      </c>
      <c r="P20" s="65">
        <f>VLOOKUP($A20,'Return Data'!$B$7:$R$1700,14,0)</f>
        <v>4.2718999999999996</v>
      </c>
      <c r="Q20" s="66">
        <f t="shared" si="13"/>
        <v>22</v>
      </c>
      <c r="R20" s="65">
        <f>VLOOKUP($A20,'Return Data'!$B$7:$R$1700,16,0)</f>
        <v>8.4865999999999993</v>
      </c>
      <c r="S20" s="67">
        <f t="shared" si="14"/>
        <v>10</v>
      </c>
    </row>
    <row r="21" spans="1:19" x14ac:dyDescent="0.3">
      <c r="A21" s="82" t="s">
        <v>95</v>
      </c>
      <c r="B21" s="64">
        <f>VLOOKUP($A21,'Return Data'!$B$7:$R$1700,3,0)</f>
        <v>44025</v>
      </c>
      <c r="C21" s="65">
        <f>VLOOKUP($A21,'Return Data'!$B$7:$R$1700,4,0)</f>
        <v>66.312799999999996</v>
      </c>
      <c r="D21" s="65">
        <f>VLOOKUP($A21,'Return Data'!$B$7:$R$1700,9,0)</f>
        <v>26.363800000000001</v>
      </c>
      <c r="E21" s="66">
        <f t="shared" si="7"/>
        <v>7</v>
      </c>
      <c r="F21" s="65">
        <f>VLOOKUP($A21,'Return Data'!$B$7:$R$1700,10,0)</f>
        <v>19.444600000000001</v>
      </c>
      <c r="G21" s="66">
        <f t="shared" si="8"/>
        <v>22</v>
      </c>
      <c r="H21" s="65">
        <f>VLOOKUP($A21,'Return Data'!$B$7:$R$1700,11,0)</f>
        <v>11.6715</v>
      </c>
      <c r="I21" s="66">
        <f t="shared" si="9"/>
        <v>21</v>
      </c>
      <c r="J21" s="65">
        <f>VLOOKUP($A21,'Return Data'!$B$7:$R$1700,12,0)</f>
        <v>10.532400000000001</v>
      </c>
      <c r="K21" s="66">
        <f t="shared" si="10"/>
        <v>18</v>
      </c>
      <c r="L21" s="65">
        <f>VLOOKUP($A21,'Return Data'!$B$7:$R$1700,13,0)</f>
        <v>9.2619000000000007</v>
      </c>
      <c r="M21" s="66">
        <f t="shared" si="11"/>
        <v>14</v>
      </c>
      <c r="N21" s="65">
        <f>VLOOKUP($A21,'Return Data'!$B$7:$R$1700,17,0)</f>
        <v>6.4546000000000001</v>
      </c>
      <c r="O21" s="66">
        <f t="shared" si="12"/>
        <v>22</v>
      </c>
      <c r="P21" s="65">
        <f>VLOOKUP($A21,'Return Data'!$B$7:$R$1700,14,0)</f>
        <v>4.2718999999999996</v>
      </c>
      <c r="Q21" s="66">
        <f t="shared" si="13"/>
        <v>22</v>
      </c>
      <c r="R21" s="65">
        <f>VLOOKUP($A21,'Return Data'!$B$7:$R$1700,16,0)</f>
        <v>8.4865999999999993</v>
      </c>
      <c r="S21" s="67">
        <f t="shared" si="14"/>
        <v>10</v>
      </c>
    </row>
    <row r="22" spans="1:19" x14ac:dyDescent="0.3">
      <c r="A22" s="82" t="s">
        <v>96</v>
      </c>
      <c r="B22" s="64">
        <f>VLOOKUP($A22,'Return Data'!$B$7:$R$1700,3,0)</f>
        <v>44025</v>
      </c>
      <c r="C22" s="65">
        <f>VLOOKUP($A22,'Return Data'!$B$7:$R$1700,4,0)</f>
        <v>27.9209</v>
      </c>
      <c r="D22" s="65">
        <f>VLOOKUP($A22,'Return Data'!$B$7:$R$1700,9,0)</f>
        <v>21.355699999999999</v>
      </c>
      <c r="E22" s="66">
        <f t="shared" si="7"/>
        <v>17</v>
      </c>
      <c r="F22" s="65">
        <f>VLOOKUP($A22,'Return Data'!$B$7:$R$1700,10,0)</f>
        <v>21.5001</v>
      </c>
      <c r="G22" s="66">
        <f t="shared" si="8"/>
        <v>14</v>
      </c>
      <c r="H22" s="65">
        <f>VLOOKUP($A22,'Return Data'!$B$7:$R$1700,11,0)</f>
        <v>13.9793</v>
      </c>
      <c r="I22" s="66">
        <f t="shared" si="9"/>
        <v>15</v>
      </c>
      <c r="J22" s="65">
        <f>VLOOKUP($A22,'Return Data'!$B$7:$R$1700,12,0)</f>
        <v>11.0458</v>
      </c>
      <c r="K22" s="66">
        <f t="shared" si="10"/>
        <v>16</v>
      </c>
      <c r="L22" s="65">
        <f>VLOOKUP($A22,'Return Data'!$B$7:$R$1700,13,0)</f>
        <v>9.0284999999999993</v>
      </c>
      <c r="M22" s="66">
        <f t="shared" si="11"/>
        <v>18</v>
      </c>
      <c r="N22" s="65">
        <f>VLOOKUP($A22,'Return Data'!$B$7:$R$1700,17,0)</f>
        <v>11.0153</v>
      </c>
      <c r="O22" s="66">
        <f t="shared" si="12"/>
        <v>12</v>
      </c>
      <c r="P22" s="65">
        <f>VLOOKUP($A22,'Return Data'!$B$7:$R$1700,14,0)</f>
        <v>6.8971999999999998</v>
      </c>
      <c r="Q22" s="66">
        <f t="shared" si="13"/>
        <v>15</v>
      </c>
      <c r="R22" s="65">
        <f>VLOOKUP($A22,'Return Data'!$B$7:$R$1700,16,0)</f>
        <v>8.3653999999999993</v>
      </c>
      <c r="S22" s="67">
        <f t="shared" si="14"/>
        <v>15</v>
      </c>
    </row>
    <row r="23" spans="1:19" x14ac:dyDescent="0.3">
      <c r="A23" s="82" t="s">
        <v>97</v>
      </c>
      <c r="B23" s="64">
        <f>VLOOKUP($A23,'Return Data'!$B$7:$R$1700,3,0)</f>
        <v>44025</v>
      </c>
      <c r="C23" s="65">
        <f>VLOOKUP($A23,'Return Data'!$B$7:$R$1700,4,0)</f>
        <v>26.941400000000002</v>
      </c>
      <c r="D23" s="65">
        <f>VLOOKUP($A23,'Return Data'!$B$7:$R$1700,9,0)</f>
        <v>24.009499999999999</v>
      </c>
      <c r="E23" s="66">
        <f t="shared" si="7"/>
        <v>15</v>
      </c>
      <c r="F23" s="65">
        <f>VLOOKUP($A23,'Return Data'!$B$7:$R$1700,10,0)</f>
        <v>23.985900000000001</v>
      </c>
      <c r="G23" s="66">
        <f t="shared" si="8"/>
        <v>11</v>
      </c>
      <c r="H23" s="65">
        <f>VLOOKUP($A23,'Return Data'!$B$7:$R$1700,11,0)</f>
        <v>16.3599</v>
      </c>
      <c r="I23" s="66">
        <f t="shared" si="9"/>
        <v>9</v>
      </c>
      <c r="J23" s="65">
        <f>VLOOKUP($A23,'Return Data'!$B$7:$R$1700,12,0)</f>
        <v>14.6084</v>
      </c>
      <c r="K23" s="66">
        <f t="shared" si="10"/>
        <v>4</v>
      </c>
      <c r="L23" s="65">
        <f>VLOOKUP($A23,'Return Data'!$B$7:$R$1700,13,0)</f>
        <v>12.035299999999999</v>
      </c>
      <c r="M23" s="66">
        <f t="shared" si="11"/>
        <v>4</v>
      </c>
      <c r="N23" s="65">
        <f>VLOOKUP($A23,'Return Data'!$B$7:$R$1700,17,0)</f>
        <v>11.141</v>
      </c>
      <c r="O23" s="66">
        <f t="shared" si="12"/>
        <v>11</v>
      </c>
      <c r="P23" s="65">
        <f>VLOOKUP($A23,'Return Data'!$B$7:$R$1700,14,0)</f>
        <v>8.1960999999999995</v>
      </c>
      <c r="Q23" s="66">
        <f t="shared" si="13"/>
        <v>7</v>
      </c>
      <c r="R23" s="65">
        <f>VLOOKUP($A23,'Return Data'!$B$7:$R$1700,16,0)</f>
        <v>9.9136000000000006</v>
      </c>
      <c r="S23" s="67">
        <f t="shared" si="14"/>
        <v>1</v>
      </c>
    </row>
    <row r="24" spans="1:19" x14ac:dyDescent="0.3">
      <c r="A24" s="82" t="s">
        <v>98</v>
      </c>
      <c r="B24" s="64">
        <f>VLOOKUP($A24,'Return Data'!$B$7:$R$1700,3,0)</f>
        <v>44025</v>
      </c>
      <c r="C24" s="65">
        <f>VLOOKUP($A24,'Return Data'!$B$7:$R$1700,4,0)</f>
        <v>16.652999999999999</v>
      </c>
      <c r="D24" s="65">
        <f>VLOOKUP($A24,'Return Data'!$B$7:$R$1700,9,0)</f>
        <v>26.111599999999999</v>
      </c>
      <c r="E24" s="66">
        <f t="shared" si="7"/>
        <v>10</v>
      </c>
      <c r="F24" s="65">
        <f>VLOOKUP($A24,'Return Data'!$B$7:$R$1700,10,0)</f>
        <v>20.6692</v>
      </c>
      <c r="G24" s="66">
        <f t="shared" si="8"/>
        <v>17</v>
      </c>
      <c r="H24" s="65">
        <f>VLOOKUP($A24,'Return Data'!$B$7:$R$1700,11,0)</f>
        <v>12.5563</v>
      </c>
      <c r="I24" s="66">
        <f t="shared" si="9"/>
        <v>18</v>
      </c>
      <c r="J24" s="65">
        <f>VLOOKUP($A24,'Return Data'!$B$7:$R$1700,12,0)</f>
        <v>11.7738</v>
      </c>
      <c r="K24" s="66">
        <f t="shared" si="10"/>
        <v>12</v>
      </c>
      <c r="L24" s="65">
        <f>VLOOKUP($A24,'Return Data'!$B$7:$R$1700,13,0)</f>
        <v>8.4662000000000006</v>
      </c>
      <c r="M24" s="66">
        <f t="shared" si="11"/>
        <v>21</v>
      </c>
      <c r="N24" s="65">
        <f>VLOOKUP($A24,'Return Data'!$B$7:$R$1700,17,0)</f>
        <v>8.0668000000000006</v>
      </c>
      <c r="O24" s="66">
        <f t="shared" si="12"/>
        <v>18</v>
      </c>
      <c r="P24" s="65">
        <f>VLOOKUP($A24,'Return Data'!$B$7:$R$1700,14,0)</f>
        <v>4.9086999999999996</v>
      </c>
      <c r="Q24" s="66">
        <f t="shared" si="13"/>
        <v>20</v>
      </c>
      <c r="R24" s="65">
        <f>VLOOKUP($A24,'Return Data'!$B$7:$R$1700,16,0)</f>
        <v>6.2617000000000003</v>
      </c>
      <c r="S24" s="67">
        <f t="shared" si="14"/>
        <v>31</v>
      </c>
    </row>
    <row r="25" spans="1:19" x14ac:dyDescent="0.3">
      <c r="A25" s="82" t="s">
        <v>99</v>
      </c>
      <c r="B25" s="64">
        <f>VLOOKUP($A25,'Return Data'!$B$7:$R$1700,3,0)</f>
        <v>44025</v>
      </c>
      <c r="C25" s="65">
        <f>VLOOKUP($A25,'Return Data'!$B$7:$R$1700,4,0)</f>
        <v>26.776900000000001</v>
      </c>
      <c r="D25" s="65">
        <f>VLOOKUP($A25,'Return Data'!$B$7:$R$1700,9,0)</f>
        <v>22.4589</v>
      </c>
      <c r="E25" s="66">
        <f t="shared" si="7"/>
        <v>16</v>
      </c>
      <c r="F25" s="65">
        <f>VLOOKUP($A25,'Return Data'!$B$7:$R$1700,10,0)</f>
        <v>30.1265</v>
      </c>
      <c r="G25" s="66">
        <f t="shared" si="8"/>
        <v>2</v>
      </c>
      <c r="H25" s="65">
        <f>VLOOKUP($A25,'Return Data'!$B$7:$R$1700,11,0)</f>
        <v>21.799900000000001</v>
      </c>
      <c r="I25" s="66">
        <f t="shared" si="9"/>
        <v>1</v>
      </c>
      <c r="J25" s="65">
        <f>VLOOKUP($A25,'Return Data'!$B$7:$R$1700,12,0)</f>
        <v>15.9337</v>
      </c>
      <c r="K25" s="66">
        <f t="shared" si="10"/>
        <v>2</v>
      </c>
      <c r="L25" s="65">
        <f>VLOOKUP($A25,'Return Data'!$B$7:$R$1700,13,0)</f>
        <v>13.0624</v>
      </c>
      <c r="M25" s="66">
        <f t="shared" si="11"/>
        <v>3</v>
      </c>
      <c r="N25" s="65">
        <f>VLOOKUP($A25,'Return Data'!$B$7:$R$1700,17,0)</f>
        <v>13.7874</v>
      </c>
      <c r="O25" s="66">
        <f t="shared" si="12"/>
        <v>1</v>
      </c>
      <c r="P25" s="65">
        <f>VLOOKUP($A25,'Return Data'!$B$7:$R$1700,14,0)</f>
        <v>8.9620999999999995</v>
      </c>
      <c r="Q25" s="66">
        <f t="shared" si="13"/>
        <v>3</v>
      </c>
      <c r="R25" s="65">
        <f>VLOOKUP($A25,'Return Data'!$B$7:$R$1700,16,0)</f>
        <v>8.8445</v>
      </c>
      <c r="S25" s="67">
        <f t="shared" si="14"/>
        <v>6</v>
      </c>
    </row>
    <row r="26" spans="1:19" x14ac:dyDescent="0.3">
      <c r="A26" s="82" t="s">
        <v>100</v>
      </c>
      <c r="B26" s="64">
        <f>VLOOKUP($A26,'Return Data'!$B$7:$R$1700,3,0)</f>
        <v>44025</v>
      </c>
      <c r="C26" s="65">
        <f>VLOOKUP($A26,'Return Data'!$B$7:$R$1700,4,0)</f>
        <v>16.232600000000001</v>
      </c>
      <c r="D26" s="65">
        <f>VLOOKUP($A26,'Return Data'!$B$7:$R$1700,9,0)</f>
        <v>27.266200000000001</v>
      </c>
      <c r="E26" s="66">
        <f t="shared" si="7"/>
        <v>6</v>
      </c>
      <c r="F26" s="65">
        <f>VLOOKUP($A26,'Return Data'!$B$7:$R$1700,10,0)</f>
        <v>9.3919999999999995</v>
      </c>
      <c r="G26" s="66">
        <f t="shared" si="8"/>
        <v>28</v>
      </c>
      <c r="H26" s="65">
        <f>VLOOKUP($A26,'Return Data'!$B$7:$R$1700,11,0)</f>
        <v>8.5266000000000002</v>
      </c>
      <c r="I26" s="66">
        <f t="shared" si="9"/>
        <v>28</v>
      </c>
      <c r="J26" s="65">
        <f>VLOOKUP($A26,'Return Data'!$B$7:$R$1700,12,0)</f>
        <v>7.9904000000000002</v>
      </c>
      <c r="K26" s="66">
        <f t="shared" si="10"/>
        <v>25</v>
      </c>
      <c r="L26" s="65">
        <f>VLOOKUP($A26,'Return Data'!$B$7:$R$1700,13,0)</f>
        <v>7.9433999999999996</v>
      </c>
      <c r="M26" s="66">
        <f t="shared" si="11"/>
        <v>22</v>
      </c>
      <c r="N26" s="65">
        <f>VLOOKUP($A26,'Return Data'!$B$7:$R$1700,17,0)</f>
        <v>7.6033999999999997</v>
      </c>
      <c r="O26" s="66">
        <f t="shared" si="12"/>
        <v>19</v>
      </c>
      <c r="P26" s="65">
        <f>VLOOKUP($A26,'Return Data'!$B$7:$R$1700,14,0)</f>
        <v>6.5481999999999996</v>
      </c>
      <c r="Q26" s="66">
        <f t="shared" si="13"/>
        <v>18</v>
      </c>
      <c r="R26" s="65">
        <f>VLOOKUP($A26,'Return Data'!$B$7:$R$1700,16,0)</f>
        <v>7.1052</v>
      </c>
      <c r="S26" s="67">
        <f t="shared" si="14"/>
        <v>24</v>
      </c>
    </row>
    <row r="27" spans="1:19" x14ac:dyDescent="0.3">
      <c r="A27" s="82" t="s">
        <v>101</v>
      </c>
      <c r="B27" s="64">
        <f>VLOOKUP($A27,'Return Data'!$B$7:$R$1700,3,0)</f>
        <v>44025</v>
      </c>
      <c r="C27" s="65">
        <f>VLOOKUP($A27,'Return Data'!$B$7:$R$1700,4,0)</f>
        <v>1149.2167999999999</v>
      </c>
      <c r="D27" s="65">
        <f>VLOOKUP($A27,'Return Data'!$B$7:$R$1700,9,0)</f>
        <v>13.205</v>
      </c>
      <c r="E27" s="66">
        <f t="shared" si="7"/>
        <v>25</v>
      </c>
      <c r="F27" s="65">
        <f>VLOOKUP($A27,'Return Data'!$B$7:$R$1700,10,0)</f>
        <v>13.630599999999999</v>
      </c>
      <c r="G27" s="66">
        <f t="shared" si="8"/>
        <v>27</v>
      </c>
      <c r="H27" s="65">
        <f>VLOOKUP($A27,'Return Data'!$B$7:$R$1700,11,0)</f>
        <v>8.1402000000000001</v>
      </c>
      <c r="I27" s="66">
        <f t="shared" si="9"/>
        <v>29</v>
      </c>
      <c r="J27" s="65">
        <f>VLOOKUP($A27,'Return Data'!$B$7:$R$1700,12,0)</f>
        <v>7.3442999999999996</v>
      </c>
      <c r="K27" s="66">
        <f t="shared" si="10"/>
        <v>27</v>
      </c>
      <c r="L27" s="65">
        <f>VLOOKUP($A27,'Return Data'!$B$7:$R$1700,13,0)</f>
        <v>7.3696999999999999</v>
      </c>
      <c r="M27" s="66">
        <f t="shared" si="11"/>
        <v>24</v>
      </c>
      <c r="N27" s="65"/>
      <c r="O27" s="66"/>
      <c r="P27" s="65"/>
      <c r="Q27" s="66"/>
      <c r="R27" s="65">
        <f>VLOOKUP($A27,'Return Data'!$B$7:$R$1700,16,0)</f>
        <v>9.0330999999999992</v>
      </c>
      <c r="S27" s="67">
        <f t="shared" si="14"/>
        <v>4</v>
      </c>
    </row>
    <row r="28" spans="1:19" x14ac:dyDescent="0.3">
      <c r="A28" s="82" t="s">
        <v>102</v>
      </c>
      <c r="B28" s="64">
        <f>VLOOKUP($A28,'Return Data'!$B$7:$R$1700,3,0)</f>
        <v>44025</v>
      </c>
      <c r="C28" s="65">
        <f>VLOOKUP($A28,'Return Data'!$B$7:$R$1700,4,0)</f>
        <v>31.686699999999998</v>
      </c>
      <c r="D28" s="65">
        <f>VLOOKUP($A28,'Return Data'!$B$7:$R$1700,9,0)</f>
        <v>25.488</v>
      </c>
      <c r="E28" s="66">
        <f t="shared" si="7"/>
        <v>12</v>
      </c>
      <c r="F28" s="65">
        <f>VLOOKUP($A28,'Return Data'!$B$7:$R$1700,10,0)</f>
        <v>19.988099999999999</v>
      </c>
      <c r="G28" s="66">
        <f t="shared" si="8"/>
        <v>19</v>
      </c>
      <c r="H28" s="65">
        <f>VLOOKUP($A28,'Return Data'!$B$7:$R$1700,11,0)</f>
        <v>10.5915</v>
      </c>
      <c r="I28" s="66">
        <f t="shared" si="9"/>
        <v>25</v>
      </c>
      <c r="J28" s="65">
        <f>VLOOKUP($A28,'Return Data'!$B$7:$R$1700,12,0)</f>
        <v>8.5802999999999994</v>
      </c>
      <c r="K28" s="66">
        <f t="shared" si="10"/>
        <v>24</v>
      </c>
      <c r="L28" s="65">
        <f>VLOOKUP($A28,'Return Data'!$B$7:$R$1700,13,0)</f>
        <v>7.9337999999999997</v>
      </c>
      <c r="M28" s="66">
        <f t="shared" si="11"/>
        <v>23</v>
      </c>
      <c r="N28" s="65">
        <f>VLOOKUP($A28,'Return Data'!$B$7:$R$1700,17,0)</f>
        <v>7.5990000000000002</v>
      </c>
      <c r="O28" s="66">
        <f t="shared" si="12"/>
        <v>20</v>
      </c>
      <c r="P28" s="65">
        <f>VLOOKUP($A28,'Return Data'!$B$7:$R$1700,14,0)</f>
        <v>7.4881000000000002</v>
      </c>
      <c r="Q28" s="66">
        <f t="shared" si="13"/>
        <v>12</v>
      </c>
      <c r="R28" s="65">
        <f>VLOOKUP($A28,'Return Data'!$B$7:$R$1700,16,0)</f>
        <v>6.9927999999999999</v>
      </c>
      <c r="S28" s="67">
        <f t="shared" si="14"/>
        <v>26</v>
      </c>
    </row>
    <row r="29" spans="1:19" x14ac:dyDescent="0.3">
      <c r="A29" s="82" t="s">
        <v>103</v>
      </c>
      <c r="B29" s="64">
        <f>VLOOKUP($A29,'Return Data'!$B$7:$R$1700,3,0)</f>
        <v>44025</v>
      </c>
      <c r="C29" s="65">
        <f>VLOOKUP($A29,'Return Data'!$B$7:$R$1700,4,0)</f>
        <v>28.365400000000001</v>
      </c>
      <c r="D29" s="65">
        <f>VLOOKUP($A29,'Return Data'!$B$7:$R$1700,9,0)</f>
        <v>33.402200000000001</v>
      </c>
      <c r="E29" s="66">
        <f t="shared" si="7"/>
        <v>5</v>
      </c>
      <c r="F29" s="65">
        <f>VLOOKUP($A29,'Return Data'!$B$7:$R$1700,10,0)</f>
        <v>29.299800000000001</v>
      </c>
      <c r="G29" s="66">
        <f t="shared" si="8"/>
        <v>3</v>
      </c>
      <c r="H29" s="65">
        <f>VLOOKUP($A29,'Return Data'!$B$7:$R$1700,11,0)</f>
        <v>16.407900000000001</v>
      </c>
      <c r="I29" s="66">
        <f t="shared" si="9"/>
        <v>8</v>
      </c>
      <c r="J29" s="65">
        <f>VLOOKUP($A29,'Return Data'!$B$7:$R$1700,12,0)</f>
        <v>13.622999999999999</v>
      </c>
      <c r="K29" s="66">
        <f t="shared" si="10"/>
        <v>7</v>
      </c>
      <c r="L29" s="65">
        <f>VLOOKUP($A29,'Return Data'!$B$7:$R$1700,13,0)</f>
        <v>11.267200000000001</v>
      </c>
      <c r="M29" s="66">
        <f t="shared" si="11"/>
        <v>6</v>
      </c>
      <c r="N29" s="65">
        <f>VLOOKUP($A29,'Return Data'!$B$7:$R$1700,17,0)</f>
        <v>12.488099999999999</v>
      </c>
      <c r="O29" s="66">
        <f t="shared" si="12"/>
        <v>5</v>
      </c>
      <c r="P29" s="65">
        <f>VLOOKUP($A29,'Return Data'!$B$7:$R$1700,14,0)</f>
        <v>9.4293999999999993</v>
      </c>
      <c r="Q29" s="66">
        <f t="shared" si="13"/>
        <v>1</v>
      </c>
      <c r="R29" s="65">
        <f>VLOOKUP($A29,'Return Data'!$B$7:$R$1700,16,0)</f>
        <v>8.9699000000000009</v>
      </c>
      <c r="S29" s="67">
        <f t="shared" si="14"/>
        <v>5</v>
      </c>
    </row>
    <row r="30" spans="1:19" x14ac:dyDescent="0.3">
      <c r="A30" s="82" t="s">
        <v>104</v>
      </c>
      <c r="B30" s="64">
        <f>VLOOKUP($A30,'Return Data'!$B$7:$R$1700,3,0)</f>
        <v>44025</v>
      </c>
      <c r="C30" s="65">
        <f>VLOOKUP($A30,'Return Data'!$B$7:$R$1700,4,0)</f>
        <v>23.102</v>
      </c>
      <c r="D30" s="65">
        <f>VLOOKUP($A30,'Return Data'!$B$7:$R$1700,9,0)</f>
        <v>20.3447</v>
      </c>
      <c r="E30" s="66">
        <f t="shared" si="7"/>
        <v>19</v>
      </c>
      <c r="F30" s="65">
        <f>VLOOKUP($A30,'Return Data'!$B$7:$R$1700,10,0)</f>
        <v>26.2255</v>
      </c>
      <c r="G30" s="66">
        <f t="shared" si="8"/>
        <v>8</v>
      </c>
      <c r="H30" s="65">
        <f>VLOOKUP($A30,'Return Data'!$B$7:$R$1700,11,0)</f>
        <v>16.177099999999999</v>
      </c>
      <c r="I30" s="66">
        <f t="shared" si="9"/>
        <v>10</v>
      </c>
      <c r="J30" s="65">
        <f>VLOOKUP($A30,'Return Data'!$B$7:$R$1700,12,0)</f>
        <v>12.8462</v>
      </c>
      <c r="K30" s="66">
        <f t="shared" si="10"/>
        <v>9</v>
      </c>
      <c r="L30" s="65">
        <f>VLOOKUP($A30,'Return Data'!$B$7:$R$1700,13,0)</f>
        <v>11.113300000000001</v>
      </c>
      <c r="M30" s="66">
        <f t="shared" si="11"/>
        <v>8</v>
      </c>
      <c r="N30" s="65">
        <f>VLOOKUP($A30,'Return Data'!$B$7:$R$1700,17,0)</f>
        <v>11.321400000000001</v>
      </c>
      <c r="O30" s="66">
        <f t="shared" si="12"/>
        <v>10</v>
      </c>
      <c r="P30" s="65">
        <f>VLOOKUP($A30,'Return Data'!$B$7:$R$1700,14,0)</f>
        <v>8.1702999999999992</v>
      </c>
      <c r="Q30" s="66">
        <f t="shared" si="13"/>
        <v>8</v>
      </c>
      <c r="R30" s="65">
        <f>VLOOKUP($A30,'Return Data'!$B$7:$R$1700,16,0)</f>
        <v>6.2186000000000003</v>
      </c>
      <c r="S30" s="67">
        <f t="shared" si="14"/>
        <v>32</v>
      </c>
    </row>
    <row r="31" spans="1:19" x14ac:dyDescent="0.3">
      <c r="A31" s="82" t="s">
        <v>105</v>
      </c>
      <c r="B31" s="64">
        <f>VLOOKUP($A31,'Return Data'!$B$7:$R$1700,3,0)</f>
        <v>44025</v>
      </c>
      <c r="C31" s="65">
        <f>VLOOKUP($A31,'Return Data'!$B$7:$R$1700,4,0)</f>
        <v>13.039199999999999</v>
      </c>
      <c r="D31" s="65">
        <f>VLOOKUP($A31,'Return Data'!$B$7:$R$1700,9,0)</f>
        <v>11.7925</v>
      </c>
      <c r="E31" s="66">
        <f t="shared" si="7"/>
        <v>26</v>
      </c>
      <c r="F31" s="65">
        <f>VLOOKUP($A31,'Return Data'!$B$7:$R$1700,10,0)</f>
        <v>22.2088</v>
      </c>
      <c r="G31" s="66">
        <f t="shared" si="8"/>
        <v>13</v>
      </c>
      <c r="H31" s="65">
        <f>VLOOKUP($A31,'Return Data'!$B$7:$R$1700,11,0)</f>
        <v>17.334900000000001</v>
      </c>
      <c r="I31" s="66">
        <f t="shared" si="9"/>
        <v>6</v>
      </c>
      <c r="J31" s="65">
        <f>VLOOKUP($A31,'Return Data'!$B$7:$R$1700,12,0)</f>
        <v>13.233499999999999</v>
      </c>
      <c r="K31" s="66">
        <f t="shared" si="10"/>
        <v>8</v>
      </c>
      <c r="L31" s="65">
        <f>VLOOKUP($A31,'Return Data'!$B$7:$R$1700,13,0)</f>
        <v>11.1654</v>
      </c>
      <c r="M31" s="66">
        <f t="shared" si="11"/>
        <v>7</v>
      </c>
      <c r="N31" s="65">
        <f>VLOOKUP($A31,'Return Data'!$B$7:$R$1700,17,0)</f>
        <v>11.893800000000001</v>
      </c>
      <c r="O31" s="66">
        <f t="shared" si="12"/>
        <v>6</v>
      </c>
      <c r="P31" s="65">
        <f>VLOOKUP($A31,'Return Data'!$B$7:$R$1700,14,0)</f>
        <v>8.2271000000000001</v>
      </c>
      <c r="Q31" s="66">
        <f t="shared" si="13"/>
        <v>6</v>
      </c>
      <c r="R31" s="65">
        <f>VLOOKUP($A31,'Return Data'!$B$7:$R$1700,16,0)</f>
        <v>8.3558000000000003</v>
      </c>
      <c r="S31" s="67">
        <f t="shared" si="14"/>
        <v>16</v>
      </c>
    </row>
    <row r="32" spans="1:19" x14ac:dyDescent="0.3">
      <c r="A32" s="82" t="s">
        <v>106</v>
      </c>
      <c r="B32" s="64">
        <f>VLOOKUP($A32,'Return Data'!$B$7:$R$1700,3,0)</f>
        <v>44025</v>
      </c>
      <c r="C32" s="65">
        <f>VLOOKUP($A32,'Return Data'!$B$7:$R$1700,4,0)</f>
        <v>28.4085</v>
      </c>
      <c r="D32" s="65">
        <f>VLOOKUP($A32,'Return Data'!$B$7:$R$1700,9,0)</f>
        <v>20.8581</v>
      </c>
      <c r="E32" s="66">
        <f t="shared" si="7"/>
        <v>18</v>
      </c>
      <c r="F32" s="65">
        <f>VLOOKUP($A32,'Return Data'!$B$7:$R$1700,10,0)</f>
        <v>26.726600000000001</v>
      </c>
      <c r="G32" s="66">
        <f t="shared" si="8"/>
        <v>7</v>
      </c>
      <c r="H32" s="65">
        <f>VLOOKUP($A32,'Return Data'!$B$7:$R$1700,11,0)</f>
        <v>17.964300000000001</v>
      </c>
      <c r="I32" s="66">
        <f t="shared" si="9"/>
        <v>4</v>
      </c>
      <c r="J32" s="65">
        <f>VLOOKUP($A32,'Return Data'!$B$7:$R$1700,12,0)</f>
        <v>12.5139</v>
      </c>
      <c r="K32" s="66">
        <f t="shared" si="10"/>
        <v>10</v>
      </c>
      <c r="L32" s="65">
        <f>VLOOKUP($A32,'Return Data'!$B$7:$R$1700,13,0)</f>
        <v>9.9582999999999995</v>
      </c>
      <c r="M32" s="66">
        <f t="shared" si="11"/>
        <v>10</v>
      </c>
      <c r="N32" s="65">
        <f>VLOOKUP($A32,'Return Data'!$B$7:$R$1700,17,0)</f>
        <v>10.9476</v>
      </c>
      <c r="O32" s="66">
        <f t="shared" si="12"/>
        <v>13</v>
      </c>
      <c r="P32" s="65">
        <f>VLOOKUP($A32,'Return Data'!$B$7:$R$1700,14,0)</f>
        <v>7.0351999999999997</v>
      </c>
      <c r="Q32" s="66">
        <f t="shared" si="13"/>
        <v>14</v>
      </c>
      <c r="R32" s="65">
        <f>VLOOKUP($A32,'Return Data'!$B$7:$R$1700,16,0)</f>
        <v>6.8907999999999996</v>
      </c>
      <c r="S32" s="67">
        <f t="shared" si="14"/>
        <v>29</v>
      </c>
    </row>
    <row r="33" spans="1:19" x14ac:dyDescent="0.3">
      <c r="A33" s="82" t="s">
        <v>107</v>
      </c>
      <c r="B33" s="64">
        <f>VLOOKUP($A33,'Return Data'!$B$7:$R$1700,3,0)</f>
        <v>44025</v>
      </c>
      <c r="C33" s="65">
        <f>VLOOKUP($A33,'Return Data'!$B$7:$R$1700,4,0)</f>
        <v>2046.9446</v>
      </c>
      <c r="D33" s="65">
        <f>VLOOKUP($A33,'Return Data'!$B$7:$R$1700,9,0)</f>
        <v>14.8901</v>
      </c>
      <c r="E33" s="66">
        <f t="shared" si="7"/>
        <v>24</v>
      </c>
      <c r="F33" s="65">
        <f>VLOOKUP($A33,'Return Data'!$B$7:$R$1700,10,0)</f>
        <v>23.309000000000001</v>
      </c>
      <c r="G33" s="66">
        <f t="shared" si="8"/>
        <v>12</v>
      </c>
      <c r="H33" s="65">
        <f>VLOOKUP($A33,'Return Data'!$B$7:$R$1700,11,0)</f>
        <v>13.04</v>
      </c>
      <c r="I33" s="66">
        <f t="shared" si="9"/>
        <v>17</v>
      </c>
      <c r="J33" s="65">
        <f>VLOOKUP($A33,'Return Data'!$B$7:$R$1700,12,0)</f>
        <v>10.8832</v>
      </c>
      <c r="K33" s="66">
        <f t="shared" si="10"/>
        <v>17</v>
      </c>
      <c r="L33" s="65">
        <f>VLOOKUP($A33,'Return Data'!$B$7:$R$1700,13,0)</f>
        <v>9.4885999999999999</v>
      </c>
      <c r="M33" s="66">
        <f t="shared" si="11"/>
        <v>13</v>
      </c>
      <c r="N33" s="65">
        <f>VLOOKUP($A33,'Return Data'!$B$7:$R$1700,17,0)</f>
        <v>11.345700000000001</v>
      </c>
      <c r="O33" s="66">
        <f t="shared" si="12"/>
        <v>9</v>
      </c>
      <c r="P33" s="65">
        <f>VLOOKUP($A33,'Return Data'!$B$7:$R$1700,14,0)</f>
        <v>7.8163</v>
      </c>
      <c r="Q33" s="66">
        <f t="shared" si="13"/>
        <v>9</v>
      </c>
      <c r="R33" s="65">
        <f>VLOOKUP($A33,'Return Data'!$B$7:$R$1700,16,0)</f>
        <v>8.7856000000000005</v>
      </c>
      <c r="S33" s="67">
        <f t="shared" si="14"/>
        <v>8</v>
      </c>
    </row>
    <row r="34" spans="1:19" x14ac:dyDescent="0.3">
      <c r="A34" s="82" t="s">
        <v>108</v>
      </c>
      <c r="B34" s="64">
        <f>VLOOKUP($A34,'Return Data'!$B$7:$R$1700,3,0)</f>
        <v>44025</v>
      </c>
      <c r="C34" s="65">
        <f>VLOOKUP($A34,'Return Data'!$B$7:$R$1700,4,0)</f>
        <v>32.0075</v>
      </c>
      <c r="D34" s="65">
        <f>VLOOKUP($A34,'Return Data'!$B$7:$R$1700,9,0)</f>
        <v>64.908000000000001</v>
      </c>
      <c r="E34" s="66">
        <f t="shared" si="7"/>
        <v>1</v>
      </c>
      <c r="F34" s="65">
        <f>VLOOKUP($A34,'Return Data'!$B$7:$R$1700,10,0)</f>
        <v>19.532399999999999</v>
      </c>
      <c r="G34" s="66">
        <f t="shared" si="8"/>
        <v>21</v>
      </c>
      <c r="H34" s="65">
        <f>VLOOKUP($A34,'Return Data'!$B$7:$R$1700,11,0)</f>
        <v>14.1357</v>
      </c>
      <c r="I34" s="66">
        <f t="shared" si="9"/>
        <v>14</v>
      </c>
      <c r="J34" s="65">
        <f>VLOOKUP($A34,'Return Data'!$B$7:$R$1700,12,0)</f>
        <v>10.4727</v>
      </c>
      <c r="K34" s="66">
        <f t="shared" si="10"/>
        <v>21</v>
      </c>
      <c r="L34" s="65">
        <f>VLOOKUP($A34,'Return Data'!$B$7:$R$1700,13,0)</f>
        <v>8.6912000000000003</v>
      </c>
      <c r="M34" s="66">
        <f t="shared" si="11"/>
        <v>20</v>
      </c>
      <c r="N34" s="65">
        <f>VLOOKUP($A34,'Return Data'!$B$7:$R$1700,17,0)</f>
        <v>4.4233000000000002</v>
      </c>
      <c r="O34" s="66">
        <f t="shared" si="12"/>
        <v>27</v>
      </c>
      <c r="P34" s="65">
        <f>VLOOKUP($A34,'Return Data'!$B$7:$R$1700,14,0)</f>
        <v>3.2955999999999999</v>
      </c>
      <c r="Q34" s="66">
        <f t="shared" si="13"/>
        <v>26</v>
      </c>
      <c r="R34" s="65">
        <f>VLOOKUP($A34,'Return Data'!$B$7:$R$1700,16,0)</f>
        <v>6.9885999999999999</v>
      </c>
      <c r="S34" s="67">
        <f t="shared" si="14"/>
        <v>27</v>
      </c>
    </row>
    <row r="35" spans="1:19" x14ac:dyDescent="0.3">
      <c r="A35" s="82" t="s">
        <v>109</v>
      </c>
      <c r="B35" s="64">
        <f>VLOOKUP($A35,'Return Data'!$B$7:$R$1700,3,0)</f>
        <v>44025</v>
      </c>
      <c r="C35" s="65">
        <f>VLOOKUP($A35,'Return Data'!$B$7:$R$1700,4,0)</f>
        <v>63.344700000000003</v>
      </c>
      <c r="D35" s="65">
        <f>VLOOKUP($A35,'Return Data'!$B$7:$R$1700,9,0)</f>
        <v>5.4920999999999998</v>
      </c>
      <c r="E35" s="66">
        <f t="shared" si="7"/>
        <v>32</v>
      </c>
      <c r="F35" s="65">
        <f>VLOOKUP($A35,'Return Data'!$B$7:$R$1700,10,0)</f>
        <v>6.1604999999999999</v>
      </c>
      <c r="G35" s="66">
        <f t="shared" si="8"/>
        <v>31</v>
      </c>
      <c r="H35" s="65">
        <f>VLOOKUP($A35,'Return Data'!$B$7:$R$1700,11,0)</f>
        <v>6.2054999999999998</v>
      </c>
      <c r="I35" s="66">
        <f t="shared" si="9"/>
        <v>30</v>
      </c>
      <c r="J35" s="65">
        <f>VLOOKUP($A35,'Return Data'!$B$7:$R$1700,12,0)</f>
        <v>6.0589000000000004</v>
      </c>
      <c r="K35" s="66">
        <f t="shared" si="10"/>
        <v>28</v>
      </c>
      <c r="L35" s="65">
        <f>VLOOKUP($A35,'Return Data'!$B$7:$R$1700,13,0)</f>
        <v>5.9405999999999999</v>
      </c>
      <c r="M35" s="66">
        <f t="shared" si="11"/>
        <v>27</v>
      </c>
      <c r="N35" s="65">
        <f>VLOOKUP($A35,'Return Data'!$B$7:$R$1700,17,0)</f>
        <v>6.8997999999999999</v>
      </c>
      <c r="O35" s="66">
        <f t="shared" si="12"/>
        <v>21</v>
      </c>
      <c r="P35" s="65">
        <f>VLOOKUP($A35,'Return Data'!$B$7:$R$1700,14,0)</f>
        <v>4.0868000000000002</v>
      </c>
      <c r="Q35" s="66">
        <f t="shared" si="13"/>
        <v>25</v>
      </c>
      <c r="R35" s="65">
        <f>VLOOKUP($A35,'Return Data'!$B$7:$R$1700,16,0)</f>
        <v>8.6875999999999998</v>
      </c>
      <c r="S35" s="67">
        <f t="shared" si="14"/>
        <v>9</v>
      </c>
    </row>
    <row r="36" spans="1:19" x14ac:dyDescent="0.3">
      <c r="A36" s="82" t="s">
        <v>110</v>
      </c>
      <c r="B36" s="64">
        <f>VLOOKUP($A36,'Return Data'!$B$7:$R$1700,3,0)</f>
        <v>44025</v>
      </c>
      <c r="C36" s="65">
        <f>VLOOKUP($A36,'Return Data'!$B$7:$R$1700,4,0)</f>
        <v>15.848699999999999</v>
      </c>
      <c r="D36" s="65">
        <f>VLOOKUP($A36,'Return Data'!$B$7:$R$1700,9,0)</f>
        <v>8.7114999999999991</v>
      </c>
      <c r="E36" s="66">
        <f t="shared" si="7"/>
        <v>29</v>
      </c>
      <c r="F36" s="65">
        <f>VLOOKUP($A36,'Return Data'!$B$7:$R$1700,10,0)</f>
        <v>15.290800000000001</v>
      </c>
      <c r="G36" s="66">
        <f t="shared" si="8"/>
        <v>25</v>
      </c>
      <c r="H36" s="65">
        <f>VLOOKUP($A36,'Return Data'!$B$7:$R$1700,11,0)</f>
        <v>13.0488</v>
      </c>
      <c r="I36" s="66">
        <f t="shared" si="9"/>
        <v>16</v>
      </c>
      <c r="J36" s="65">
        <f>VLOOKUP($A36,'Return Data'!$B$7:$R$1700,12,0)</f>
        <v>11.912000000000001</v>
      </c>
      <c r="K36" s="66">
        <f t="shared" si="10"/>
        <v>11</v>
      </c>
      <c r="L36" s="65">
        <f>VLOOKUP($A36,'Return Data'!$B$7:$R$1700,13,0)</f>
        <v>9.8506999999999998</v>
      </c>
      <c r="M36" s="66">
        <f t="shared" si="11"/>
        <v>11</v>
      </c>
      <c r="N36" s="65">
        <f>VLOOKUP($A36,'Return Data'!$B$7:$R$1700,17,0)</f>
        <v>10.7247</v>
      </c>
      <c r="O36" s="66">
        <f t="shared" si="12"/>
        <v>14</v>
      </c>
      <c r="P36" s="65">
        <f>VLOOKUP($A36,'Return Data'!$B$7:$R$1700,14,0)</f>
        <v>7.1962000000000002</v>
      </c>
      <c r="Q36" s="66">
        <f t="shared" si="13"/>
        <v>13</v>
      </c>
      <c r="R36" s="65">
        <f>VLOOKUP($A36,'Return Data'!$B$7:$R$1700,16,0)</f>
        <v>9.3025000000000002</v>
      </c>
      <c r="S36" s="67">
        <f t="shared" si="14"/>
        <v>2</v>
      </c>
    </row>
    <row r="37" spans="1:19" x14ac:dyDescent="0.3">
      <c r="A37" s="82" t="s">
        <v>111</v>
      </c>
      <c r="B37" s="64">
        <f>VLOOKUP($A37,'Return Data'!$B$7:$R$1700,3,0)</f>
        <v>44025</v>
      </c>
      <c r="C37" s="65">
        <f>VLOOKUP($A37,'Return Data'!$B$7:$R$1700,4,0)</f>
        <v>27.264299999999999</v>
      </c>
      <c r="D37" s="65">
        <f>VLOOKUP($A37,'Return Data'!$B$7:$R$1700,9,0)</f>
        <v>14.9039</v>
      </c>
      <c r="E37" s="66">
        <f t="shared" si="7"/>
        <v>23</v>
      </c>
      <c r="F37" s="65">
        <f>VLOOKUP($A37,'Return Data'!$B$7:$R$1700,10,0)</f>
        <v>25.3033</v>
      </c>
      <c r="G37" s="66">
        <f t="shared" si="8"/>
        <v>9</v>
      </c>
      <c r="H37" s="65">
        <f>VLOOKUP($A37,'Return Data'!$B$7:$R$1700,11,0)</f>
        <v>16.6007</v>
      </c>
      <c r="I37" s="66">
        <f t="shared" si="9"/>
        <v>7</v>
      </c>
      <c r="J37" s="65">
        <f>VLOOKUP($A37,'Return Data'!$B$7:$R$1700,12,0)</f>
        <v>14.152100000000001</v>
      </c>
      <c r="K37" s="66">
        <f t="shared" si="10"/>
        <v>5</v>
      </c>
      <c r="L37" s="65">
        <f>VLOOKUP($A37,'Return Data'!$B$7:$R$1700,13,0)</f>
        <v>11.480399999999999</v>
      </c>
      <c r="M37" s="66">
        <f t="shared" si="11"/>
        <v>5</v>
      </c>
      <c r="N37" s="65">
        <f>VLOOKUP($A37,'Return Data'!$B$7:$R$1700,17,0)</f>
        <v>12.838800000000001</v>
      </c>
      <c r="O37" s="66">
        <f t="shared" si="12"/>
        <v>4</v>
      </c>
      <c r="P37" s="65">
        <f>VLOOKUP($A37,'Return Data'!$B$7:$R$1700,14,0)</f>
        <v>8.4913000000000007</v>
      </c>
      <c r="Q37" s="66">
        <f t="shared" si="13"/>
        <v>5</v>
      </c>
      <c r="R37" s="65">
        <f>VLOOKUP($A37,'Return Data'!$B$7:$R$1700,16,0)</f>
        <v>6.2636000000000003</v>
      </c>
      <c r="S37" s="67">
        <f t="shared" si="14"/>
        <v>30</v>
      </c>
    </row>
    <row r="38" spans="1:19" x14ac:dyDescent="0.3">
      <c r="A38" s="82" t="s">
        <v>112</v>
      </c>
      <c r="B38" s="64">
        <f>VLOOKUP($A38,'Return Data'!$B$7:$R$1700,3,0)</f>
        <v>44025</v>
      </c>
      <c r="C38" s="65">
        <f>VLOOKUP($A38,'Return Data'!$B$7:$R$1700,4,0)</f>
        <v>31.505199999999999</v>
      </c>
      <c r="D38" s="65">
        <f>VLOOKUP($A38,'Return Data'!$B$7:$R$1700,9,0)</f>
        <v>24.605</v>
      </c>
      <c r="E38" s="66">
        <f t="shared" si="7"/>
        <v>14</v>
      </c>
      <c r="F38" s="65">
        <f>VLOOKUP($A38,'Return Data'!$B$7:$R$1700,10,0)</f>
        <v>20.3535</v>
      </c>
      <c r="G38" s="66">
        <f t="shared" si="8"/>
        <v>18</v>
      </c>
      <c r="H38" s="65">
        <f>VLOOKUP($A38,'Return Data'!$B$7:$R$1700,11,0)</f>
        <v>14.246499999999999</v>
      </c>
      <c r="I38" s="66">
        <f t="shared" si="9"/>
        <v>13</v>
      </c>
      <c r="J38" s="65">
        <f>VLOOKUP($A38,'Return Data'!$B$7:$R$1700,12,0)</f>
        <v>11.6351</v>
      </c>
      <c r="K38" s="66">
        <f t="shared" si="10"/>
        <v>15</v>
      </c>
      <c r="L38" s="65">
        <f>VLOOKUP($A38,'Return Data'!$B$7:$R$1700,13,0)</f>
        <v>9.6514000000000006</v>
      </c>
      <c r="M38" s="66">
        <f t="shared" si="11"/>
        <v>12</v>
      </c>
      <c r="N38" s="65">
        <f>VLOOKUP($A38,'Return Data'!$B$7:$R$1700,17,0)</f>
        <v>9.1218000000000004</v>
      </c>
      <c r="O38" s="66">
        <f t="shared" si="12"/>
        <v>17</v>
      </c>
      <c r="P38" s="65">
        <f>VLOOKUP($A38,'Return Data'!$B$7:$R$1700,14,0)</f>
        <v>6.1595000000000004</v>
      </c>
      <c r="Q38" s="66">
        <f t="shared" si="13"/>
        <v>19</v>
      </c>
      <c r="R38" s="65">
        <f>VLOOKUP($A38,'Return Data'!$B$7:$R$1700,16,0)</f>
        <v>7.0385999999999997</v>
      </c>
      <c r="S38" s="67">
        <f t="shared" si="14"/>
        <v>25</v>
      </c>
    </row>
    <row r="39" spans="1:19" x14ac:dyDescent="0.3">
      <c r="A39" s="82" t="s">
        <v>113</v>
      </c>
      <c r="B39" s="64">
        <f>VLOOKUP($A39,'Return Data'!$B$7:$R$1700,3,0)</f>
        <v>44025</v>
      </c>
      <c r="C39" s="65">
        <f>VLOOKUP($A39,'Return Data'!$B$7:$R$1700,4,0)</f>
        <v>18.610299999999999</v>
      </c>
      <c r="D39" s="65">
        <f>VLOOKUP($A39,'Return Data'!$B$7:$R$1700,9,0)</f>
        <v>25.677700000000002</v>
      </c>
      <c r="E39" s="66">
        <f t="shared" si="7"/>
        <v>11</v>
      </c>
      <c r="F39" s="65">
        <f>VLOOKUP($A39,'Return Data'!$B$7:$R$1700,10,0)</f>
        <v>27.195399999999999</v>
      </c>
      <c r="G39" s="66">
        <f t="shared" si="8"/>
        <v>5</v>
      </c>
      <c r="H39" s="65">
        <f>VLOOKUP($A39,'Return Data'!$B$7:$R$1700,11,0)</f>
        <v>17.4133</v>
      </c>
      <c r="I39" s="66">
        <f t="shared" si="9"/>
        <v>5</v>
      </c>
      <c r="J39" s="65">
        <f>VLOOKUP($A39,'Return Data'!$B$7:$R$1700,12,0)</f>
        <v>13.892799999999999</v>
      </c>
      <c r="K39" s="66">
        <f t="shared" si="10"/>
        <v>6</v>
      </c>
      <c r="L39" s="65">
        <f>VLOOKUP($A39,'Return Data'!$B$7:$R$1700,13,0)</f>
        <v>11.084</v>
      </c>
      <c r="M39" s="66">
        <f t="shared" si="11"/>
        <v>9</v>
      </c>
      <c r="N39" s="65">
        <f>VLOOKUP($A39,'Return Data'!$B$7:$R$1700,17,0)</f>
        <v>11.4276</v>
      </c>
      <c r="O39" s="66">
        <f t="shared" si="12"/>
        <v>8</v>
      </c>
      <c r="P39" s="65">
        <f>VLOOKUP($A39,'Return Data'!$B$7:$R$1700,14,0)</f>
        <v>7.5693999999999999</v>
      </c>
      <c r="Q39" s="66">
        <f t="shared" si="13"/>
        <v>11</v>
      </c>
      <c r="R39" s="65">
        <f>VLOOKUP($A39,'Return Data'!$B$7:$R$1700,16,0)</f>
        <v>7.6565000000000003</v>
      </c>
      <c r="S39" s="67">
        <f t="shared" si="14"/>
        <v>19</v>
      </c>
    </row>
    <row r="40" spans="1:19" x14ac:dyDescent="0.3">
      <c r="A40" s="82" t="s">
        <v>367</v>
      </c>
      <c r="B40" s="64">
        <f>VLOOKUP($A40,'Return Data'!$B$7:$R$1700,3,0)</f>
        <v>44025</v>
      </c>
      <c r="C40" s="65">
        <f>VLOOKUP($A40,'Return Data'!$B$7:$R$1700,4,0)</f>
        <v>0.36969999999999997</v>
      </c>
      <c r="D40" s="65">
        <f>VLOOKUP($A40,'Return Data'!$B$7:$R$1700,9,0)</f>
        <v>8.6622000000000003</v>
      </c>
      <c r="E40" s="66">
        <f t="shared" si="7"/>
        <v>30</v>
      </c>
      <c r="F40" s="65">
        <f>VLOOKUP($A40,'Return Data'!$B$7:$R$1700,10,0)</f>
        <v>8.7581000000000007</v>
      </c>
      <c r="G40" s="66">
        <f t="shared" si="8"/>
        <v>29</v>
      </c>
      <c r="H40" s="65"/>
      <c r="I40" s="66"/>
      <c r="J40" s="65"/>
      <c r="K40" s="66"/>
      <c r="L40" s="65"/>
      <c r="M40" s="66"/>
      <c r="N40" s="65"/>
      <c r="O40" s="66"/>
      <c r="P40" s="65"/>
      <c r="Q40" s="66"/>
      <c r="R40" s="65">
        <f>VLOOKUP($A40,'Return Data'!$B$7:$R$1700,16,0)</f>
        <v>8.8331</v>
      </c>
      <c r="S40" s="67">
        <f t="shared" si="14"/>
        <v>7</v>
      </c>
    </row>
    <row r="41" spans="1:19" x14ac:dyDescent="0.3">
      <c r="A41" s="82" t="s">
        <v>114</v>
      </c>
      <c r="B41" s="64">
        <f>VLOOKUP($A41,'Return Data'!$B$7:$R$1700,3,0)</f>
        <v>44025</v>
      </c>
      <c r="C41" s="65">
        <f>VLOOKUP($A41,'Return Data'!$B$7:$R$1700,4,0)</f>
        <v>20.913900000000002</v>
      </c>
      <c r="D41" s="65">
        <f>VLOOKUP($A41,'Return Data'!$B$7:$R$1700,9,0)</f>
        <v>25.01</v>
      </c>
      <c r="E41" s="66">
        <f t="shared" si="7"/>
        <v>13</v>
      </c>
      <c r="F41" s="65">
        <f>VLOOKUP($A41,'Return Data'!$B$7:$R$1700,10,0)</f>
        <v>27.165400000000002</v>
      </c>
      <c r="G41" s="66">
        <f t="shared" si="8"/>
        <v>6</v>
      </c>
      <c r="H41" s="65">
        <f>VLOOKUP($A41,'Return Data'!$B$7:$R$1700,11,0)</f>
        <v>9.4612999999999996</v>
      </c>
      <c r="I41" s="66">
        <f t="shared" si="9"/>
        <v>27</v>
      </c>
      <c r="J41" s="65">
        <f>VLOOKUP($A41,'Return Data'!$B$7:$R$1700,12,0)</f>
        <v>7.8204000000000002</v>
      </c>
      <c r="K41" s="66">
        <f t="shared" si="10"/>
        <v>26</v>
      </c>
      <c r="L41" s="65">
        <f>VLOOKUP($A41,'Return Data'!$B$7:$R$1700,13,0)</f>
        <v>5.6976000000000004</v>
      </c>
      <c r="M41" s="66">
        <f t="shared" si="11"/>
        <v>28</v>
      </c>
      <c r="N41" s="65">
        <f>VLOOKUP($A41,'Return Data'!$B$7:$R$1700,17,0)</f>
        <v>1.9786999999999999</v>
      </c>
      <c r="O41" s="66">
        <f t="shared" si="12"/>
        <v>30</v>
      </c>
      <c r="P41" s="65">
        <f>VLOOKUP($A41,'Return Data'!$B$7:$R$1700,14,0)</f>
        <v>1.8021</v>
      </c>
      <c r="Q41" s="66">
        <f t="shared" si="13"/>
        <v>30</v>
      </c>
      <c r="R41" s="65">
        <f>VLOOKUP($A41,'Return Data'!$B$7:$R$1700,16,0)</f>
        <v>7.6075999999999997</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20.776294117647062</v>
      </c>
      <c r="E43" s="88"/>
      <c r="F43" s="89">
        <f>AVERAGE(F8:F41)</f>
        <v>19.105791176470593</v>
      </c>
      <c r="G43" s="88"/>
      <c r="H43" s="89">
        <f>AVERAGE(H8:H41)</f>
        <v>9.3358545454545467</v>
      </c>
      <c r="I43" s="88"/>
      <c r="J43" s="89">
        <f>AVERAGE(J8:J41)</f>
        <v>10.424487096774193</v>
      </c>
      <c r="K43" s="88"/>
      <c r="L43" s="89">
        <f>AVERAGE(L8:L41)</f>
        <v>8.7289387096774202</v>
      </c>
      <c r="M43" s="88"/>
      <c r="N43" s="89">
        <f>AVERAGE(N8:N41)</f>
        <v>8.959480000000001</v>
      </c>
      <c r="O43" s="88"/>
      <c r="P43" s="89">
        <f>AVERAGE(P8:P41)</f>
        <v>6.2601033333333342</v>
      </c>
      <c r="Q43" s="88"/>
      <c r="R43" s="89">
        <f>AVERAGE(R8:R41)</f>
        <v>5.2713823529411759</v>
      </c>
      <c r="S43" s="90"/>
    </row>
    <row r="44" spans="1:19" x14ac:dyDescent="0.3">
      <c r="A44" s="87" t="s">
        <v>28</v>
      </c>
      <c r="B44" s="88"/>
      <c r="C44" s="88"/>
      <c r="D44" s="89">
        <f>MIN(D8:D41)</f>
        <v>0</v>
      </c>
      <c r="E44" s="88"/>
      <c r="F44" s="89">
        <f>MIN(F8:F41)</f>
        <v>-0.32419999999999999</v>
      </c>
      <c r="G44" s="88"/>
      <c r="H44" s="89">
        <f>MIN(H8:H41)</f>
        <v>-49.896000000000001</v>
      </c>
      <c r="I44" s="88"/>
      <c r="J44" s="89">
        <f>MIN(J8:J41)</f>
        <v>-3.6604999999999999</v>
      </c>
      <c r="K44" s="88"/>
      <c r="L44" s="89">
        <f>MIN(L8:L41)</f>
        <v>-1.6974</v>
      </c>
      <c r="M44" s="88"/>
      <c r="N44" s="89">
        <f>MIN(N8:N41)</f>
        <v>1.9786999999999999</v>
      </c>
      <c r="O44" s="88"/>
      <c r="P44" s="89">
        <f>MIN(P8:P41)</f>
        <v>1.8021</v>
      </c>
      <c r="Q44" s="88"/>
      <c r="R44" s="89">
        <f>MIN(R8:R41)</f>
        <v>-37.822000000000003</v>
      </c>
      <c r="S44" s="90"/>
    </row>
    <row r="45" spans="1:19" ht="15" thickBot="1" x14ac:dyDescent="0.35">
      <c r="A45" s="91" t="s">
        <v>29</v>
      </c>
      <c r="B45" s="92"/>
      <c r="C45" s="92"/>
      <c r="D45" s="93">
        <f>MAX(D8:D41)</f>
        <v>64.908000000000001</v>
      </c>
      <c r="E45" s="92"/>
      <c r="F45" s="93">
        <f>MAX(F8:F41)</f>
        <v>35.753300000000003</v>
      </c>
      <c r="G45" s="92"/>
      <c r="H45" s="93">
        <f>MAX(H8:H41)</f>
        <v>21.799900000000001</v>
      </c>
      <c r="I45" s="92"/>
      <c r="J45" s="93">
        <f>MAX(J8:J41)</f>
        <v>16.654800000000002</v>
      </c>
      <c r="K45" s="92"/>
      <c r="L45" s="93">
        <f>MAX(L8:L41)</f>
        <v>14.9848</v>
      </c>
      <c r="M45" s="92"/>
      <c r="N45" s="93">
        <f>MAX(N8:N41)</f>
        <v>13.7874</v>
      </c>
      <c r="O45" s="92"/>
      <c r="P45" s="93">
        <f>MAX(P8:P41)</f>
        <v>9.4293999999999993</v>
      </c>
      <c r="Q45" s="92"/>
      <c r="R45" s="93">
        <f>MAX(R8:R41)</f>
        <v>9.9136000000000006</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44025</v>
      </c>
      <c r="C8" s="65">
        <f>VLOOKUP($A8,'Return Data'!$B$7:$R$1700,4,0)</f>
        <v>1089.1947</v>
      </c>
      <c r="D8" s="65">
        <f>VLOOKUP($A8,'Return Data'!$B$7:$R$1700,5,0)</f>
        <v>2.9961000000000002</v>
      </c>
      <c r="E8" s="66">
        <f t="shared" ref="E8:E37" si="0">RANK(D8,D$8:D$37,0)</f>
        <v>20</v>
      </c>
      <c r="F8" s="65">
        <f>VLOOKUP($A8,'Return Data'!$B$7:$R$1700,6,0)</f>
        <v>3.0278999999999998</v>
      </c>
      <c r="G8" s="66">
        <f t="shared" ref="G8:G37" si="1">RANK(F8,F$8:F$37,0)</f>
        <v>21</v>
      </c>
      <c r="H8" s="65">
        <f>VLOOKUP($A8,'Return Data'!$B$7:$R$1700,7,0)</f>
        <v>3.0364</v>
      </c>
      <c r="I8" s="66">
        <f t="shared" ref="I8:I37" si="2">RANK(H8,H$8:H$37,0)</f>
        <v>21</v>
      </c>
      <c r="J8" s="65">
        <f>VLOOKUP($A8,'Return Data'!$B$7:$R$1700,8,0)</f>
        <v>3.0588000000000002</v>
      </c>
      <c r="K8" s="66">
        <f t="shared" ref="K8:K37" si="3">RANK(J8,J$8:J$37,0)</f>
        <v>12</v>
      </c>
      <c r="L8" s="65">
        <f>VLOOKUP($A8,'Return Data'!$B$7:$R$1700,9,0)</f>
        <v>2.9106999999999998</v>
      </c>
      <c r="M8" s="66">
        <f t="shared" ref="M8:M37" si="4">RANK(L8,L$8:L$37,0)</f>
        <v>16</v>
      </c>
      <c r="N8" s="65">
        <f>VLOOKUP($A8,'Return Data'!$B$7:$R$1700,10,0)</f>
        <v>2.9940000000000002</v>
      </c>
      <c r="O8" s="66">
        <f t="shared" ref="O8:O37" si="5">RANK(N8,N$8:N$37,0)</f>
        <v>17</v>
      </c>
      <c r="P8" s="65">
        <f>VLOOKUP($A8,'Return Data'!$B$7:$R$1700,11,0)</f>
        <v>3.5992000000000002</v>
      </c>
      <c r="Q8" s="66">
        <f>RANK(P8,P$8:P$37,0)</f>
        <v>16</v>
      </c>
      <c r="R8" s="65">
        <f>VLOOKUP($A8,'Return Data'!$B$7:$R$1700,12,0)</f>
        <v>4.0199999999999996</v>
      </c>
      <c r="S8" s="66">
        <f>RANK(R8,R$8:R$37,0)</f>
        <v>15</v>
      </c>
      <c r="T8" s="65">
        <f>VLOOKUP($A8,'Return Data'!$B$7:$R$1700,13,0)</f>
        <v>4.3834999999999997</v>
      </c>
      <c r="U8" s="66">
        <f>RANK(T8,T$8:T$37,0)</f>
        <v>11</v>
      </c>
      <c r="V8" s="65"/>
      <c r="W8" s="66"/>
      <c r="X8" s="65"/>
      <c r="Y8" s="66"/>
      <c r="Z8" s="65">
        <f>VLOOKUP($A8,'Return Data'!$B$7:$R$1700,16,0)</f>
        <v>5.1585000000000001</v>
      </c>
      <c r="AA8" s="67">
        <f t="shared" ref="AA8:AA37" si="6">RANK(Z8,Z$8:Z$37,0)</f>
        <v>6</v>
      </c>
    </row>
    <row r="9" spans="1:27" x14ac:dyDescent="0.3">
      <c r="A9" s="63" t="s">
        <v>1375</v>
      </c>
      <c r="B9" s="64">
        <f>VLOOKUP($A9,'Return Data'!$B$7:$R$1700,3,0)</f>
        <v>44025</v>
      </c>
      <c r="C9" s="65">
        <f>VLOOKUP($A9,'Return Data'!$B$7:$R$1700,4,0)</f>
        <v>1064.5489</v>
      </c>
      <c r="D9" s="65">
        <f>VLOOKUP($A9,'Return Data'!$B$7:$R$1700,5,0)</f>
        <v>3.0415000000000001</v>
      </c>
      <c r="E9" s="66">
        <f t="shared" si="0"/>
        <v>10</v>
      </c>
      <c r="F9" s="65">
        <f>VLOOKUP($A9,'Return Data'!$B$7:$R$1700,6,0)</f>
        <v>3.0739999999999998</v>
      </c>
      <c r="G9" s="66">
        <f t="shared" si="1"/>
        <v>10</v>
      </c>
      <c r="H9" s="65">
        <f>VLOOKUP($A9,'Return Data'!$B$7:$R$1700,7,0)</f>
        <v>3.0773000000000001</v>
      </c>
      <c r="I9" s="66">
        <f t="shared" si="2"/>
        <v>12</v>
      </c>
      <c r="J9" s="65">
        <f>VLOOKUP($A9,'Return Data'!$B$7:$R$1700,8,0)</f>
        <v>3.0636999999999999</v>
      </c>
      <c r="K9" s="66">
        <f t="shared" si="3"/>
        <v>9</v>
      </c>
      <c r="L9" s="65">
        <f>VLOOKUP($A9,'Return Data'!$B$7:$R$1700,9,0)</f>
        <v>2.9628000000000001</v>
      </c>
      <c r="M9" s="66">
        <f t="shared" si="4"/>
        <v>9</v>
      </c>
      <c r="N9" s="65">
        <f>VLOOKUP($A9,'Return Data'!$B$7:$R$1700,10,0)</f>
        <v>3.0777999999999999</v>
      </c>
      <c r="O9" s="66">
        <f t="shared" si="5"/>
        <v>8</v>
      </c>
      <c r="P9" s="65">
        <f>VLOOKUP($A9,'Return Data'!$B$7:$R$1700,11,0)</f>
        <v>3.6232000000000002</v>
      </c>
      <c r="Q9" s="66">
        <f>RANK(P9,P$8:P$37,0)</f>
        <v>13</v>
      </c>
      <c r="R9" s="65">
        <f>VLOOKUP($A9,'Return Data'!$B$7:$R$1700,12,0)</f>
        <v>4.0381999999999998</v>
      </c>
      <c r="S9" s="66">
        <f>RANK(R9,R$8:R$37,0)</f>
        <v>13</v>
      </c>
      <c r="T9" s="65">
        <f>VLOOKUP($A9,'Return Data'!$B$7:$R$1700,13,0)</f>
        <v>4.3894000000000002</v>
      </c>
      <c r="U9" s="66">
        <f>RANK(T9,T$8:T$37,0)</f>
        <v>9</v>
      </c>
      <c r="V9" s="65"/>
      <c r="W9" s="66"/>
      <c r="X9" s="65"/>
      <c r="Y9" s="66"/>
      <c r="Z9" s="65">
        <f>VLOOKUP($A9,'Return Data'!$B$7:$R$1700,16,0)</f>
        <v>4.8098999999999998</v>
      </c>
      <c r="AA9" s="67">
        <f t="shared" si="6"/>
        <v>12</v>
      </c>
    </row>
    <row r="10" spans="1:27" x14ac:dyDescent="0.3">
      <c r="A10" s="63" t="s">
        <v>1377</v>
      </c>
      <c r="B10" s="64">
        <f>VLOOKUP($A10,'Return Data'!$B$7:$R$1700,3,0)</f>
        <v>44025</v>
      </c>
      <c r="C10" s="65">
        <f>VLOOKUP($A10,'Return Data'!$B$7:$R$1700,4,0)</f>
        <v>1057.6045999999999</v>
      </c>
      <c r="D10" s="65">
        <f>VLOOKUP($A10,'Return Data'!$B$7:$R$1700,5,0)</f>
        <v>3.1097999999999999</v>
      </c>
      <c r="E10" s="66">
        <f t="shared" si="0"/>
        <v>6</v>
      </c>
      <c r="F10" s="65">
        <f>VLOOKUP($A10,'Return Data'!$B$7:$R$1700,6,0)</f>
        <v>3.0596999999999999</v>
      </c>
      <c r="G10" s="66">
        <f t="shared" si="1"/>
        <v>13</v>
      </c>
      <c r="H10" s="65">
        <f>VLOOKUP($A10,'Return Data'!$B$7:$R$1700,7,0)</f>
        <v>3.0609999999999999</v>
      </c>
      <c r="I10" s="66">
        <f t="shared" si="2"/>
        <v>14</v>
      </c>
      <c r="J10" s="65">
        <f>VLOOKUP($A10,'Return Data'!$B$7:$R$1700,8,0)</f>
        <v>2.9908999999999999</v>
      </c>
      <c r="K10" s="66">
        <f t="shared" si="3"/>
        <v>26</v>
      </c>
      <c r="L10" s="65">
        <f>VLOOKUP($A10,'Return Data'!$B$7:$R$1700,9,0)</f>
        <v>2.9123999999999999</v>
      </c>
      <c r="M10" s="66">
        <f t="shared" si="4"/>
        <v>15</v>
      </c>
      <c r="N10" s="65">
        <f>VLOOKUP($A10,'Return Data'!$B$7:$R$1700,10,0)</f>
        <v>3.0525000000000002</v>
      </c>
      <c r="O10" s="66">
        <f t="shared" si="5"/>
        <v>11</v>
      </c>
      <c r="P10" s="65">
        <f>VLOOKUP($A10,'Return Data'!$B$7:$R$1700,11,0)</f>
        <v>3.6854</v>
      </c>
      <c r="Q10" s="66">
        <f>RANK(P10,P$8:P$37,0)</f>
        <v>6</v>
      </c>
      <c r="R10" s="65">
        <f>VLOOKUP($A10,'Return Data'!$B$7:$R$1700,12,0)</f>
        <v>4.0956000000000001</v>
      </c>
      <c r="S10" s="66">
        <f>RANK(R10,R$8:R$37,0)</f>
        <v>6</v>
      </c>
      <c r="T10" s="65">
        <f>VLOOKUP($A10,'Return Data'!$B$7:$R$1700,13,0)</f>
        <v>4.4265999999999996</v>
      </c>
      <c r="U10" s="66">
        <f>RANK(T10,T$8:T$37,0)</f>
        <v>4</v>
      </c>
      <c r="V10" s="65"/>
      <c r="W10" s="66"/>
      <c r="X10" s="65"/>
      <c r="Y10" s="66"/>
      <c r="Z10" s="65">
        <f>VLOOKUP($A10,'Return Data'!$B$7:$R$1700,16,0)</f>
        <v>4.6863000000000001</v>
      </c>
      <c r="AA10" s="67">
        <f t="shared" si="6"/>
        <v>15</v>
      </c>
    </row>
    <row r="11" spans="1:27" x14ac:dyDescent="0.3">
      <c r="A11" s="63" t="s">
        <v>1379</v>
      </c>
      <c r="B11" s="64">
        <f>VLOOKUP($A11,'Return Data'!$B$7:$R$1700,3,0)</f>
        <v>44025</v>
      </c>
      <c r="C11" s="65">
        <f>VLOOKUP($A11,'Return Data'!$B$7:$R$1700,4,0)</f>
        <v>1059.9875</v>
      </c>
      <c r="D11" s="65">
        <f>VLOOKUP($A11,'Return Data'!$B$7:$R$1700,5,0)</f>
        <v>3.0097999999999998</v>
      </c>
      <c r="E11" s="66">
        <f t="shared" si="0"/>
        <v>17</v>
      </c>
      <c r="F11" s="65">
        <f>VLOOKUP($A11,'Return Data'!$B$7:$R$1700,6,0)</f>
        <v>3.0459000000000001</v>
      </c>
      <c r="G11" s="66">
        <f t="shared" si="1"/>
        <v>16</v>
      </c>
      <c r="H11" s="65">
        <f>VLOOKUP($A11,'Return Data'!$B$7:$R$1700,7,0)</f>
        <v>3.0537000000000001</v>
      </c>
      <c r="I11" s="66">
        <f t="shared" si="2"/>
        <v>18</v>
      </c>
      <c r="J11" s="65">
        <f>VLOOKUP($A11,'Return Data'!$B$7:$R$1700,8,0)</f>
        <v>3.0295999999999998</v>
      </c>
      <c r="K11" s="66">
        <f t="shared" si="3"/>
        <v>18</v>
      </c>
      <c r="L11" s="65">
        <f>VLOOKUP($A11,'Return Data'!$B$7:$R$1700,9,0)</f>
        <v>2.9376000000000002</v>
      </c>
      <c r="M11" s="66">
        <f t="shared" si="4"/>
        <v>11</v>
      </c>
      <c r="N11" s="65">
        <f>VLOOKUP($A11,'Return Data'!$B$7:$R$1700,10,0)</f>
        <v>3.0339</v>
      </c>
      <c r="O11" s="66">
        <f t="shared" si="5"/>
        <v>13</v>
      </c>
      <c r="P11" s="65">
        <f>VLOOKUP($A11,'Return Data'!$B$7:$R$1700,11,0)</f>
        <v>3.6707000000000001</v>
      </c>
      <c r="Q11" s="66">
        <f>RANK(P11,P$8:P$37,0)</f>
        <v>8</v>
      </c>
      <c r="R11" s="65">
        <f>VLOOKUP($A11,'Return Data'!$B$7:$R$1700,12,0)</f>
        <v>4.0724</v>
      </c>
      <c r="S11" s="66">
        <f>RANK(R11,R$8:R$37,0)</f>
        <v>8</v>
      </c>
      <c r="T11" s="65">
        <f>VLOOKUP($A11,'Return Data'!$B$7:$R$1700,13,0)</f>
        <v>4.4241000000000001</v>
      </c>
      <c r="U11" s="66">
        <f>RANK(T11,T$8:T$37,0)</f>
        <v>5</v>
      </c>
      <c r="V11" s="65"/>
      <c r="W11" s="66"/>
      <c r="X11" s="65"/>
      <c r="Y11" s="66"/>
      <c r="Z11" s="65">
        <f>VLOOKUP($A11,'Return Data'!$B$7:$R$1700,16,0)</f>
        <v>4.734</v>
      </c>
      <c r="AA11" s="67">
        <f t="shared" si="6"/>
        <v>14</v>
      </c>
    </row>
    <row r="12" spans="1:27" x14ac:dyDescent="0.3">
      <c r="A12" s="63" t="s">
        <v>1381</v>
      </c>
      <c r="B12" s="64">
        <f>VLOOKUP($A12,'Return Data'!$B$7:$R$1700,3,0)</f>
        <v>44025</v>
      </c>
      <c r="C12" s="65">
        <f>VLOOKUP($A12,'Return Data'!$B$7:$R$1700,4,0)</f>
        <v>1017.8779</v>
      </c>
      <c r="D12" s="65">
        <f>VLOOKUP($A12,'Return Data'!$B$7:$R$1700,5,0)</f>
        <v>3.3065000000000002</v>
      </c>
      <c r="E12" s="66">
        <f t="shared" si="0"/>
        <v>1</v>
      </c>
      <c r="F12" s="65">
        <f>VLOOKUP($A12,'Return Data'!$B$7:$R$1700,6,0)</f>
        <v>3.3083</v>
      </c>
      <c r="G12" s="66">
        <f t="shared" si="1"/>
        <v>1</v>
      </c>
      <c r="H12" s="65">
        <f>VLOOKUP($A12,'Return Data'!$B$7:$R$1700,7,0)</f>
        <v>3.3016000000000001</v>
      </c>
      <c r="I12" s="66">
        <f t="shared" si="2"/>
        <v>1</v>
      </c>
      <c r="J12" s="65">
        <f>VLOOKUP($A12,'Return Data'!$B$7:$R$1700,8,0)</f>
        <v>3.2132999999999998</v>
      </c>
      <c r="K12" s="66">
        <f t="shared" si="3"/>
        <v>1</v>
      </c>
      <c r="L12" s="65">
        <f>VLOOKUP($A12,'Return Data'!$B$7:$R$1700,9,0)</f>
        <v>3.1025999999999998</v>
      </c>
      <c r="M12" s="66">
        <f t="shared" si="4"/>
        <v>1</v>
      </c>
      <c r="N12" s="65">
        <f>VLOOKUP($A12,'Return Data'!$B$7:$R$1700,10,0)</f>
        <v>3.3925000000000001</v>
      </c>
      <c r="O12" s="66">
        <f t="shared" si="5"/>
        <v>1</v>
      </c>
      <c r="P12" s="65"/>
      <c r="Q12" s="66"/>
      <c r="R12" s="65"/>
      <c r="S12" s="66"/>
      <c r="T12" s="65"/>
      <c r="U12" s="66"/>
      <c r="V12" s="65"/>
      <c r="W12" s="66"/>
      <c r="X12" s="65"/>
      <c r="Y12" s="66"/>
      <c r="Z12" s="65">
        <f>VLOOKUP($A12,'Return Data'!$B$7:$R$1700,16,0)</f>
        <v>3.879</v>
      </c>
      <c r="AA12" s="67">
        <f t="shared" si="6"/>
        <v>28</v>
      </c>
    </row>
    <row r="13" spans="1:27" x14ac:dyDescent="0.3">
      <c r="A13" s="63" t="s">
        <v>1383</v>
      </c>
      <c r="B13" s="64">
        <f>VLOOKUP($A13,'Return Data'!$B$7:$R$1700,3,0)</f>
        <v>44025</v>
      </c>
      <c r="C13" s="65">
        <f>VLOOKUP($A13,'Return Data'!$B$7:$R$1700,4,0)</f>
        <v>1043.0694000000001</v>
      </c>
      <c r="D13" s="65">
        <f>VLOOKUP($A13,'Return Data'!$B$7:$R$1700,5,0)</f>
        <v>3.0236000000000001</v>
      </c>
      <c r="E13" s="66">
        <f t="shared" si="0"/>
        <v>13</v>
      </c>
      <c r="F13" s="65">
        <f>VLOOKUP($A13,'Return Data'!$B$7:$R$1700,6,0)</f>
        <v>3.0323000000000002</v>
      </c>
      <c r="G13" s="66">
        <f t="shared" si="1"/>
        <v>19</v>
      </c>
      <c r="H13" s="65">
        <f>VLOOKUP($A13,'Return Data'!$B$7:$R$1700,7,0)</f>
        <v>3.0417000000000001</v>
      </c>
      <c r="I13" s="66">
        <f t="shared" si="2"/>
        <v>19</v>
      </c>
      <c r="J13" s="65">
        <f>VLOOKUP($A13,'Return Data'!$B$7:$R$1700,8,0)</f>
        <v>3.0977999999999999</v>
      </c>
      <c r="K13" s="66">
        <f t="shared" si="3"/>
        <v>5</v>
      </c>
      <c r="L13" s="65">
        <f>VLOOKUP($A13,'Return Data'!$B$7:$R$1700,9,0)</f>
        <v>3.0062000000000002</v>
      </c>
      <c r="M13" s="66">
        <f t="shared" si="4"/>
        <v>5</v>
      </c>
      <c r="N13" s="65">
        <f>VLOOKUP($A13,'Return Data'!$B$7:$R$1700,10,0)</f>
        <v>3.1211000000000002</v>
      </c>
      <c r="O13" s="66">
        <f t="shared" si="5"/>
        <v>6</v>
      </c>
      <c r="P13" s="65">
        <f>VLOOKUP($A13,'Return Data'!$B$7:$R$1700,11,0)</f>
        <v>3.7286000000000001</v>
      </c>
      <c r="Q13" s="66">
        <f t="shared" ref="Q13:Q21" si="7">RANK(P13,P$8:P$37,0)</f>
        <v>5</v>
      </c>
      <c r="R13" s="65">
        <f>VLOOKUP($A13,'Return Data'!$B$7:$R$1700,12,0)</f>
        <v>4.1102999999999996</v>
      </c>
      <c r="S13" s="66">
        <f t="shared" ref="S13:S21" si="8">RANK(R13,R$8:R$37,0)</f>
        <v>5</v>
      </c>
      <c r="T13" s="65"/>
      <c r="U13" s="66"/>
      <c r="V13" s="65"/>
      <c r="W13" s="66"/>
      <c r="X13" s="65"/>
      <c r="Y13" s="66"/>
      <c r="Z13" s="65">
        <f>VLOOKUP($A13,'Return Data'!$B$7:$R$1700,16,0)</f>
        <v>4.4157999999999999</v>
      </c>
      <c r="AA13" s="67">
        <f t="shared" si="6"/>
        <v>21</v>
      </c>
    </row>
    <row r="14" spans="1:27" x14ac:dyDescent="0.3">
      <c r="A14" s="63" t="s">
        <v>1385</v>
      </c>
      <c r="B14" s="64">
        <f>VLOOKUP($A14,'Return Data'!$B$7:$R$1700,3,0)</f>
        <v>44025</v>
      </c>
      <c r="C14" s="65">
        <f>VLOOKUP($A14,'Return Data'!$B$7:$R$1700,4,0)</f>
        <v>1078.5299</v>
      </c>
      <c r="D14" s="65">
        <f>VLOOKUP($A14,'Return Data'!$B$7:$R$1700,5,0)</f>
        <v>3.0596000000000001</v>
      </c>
      <c r="E14" s="66">
        <f t="shared" si="0"/>
        <v>7</v>
      </c>
      <c r="F14" s="65">
        <f>VLOOKUP($A14,'Return Data'!$B$7:$R$1700,6,0)</f>
        <v>3.1244999999999998</v>
      </c>
      <c r="G14" s="66">
        <f t="shared" si="1"/>
        <v>6</v>
      </c>
      <c r="H14" s="65">
        <f>VLOOKUP($A14,'Return Data'!$B$7:$R$1700,7,0)</f>
        <v>3.1162999999999998</v>
      </c>
      <c r="I14" s="66">
        <f t="shared" si="2"/>
        <v>6</v>
      </c>
      <c r="J14" s="65">
        <f>VLOOKUP($A14,'Return Data'!$B$7:$R$1700,8,0)</f>
        <v>3.0931999999999999</v>
      </c>
      <c r="K14" s="66">
        <f t="shared" si="3"/>
        <v>6</v>
      </c>
      <c r="L14" s="65">
        <f>VLOOKUP($A14,'Return Data'!$B$7:$R$1700,9,0)</f>
        <v>2.9986000000000002</v>
      </c>
      <c r="M14" s="66">
        <f t="shared" si="4"/>
        <v>7</v>
      </c>
      <c r="N14" s="65">
        <f>VLOOKUP($A14,'Return Data'!$B$7:$R$1700,10,0)</f>
        <v>3.2069999999999999</v>
      </c>
      <c r="O14" s="66">
        <f t="shared" si="5"/>
        <v>4</v>
      </c>
      <c r="P14" s="65">
        <f>VLOOKUP($A14,'Return Data'!$B$7:$R$1700,11,0)</f>
        <v>3.8460999999999999</v>
      </c>
      <c r="Q14" s="66">
        <f t="shared" si="7"/>
        <v>3</v>
      </c>
      <c r="R14" s="65">
        <f>VLOOKUP($A14,'Return Data'!$B$7:$R$1700,12,0)</f>
        <v>4.2103999999999999</v>
      </c>
      <c r="S14" s="66">
        <f t="shared" si="8"/>
        <v>3</v>
      </c>
      <c r="T14" s="65">
        <f>VLOOKUP($A14,'Return Data'!$B$7:$R$1700,13,0)</f>
        <v>4.5465999999999998</v>
      </c>
      <c r="U14" s="66">
        <f>RANK(T14,T$8:T$37,0)</f>
        <v>1</v>
      </c>
      <c r="V14" s="65"/>
      <c r="W14" s="66"/>
      <c r="X14" s="65"/>
      <c r="Y14" s="66"/>
      <c r="Z14" s="65">
        <f>VLOOKUP($A14,'Return Data'!$B$7:$R$1700,16,0)</f>
        <v>5.1230000000000002</v>
      </c>
      <c r="AA14" s="67">
        <f t="shared" si="6"/>
        <v>7</v>
      </c>
    </row>
    <row r="15" spans="1:27" x14ac:dyDescent="0.3">
      <c r="A15" s="63" t="s">
        <v>1387</v>
      </c>
      <c r="B15" s="64">
        <f>VLOOKUP($A15,'Return Data'!$B$7:$R$1700,3,0)</f>
        <v>44025</v>
      </c>
      <c r="C15" s="65">
        <f>VLOOKUP($A15,'Return Data'!$B$7:$R$1700,4,0)</f>
        <v>1044.3545999999999</v>
      </c>
      <c r="D15" s="65">
        <f>VLOOKUP($A15,'Return Data'!$B$7:$R$1700,5,0)</f>
        <v>3.1493000000000002</v>
      </c>
      <c r="E15" s="66">
        <f t="shared" si="0"/>
        <v>2</v>
      </c>
      <c r="F15" s="65">
        <f>VLOOKUP($A15,'Return Data'!$B$7:$R$1700,6,0)</f>
        <v>3.1497999999999999</v>
      </c>
      <c r="G15" s="66">
        <f t="shared" si="1"/>
        <v>3</v>
      </c>
      <c r="H15" s="65">
        <f>VLOOKUP($A15,'Return Data'!$B$7:$R$1700,7,0)</f>
        <v>3.1714000000000002</v>
      </c>
      <c r="I15" s="66">
        <f t="shared" si="2"/>
        <v>2</v>
      </c>
      <c r="J15" s="65">
        <f>VLOOKUP($A15,'Return Data'!$B$7:$R$1700,8,0)</f>
        <v>3.1419999999999999</v>
      </c>
      <c r="K15" s="66">
        <f t="shared" si="3"/>
        <v>2</v>
      </c>
      <c r="L15" s="65">
        <f>VLOOKUP($A15,'Return Data'!$B$7:$R$1700,9,0)</f>
        <v>3.0259</v>
      </c>
      <c r="M15" s="66">
        <f t="shared" si="4"/>
        <v>2</v>
      </c>
      <c r="N15" s="65">
        <f>VLOOKUP($A15,'Return Data'!$B$7:$R$1700,10,0)</f>
        <v>3.2408999999999999</v>
      </c>
      <c r="O15" s="66">
        <f t="shared" si="5"/>
        <v>3</v>
      </c>
      <c r="P15" s="65">
        <f>VLOOKUP($A15,'Return Data'!$B$7:$R$1700,11,0)</f>
        <v>3.8822999999999999</v>
      </c>
      <c r="Q15" s="66">
        <f t="shared" si="7"/>
        <v>1</v>
      </c>
      <c r="R15" s="65">
        <f>VLOOKUP($A15,'Return Data'!$B$7:$R$1700,12,0)</f>
        <v>4.2695999999999996</v>
      </c>
      <c r="S15" s="66">
        <f t="shared" si="8"/>
        <v>1</v>
      </c>
      <c r="T15" s="65"/>
      <c r="U15" s="66"/>
      <c r="V15" s="65"/>
      <c r="W15" s="66"/>
      <c r="X15" s="65"/>
      <c r="Y15" s="66"/>
      <c r="Z15" s="65">
        <f>VLOOKUP($A15,'Return Data'!$B$7:$R$1700,16,0)</f>
        <v>4.5476000000000001</v>
      </c>
      <c r="AA15" s="67">
        <f t="shared" si="6"/>
        <v>18</v>
      </c>
    </row>
    <row r="16" spans="1:27" x14ac:dyDescent="0.3">
      <c r="A16" s="63" t="s">
        <v>1390</v>
      </c>
      <c r="B16" s="64">
        <f>VLOOKUP($A16,'Return Data'!$B$7:$R$1700,3,0)</f>
        <v>44025</v>
      </c>
      <c r="C16" s="65">
        <f>VLOOKUP($A16,'Return Data'!$B$7:$R$1700,4,0)</f>
        <v>1052.9840999999999</v>
      </c>
      <c r="D16" s="65">
        <f>VLOOKUP($A16,'Return Data'!$B$7:$R$1700,5,0)</f>
        <v>2.9605000000000001</v>
      </c>
      <c r="E16" s="66">
        <f t="shared" si="0"/>
        <v>26</v>
      </c>
      <c r="F16" s="65">
        <f>VLOOKUP($A16,'Return Data'!$B$7:$R$1700,6,0)</f>
        <v>2.9910000000000001</v>
      </c>
      <c r="G16" s="66">
        <f t="shared" si="1"/>
        <v>27</v>
      </c>
      <c r="H16" s="65">
        <f>VLOOKUP($A16,'Return Data'!$B$7:$R$1700,7,0)</f>
        <v>2.9937</v>
      </c>
      <c r="I16" s="66">
        <f t="shared" si="2"/>
        <v>28</v>
      </c>
      <c r="J16" s="65">
        <f>VLOOKUP($A16,'Return Data'!$B$7:$R$1700,8,0)</f>
        <v>3.0594000000000001</v>
      </c>
      <c r="K16" s="66">
        <f t="shared" si="3"/>
        <v>11</v>
      </c>
      <c r="L16" s="65">
        <f>VLOOKUP($A16,'Return Data'!$B$7:$R$1700,9,0)</f>
        <v>2.8414999999999999</v>
      </c>
      <c r="M16" s="66">
        <f t="shared" si="4"/>
        <v>28</v>
      </c>
      <c r="N16" s="65">
        <f>VLOOKUP($A16,'Return Data'!$B$7:$R$1700,10,0)</f>
        <v>2.8047</v>
      </c>
      <c r="O16" s="66">
        <f t="shared" si="5"/>
        <v>29</v>
      </c>
      <c r="P16" s="65">
        <f>VLOOKUP($A16,'Return Data'!$B$7:$R$1700,11,0)</f>
        <v>3.3986999999999998</v>
      </c>
      <c r="Q16" s="66">
        <f t="shared" si="7"/>
        <v>28</v>
      </c>
      <c r="R16" s="65">
        <f>VLOOKUP($A16,'Return Data'!$B$7:$R$1700,12,0)</f>
        <v>3.8508</v>
      </c>
      <c r="S16" s="66">
        <f t="shared" si="8"/>
        <v>25</v>
      </c>
      <c r="T16" s="65">
        <f>VLOOKUP($A16,'Return Data'!$B$7:$R$1700,13,0)</f>
        <v>4.2243000000000004</v>
      </c>
      <c r="U16" s="66">
        <f>RANK(T16,T$8:T$37,0)</f>
        <v>18</v>
      </c>
      <c r="V16" s="65"/>
      <c r="W16" s="66"/>
      <c r="X16" s="65"/>
      <c r="Y16" s="66"/>
      <c r="Z16" s="65">
        <f>VLOOKUP($A16,'Return Data'!$B$7:$R$1700,16,0)</f>
        <v>4.4585999999999997</v>
      </c>
      <c r="AA16" s="67">
        <f t="shared" si="6"/>
        <v>19</v>
      </c>
    </row>
    <row r="17" spans="1:27" x14ac:dyDescent="0.3">
      <c r="A17" s="63" t="s">
        <v>1392</v>
      </c>
      <c r="B17" s="64">
        <f>VLOOKUP($A17,'Return Data'!$B$7:$R$1700,3,0)</f>
        <v>44025</v>
      </c>
      <c r="C17" s="65">
        <f>VLOOKUP($A17,'Return Data'!$B$7:$R$1700,4,0)</f>
        <v>2993.3732</v>
      </c>
      <c r="D17" s="65">
        <f>VLOOKUP($A17,'Return Data'!$B$7:$R$1700,5,0)</f>
        <v>3.0461999999999998</v>
      </c>
      <c r="E17" s="66">
        <f t="shared" si="0"/>
        <v>8</v>
      </c>
      <c r="F17" s="65">
        <f>VLOOKUP($A17,'Return Data'!$B$7:$R$1700,6,0)</f>
        <v>3.0565000000000002</v>
      </c>
      <c r="G17" s="66">
        <f t="shared" si="1"/>
        <v>14</v>
      </c>
      <c r="H17" s="65">
        <f>VLOOKUP($A17,'Return Data'!$B$7:$R$1700,7,0)</f>
        <v>3.0202</v>
      </c>
      <c r="I17" s="66">
        <f t="shared" si="2"/>
        <v>26</v>
      </c>
      <c r="J17" s="65">
        <f>VLOOKUP($A17,'Return Data'!$B$7:$R$1700,8,0)</f>
        <v>3.0175999999999998</v>
      </c>
      <c r="K17" s="66">
        <f t="shared" si="3"/>
        <v>22</v>
      </c>
      <c r="L17" s="65">
        <f>VLOOKUP($A17,'Return Data'!$B$7:$R$1700,9,0)</f>
        <v>2.8643000000000001</v>
      </c>
      <c r="M17" s="66">
        <f t="shared" si="4"/>
        <v>24</v>
      </c>
      <c r="N17" s="65">
        <f>VLOOKUP($A17,'Return Data'!$B$7:$R$1700,10,0)</f>
        <v>2.9478</v>
      </c>
      <c r="O17" s="66">
        <f t="shared" si="5"/>
        <v>24</v>
      </c>
      <c r="P17" s="65">
        <f>VLOOKUP($A17,'Return Data'!$B$7:$R$1700,11,0)</f>
        <v>3.5301999999999998</v>
      </c>
      <c r="Q17" s="66">
        <f t="shared" si="7"/>
        <v>23</v>
      </c>
      <c r="R17" s="65">
        <f>VLOOKUP($A17,'Return Data'!$B$7:$R$1700,12,0)</f>
        <v>3.9628999999999999</v>
      </c>
      <c r="S17" s="66">
        <f t="shared" si="8"/>
        <v>20</v>
      </c>
      <c r="T17" s="65">
        <f>VLOOKUP($A17,'Return Data'!$B$7:$R$1700,13,0)</f>
        <v>4.3307000000000002</v>
      </c>
      <c r="U17" s="66">
        <f>RANK(T17,T$8:T$37,0)</f>
        <v>16</v>
      </c>
      <c r="V17" s="65">
        <f>VLOOKUP($A17,'Return Data'!$B$7:$R$1700,17,0)</f>
        <v>5.2794999999999996</v>
      </c>
      <c r="W17" s="66">
        <f>RANK(V17,V$8:V$37,0)</f>
        <v>4</v>
      </c>
      <c r="X17" s="65">
        <f>VLOOKUP($A17,'Return Data'!$B$7:$R$1700,14,0)</f>
        <v>5.5086000000000004</v>
      </c>
      <c r="Y17" s="66">
        <f>RANK(X17,X$8:X$37,0)</f>
        <v>3</v>
      </c>
      <c r="Z17" s="65">
        <f>VLOOKUP($A17,'Return Data'!$B$7:$R$1700,16,0)</f>
        <v>6.6353999999999997</v>
      </c>
      <c r="AA17" s="67">
        <f t="shared" si="6"/>
        <v>4</v>
      </c>
    </row>
    <row r="18" spans="1:27" x14ac:dyDescent="0.3">
      <c r="A18" s="63" t="s">
        <v>1393</v>
      </c>
      <c r="B18" s="64">
        <f>VLOOKUP($A18,'Return Data'!$B$7:$R$1700,3,0)</f>
        <v>44025</v>
      </c>
      <c r="C18" s="65">
        <f>VLOOKUP($A18,'Return Data'!$B$7:$R$1700,4,0)</f>
        <v>1052.7070000000001</v>
      </c>
      <c r="D18" s="65">
        <f>VLOOKUP($A18,'Return Data'!$B$7:$R$1700,5,0)</f>
        <v>3.1103999999999998</v>
      </c>
      <c r="E18" s="66">
        <f t="shared" si="0"/>
        <v>5</v>
      </c>
      <c r="F18" s="65">
        <f>VLOOKUP($A18,'Return Data'!$B$7:$R$1700,6,0)</f>
        <v>3.1282999999999999</v>
      </c>
      <c r="G18" s="66">
        <f t="shared" si="1"/>
        <v>5</v>
      </c>
      <c r="H18" s="65">
        <f>VLOOKUP($A18,'Return Data'!$B$7:$R$1700,7,0)</f>
        <v>3.109</v>
      </c>
      <c r="I18" s="66">
        <f t="shared" si="2"/>
        <v>8</v>
      </c>
      <c r="J18" s="65">
        <f>VLOOKUP($A18,'Return Data'!$B$7:$R$1700,8,0)</f>
        <v>3.0859999999999999</v>
      </c>
      <c r="K18" s="66">
        <f t="shared" si="3"/>
        <v>8</v>
      </c>
      <c r="L18" s="65">
        <f>VLOOKUP($A18,'Return Data'!$B$7:$R$1700,9,0)</f>
        <v>3.0004</v>
      </c>
      <c r="M18" s="66">
        <f t="shared" si="4"/>
        <v>6</v>
      </c>
      <c r="N18" s="65">
        <f>VLOOKUP($A18,'Return Data'!$B$7:$R$1700,10,0)</f>
        <v>3.0701000000000001</v>
      </c>
      <c r="O18" s="66">
        <f t="shared" si="5"/>
        <v>9</v>
      </c>
      <c r="P18" s="65">
        <f>VLOOKUP($A18,'Return Data'!$B$7:$R$1700,11,0)</f>
        <v>3.6446000000000001</v>
      </c>
      <c r="Q18" s="66">
        <f t="shared" si="7"/>
        <v>11</v>
      </c>
      <c r="R18" s="65">
        <f>VLOOKUP($A18,'Return Data'!$B$7:$R$1700,12,0)</f>
        <v>4.0618999999999996</v>
      </c>
      <c r="S18" s="66">
        <f t="shared" si="8"/>
        <v>9</v>
      </c>
      <c r="T18" s="65">
        <f>VLOOKUP($A18,'Return Data'!$B$7:$R$1700,13,0)</f>
        <v>4.4047000000000001</v>
      </c>
      <c r="U18" s="66">
        <f>RANK(T18,T$8:T$37,0)</f>
        <v>7</v>
      </c>
      <c r="V18" s="65"/>
      <c r="W18" s="66"/>
      <c r="X18" s="65"/>
      <c r="Y18" s="66"/>
      <c r="Z18" s="65">
        <f>VLOOKUP($A18,'Return Data'!$B$7:$R$1700,16,0)</f>
        <v>4.5727000000000002</v>
      </c>
      <c r="AA18" s="67">
        <f t="shared" si="6"/>
        <v>17</v>
      </c>
    </row>
    <row r="19" spans="1:27" x14ac:dyDescent="0.3">
      <c r="A19" s="63" t="s">
        <v>1396</v>
      </c>
      <c r="B19" s="64">
        <f>VLOOKUP($A19,'Return Data'!$B$7:$R$1700,3,0)</f>
        <v>44025</v>
      </c>
      <c r="C19" s="65">
        <f>VLOOKUP($A19,'Return Data'!$B$7:$R$1700,4,0)</f>
        <v>108.6249</v>
      </c>
      <c r="D19" s="65">
        <f>VLOOKUP($A19,'Return Data'!$B$7:$R$1700,5,0)</f>
        <v>2.9908000000000001</v>
      </c>
      <c r="E19" s="66">
        <f t="shared" si="0"/>
        <v>21</v>
      </c>
      <c r="F19" s="65">
        <f>VLOOKUP($A19,'Return Data'!$B$7:$R$1700,6,0)</f>
        <v>3.0249000000000001</v>
      </c>
      <c r="G19" s="66">
        <f t="shared" si="1"/>
        <v>23</v>
      </c>
      <c r="H19" s="65">
        <f>VLOOKUP($A19,'Return Data'!$B$7:$R$1700,7,0)</f>
        <v>3.0354999999999999</v>
      </c>
      <c r="I19" s="66">
        <f t="shared" si="2"/>
        <v>22</v>
      </c>
      <c r="J19" s="65">
        <f>VLOOKUP($A19,'Return Data'!$B$7:$R$1700,8,0)</f>
        <v>3.0108000000000001</v>
      </c>
      <c r="K19" s="66">
        <f t="shared" si="3"/>
        <v>24</v>
      </c>
      <c r="L19" s="65">
        <f>VLOOKUP($A19,'Return Data'!$B$7:$R$1700,9,0)</f>
        <v>2.8740000000000001</v>
      </c>
      <c r="M19" s="66">
        <f t="shared" si="4"/>
        <v>21</v>
      </c>
      <c r="N19" s="65">
        <f>VLOOKUP($A19,'Return Data'!$B$7:$R$1700,10,0)</f>
        <v>2.9459</v>
      </c>
      <c r="O19" s="66">
        <f t="shared" si="5"/>
        <v>25</v>
      </c>
      <c r="P19" s="65">
        <f>VLOOKUP($A19,'Return Data'!$B$7:$R$1700,11,0)</f>
        <v>3.5464000000000002</v>
      </c>
      <c r="Q19" s="66">
        <f t="shared" si="7"/>
        <v>21</v>
      </c>
      <c r="R19" s="65">
        <f>VLOOKUP($A19,'Return Data'!$B$7:$R$1700,12,0)</f>
        <v>3.9721000000000002</v>
      </c>
      <c r="S19" s="66">
        <f t="shared" si="8"/>
        <v>19</v>
      </c>
      <c r="T19" s="65">
        <f>VLOOKUP($A19,'Return Data'!$B$7:$R$1700,13,0)</f>
        <v>4.3445999999999998</v>
      </c>
      <c r="U19" s="66">
        <f>RANK(T19,T$8:T$37,0)</f>
        <v>15</v>
      </c>
      <c r="V19" s="65"/>
      <c r="W19" s="66"/>
      <c r="X19" s="65"/>
      <c r="Y19" s="66"/>
      <c r="Z19" s="65">
        <f>VLOOKUP($A19,'Return Data'!$B$7:$R$1700,16,0)</f>
        <v>5.0991</v>
      </c>
      <c r="AA19" s="67">
        <f t="shared" si="6"/>
        <v>8</v>
      </c>
    </row>
    <row r="20" spans="1:27" x14ac:dyDescent="0.3">
      <c r="A20" s="63" t="s">
        <v>1397</v>
      </c>
      <c r="B20" s="64">
        <f>VLOOKUP($A20,'Return Data'!$B$7:$R$1700,3,0)</f>
        <v>44025</v>
      </c>
      <c r="C20" s="65">
        <f>VLOOKUP($A20,'Return Data'!$B$7:$R$1700,4,0)</f>
        <v>1074.5098</v>
      </c>
      <c r="D20" s="65">
        <f>VLOOKUP($A20,'Return Data'!$B$7:$R$1700,5,0)</f>
        <v>3.0438999999999998</v>
      </c>
      <c r="E20" s="66">
        <f t="shared" si="0"/>
        <v>9</v>
      </c>
      <c r="F20" s="65">
        <f>VLOOKUP($A20,'Return Data'!$B$7:$R$1700,6,0)</f>
        <v>3.0636000000000001</v>
      </c>
      <c r="G20" s="66">
        <f t="shared" si="1"/>
        <v>12</v>
      </c>
      <c r="H20" s="65">
        <f>VLOOKUP($A20,'Return Data'!$B$7:$R$1700,7,0)</f>
        <v>3.0566</v>
      </c>
      <c r="I20" s="66">
        <f t="shared" si="2"/>
        <v>16</v>
      </c>
      <c r="J20" s="65">
        <f>VLOOKUP($A20,'Return Data'!$B$7:$R$1700,8,0)</f>
        <v>2.9883000000000002</v>
      </c>
      <c r="K20" s="66">
        <f t="shared" si="3"/>
        <v>28</v>
      </c>
      <c r="L20" s="65">
        <f>VLOOKUP($A20,'Return Data'!$B$7:$R$1700,9,0)</f>
        <v>2.8508</v>
      </c>
      <c r="M20" s="66">
        <f t="shared" si="4"/>
        <v>26</v>
      </c>
      <c r="N20" s="65">
        <f>VLOOKUP($A20,'Return Data'!$B$7:$R$1700,10,0)</f>
        <v>2.9923999999999999</v>
      </c>
      <c r="O20" s="66">
        <f t="shared" si="5"/>
        <v>18</v>
      </c>
      <c r="P20" s="65">
        <f>VLOOKUP($A20,'Return Data'!$B$7:$R$1700,11,0)</f>
        <v>3.5291999999999999</v>
      </c>
      <c r="Q20" s="66">
        <f t="shared" si="7"/>
        <v>24</v>
      </c>
      <c r="R20" s="65">
        <f>VLOOKUP($A20,'Return Data'!$B$7:$R$1700,12,0)</f>
        <v>3.9811000000000001</v>
      </c>
      <c r="S20" s="66">
        <f t="shared" si="8"/>
        <v>18</v>
      </c>
      <c r="T20" s="65">
        <f>VLOOKUP($A20,'Return Data'!$B$7:$R$1700,13,0)</f>
        <v>4.3577000000000004</v>
      </c>
      <c r="U20" s="66">
        <f>RANK(T20,T$8:T$37,0)</f>
        <v>12</v>
      </c>
      <c r="V20" s="65"/>
      <c r="W20" s="66"/>
      <c r="X20" s="65"/>
      <c r="Y20" s="66"/>
      <c r="Z20" s="65">
        <f>VLOOKUP($A20,'Return Data'!$B$7:$R$1700,16,0)</f>
        <v>4.9585999999999997</v>
      </c>
      <c r="AA20" s="67">
        <f t="shared" si="6"/>
        <v>10</v>
      </c>
    </row>
    <row r="21" spans="1:27" x14ac:dyDescent="0.3">
      <c r="A21" s="63" t="s">
        <v>1399</v>
      </c>
      <c r="B21" s="64">
        <f>VLOOKUP($A21,'Return Data'!$B$7:$R$1700,3,0)</f>
        <v>44025</v>
      </c>
      <c r="C21" s="65">
        <f>VLOOKUP($A21,'Return Data'!$B$7:$R$1700,4,0)</f>
        <v>1044.8862999999999</v>
      </c>
      <c r="D21" s="65">
        <f>VLOOKUP($A21,'Return Data'!$B$7:$R$1700,5,0)</f>
        <v>2.9344999999999999</v>
      </c>
      <c r="E21" s="66">
        <f t="shared" si="0"/>
        <v>28</v>
      </c>
      <c r="F21" s="65">
        <f>VLOOKUP($A21,'Return Data'!$B$7:$R$1700,6,0)</f>
        <v>2.9828000000000001</v>
      </c>
      <c r="G21" s="66">
        <f t="shared" si="1"/>
        <v>28</v>
      </c>
      <c r="H21" s="65">
        <f>VLOOKUP($A21,'Return Data'!$B$7:$R$1700,7,0)</f>
        <v>2.9874000000000001</v>
      </c>
      <c r="I21" s="66">
        <f t="shared" si="2"/>
        <v>29</v>
      </c>
      <c r="J21" s="65">
        <f>VLOOKUP($A21,'Return Data'!$B$7:$R$1700,8,0)</f>
        <v>2.9540999999999999</v>
      </c>
      <c r="K21" s="66">
        <f t="shared" si="3"/>
        <v>29</v>
      </c>
      <c r="L21" s="65">
        <f>VLOOKUP($A21,'Return Data'!$B$7:$R$1700,9,0)</f>
        <v>2.8519000000000001</v>
      </c>
      <c r="M21" s="66">
        <f t="shared" si="4"/>
        <v>25</v>
      </c>
      <c r="N21" s="65">
        <f>VLOOKUP($A21,'Return Data'!$B$7:$R$1700,10,0)</f>
        <v>2.9251999999999998</v>
      </c>
      <c r="O21" s="66">
        <f t="shared" si="5"/>
        <v>28</v>
      </c>
      <c r="P21" s="65">
        <f>VLOOKUP($A21,'Return Data'!$B$7:$R$1700,11,0)</f>
        <v>3.5230000000000001</v>
      </c>
      <c r="Q21" s="66">
        <f t="shared" si="7"/>
        <v>25</v>
      </c>
      <c r="R21" s="65">
        <f>VLOOKUP($A21,'Return Data'!$B$7:$R$1700,12,0)</f>
        <v>3.9525000000000001</v>
      </c>
      <c r="S21" s="66">
        <f t="shared" si="8"/>
        <v>22</v>
      </c>
      <c r="T21" s="65"/>
      <c r="U21" s="66"/>
      <c r="V21" s="65"/>
      <c r="W21" s="66"/>
      <c r="X21" s="65"/>
      <c r="Y21" s="66"/>
      <c r="Z21" s="65">
        <f>VLOOKUP($A21,'Return Data'!$B$7:$R$1700,16,0)</f>
        <v>4.4145000000000003</v>
      </c>
      <c r="AA21" s="67">
        <f t="shared" si="6"/>
        <v>22</v>
      </c>
    </row>
    <row r="22" spans="1:27" x14ac:dyDescent="0.3">
      <c r="A22" s="63" t="s">
        <v>1401</v>
      </c>
      <c r="B22" s="64">
        <f>VLOOKUP($A22,'Return Data'!$B$7:$R$1700,3,0)</f>
        <v>44025</v>
      </c>
      <c r="C22" s="65">
        <f>VLOOKUP($A22,'Return Data'!$B$7:$R$1700,4,0)</f>
        <v>1018.3882</v>
      </c>
      <c r="D22" s="65">
        <f>VLOOKUP($A22,'Return Data'!$B$7:$R$1700,5,0)</f>
        <v>2.9857999999999998</v>
      </c>
      <c r="E22" s="66">
        <f t="shared" si="0"/>
        <v>22</v>
      </c>
      <c r="F22" s="65">
        <f>VLOOKUP($A22,'Return Data'!$B$7:$R$1700,6,0)</f>
        <v>3.0305</v>
      </c>
      <c r="G22" s="66">
        <f t="shared" si="1"/>
        <v>20</v>
      </c>
      <c r="H22" s="65">
        <f>VLOOKUP($A22,'Return Data'!$B$7:$R$1700,7,0)</f>
        <v>3.1103000000000001</v>
      </c>
      <c r="I22" s="66">
        <f t="shared" si="2"/>
        <v>7</v>
      </c>
      <c r="J22" s="65">
        <f>VLOOKUP($A22,'Return Data'!$B$7:$R$1700,8,0)</f>
        <v>3.0209999999999999</v>
      </c>
      <c r="K22" s="66">
        <f t="shared" si="3"/>
        <v>21</v>
      </c>
      <c r="L22" s="65">
        <f>VLOOKUP($A22,'Return Data'!$B$7:$R$1700,9,0)</f>
        <v>2.8784999999999998</v>
      </c>
      <c r="M22" s="66">
        <f t="shared" si="4"/>
        <v>20</v>
      </c>
      <c r="N22" s="65">
        <f>VLOOKUP($A22,'Return Data'!$B$7:$R$1700,10,0)</f>
        <v>2.9417</v>
      </c>
      <c r="O22" s="66">
        <f t="shared" si="5"/>
        <v>26</v>
      </c>
      <c r="P22" s="65"/>
      <c r="Q22" s="66"/>
      <c r="R22" s="65"/>
      <c r="S22" s="66"/>
      <c r="T22" s="65"/>
      <c r="U22" s="66"/>
      <c r="V22" s="65"/>
      <c r="W22" s="66"/>
      <c r="X22" s="65"/>
      <c r="Y22" s="66"/>
      <c r="Z22" s="65">
        <f>VLOOKUP($A22,'Return Data'!$B$7:$R$1700,16,0)</f>
        <v>3.5891000000000002</v>
      </c>
      <c r="AA22" s="67">
        <f t="shared" si="6"/>
        <v>30</v>
      </c>
    </row>
    <row r="23" spans="1:27" x14ac:dyDescent="0.3">
      <c r="A23" s="63" t="s">
        <v>1403</v>
      </c>
      <c r="B23" s="64">
        <f>VLOOKUP($A23,'Return Data'!$B$7:$R$1700,3,0)</f>
        <v>44025</v>
      </c>
      <c r="C23" s="65">
        <f>VLOOKUP($A23,'Return Data'!$B$7:$R$1700,4,0)</f>
        <v>1028.6348</v>
      </c>
      <c r="D23" s="65">
        <f>VLOOKUP($A23,'Return Data'!$B$7:$R$1700,5,0)</f>
        <v>2.9382999999999999</v>
      </c>
      <c r="E23" s="66">
        <f t="shared" si="0"/>
        <v>27</v>
      </c>
      <c r="F23" s="65">
        <f>VLOOKUP($A23,'Return Data'!$B$7:$R$1700,6,0)</f>
        <v>3.0015000000000001</v>
      </c>
      <c r="G23" s="66">
        <f t="shared" si="1"/>
        <v>26</v>
      </c>
      <c r="H23" s="65">
        <f>VLOOKUP($A23,'Return Data'!$B$7:$R$1700,7,0)</f>
        <v>3.0133000000000001</v>
      </c>
      <c r="I23" s="66">
        <f t="shared" si="2"/>
        <v>27</v>
      </c>
      <c r="J23" s="65">
        <f>VLOOKUP($A23,'Return Data'!$B$7:$R$1700,8,0)</f>
        <v>3.0110000000000001</v>
      </c>
      <c r="K23" s="66">
        <f t="shared" si="3"/>
        <v>23</v>
      </c>
      <c r="L23" s="65">
        <f>VLOOKUP($A23,'Return Data'!$B$7:$R$1700,9,0)</f>
        <v>2.8938000000000001</v>
      </c>
      <c r="M23" s="66">
        <f t="shared" si="4"/>
        <v>19</v>
      </c>
      <c r="N23" s="65">
        <f>VLOOKUP($A23,'Return Data'!$B$7:$R$1700,10,0)</f>
        <v>2.9527000000000001</v>
      </c>
      <c r="O23" s="66">
        <f t="shared" si="5"/>
        <v>22</v>
      </c>
      <c r="P23" s="65">
        <f>VLOOKUP($A23,'Return Data'!$B$7:$R$1700,11,0)</f>
        <v>3.5478999999999998</v>
      </c>
      <c r="Q23" s="66">
        <f t="shared" ref="Q23:Q37" si="9">RANK(P23,P$8:P$37,0)</f>
        <v>20</v>
      </c>
      <c r="R23" s="65"/>
      <c r="S23" s="66"/>
      <c r="T23" s="65"/>
      <c r="U23" s="66"/>
      <c r="V23" s="65"/>
      <c r="W23" s="66"/>
      <c r="X23" s="65"/>
      <c r="Y23" s="66"/>
      <c r="Z23" s="65">
        <f>VLOOKUP($A23,'Return Data'!$B$7:$R$1700,16,0)</f>
        <v>3.9740000000000002</v>
      </c>
      <c r="AA23" s="67">
        <f t="shared" si="6"/>
        <v>27</v>
      </c>
    </row>
    <row r="24" spans="1:27" x14ac:dyDescent="0.3">
      <c r="A24" s="63" t="s">
        <v>1405</v>
      </c>
      <c r="B24" s="64">
        <f>VLOOKUP($A24,'Return Data'!$B$7:$R$1700,3,0)</f>
        <v>44025</v>
      </c>
      <c r="C24" s="65">
        <f>VLOOKUP($A24,'Return Data'!$B$7:$R$1700,4,0)</f>
        <v>1023.4679</v>
      </c>
      <c r="D24" s="65">
        <f>VLOOKUP($A24,'Return Data'!$B$7:$R$1700,5,0)</f>
        <v>3.0030999999999999</v>
      </c>
      <c r="E24" s="66">
        <f t="shared" si="0"/>
        <v>19</v>
      </c>
      <c r="F24" s="65">
        <f>VLOOKUP($A24,'Return Data'!$B$7:$R$1700,6,0)</f>
        <v>3.0404</v>
      </c>
      <c r="G24" s="66">
        <f t="shared" si="1"/>
        <v>17</v>
      </c>
      <c r="H24" s="65">
        <f>VLOOKUP($A24,'Return Data'!$B$7:$R$1700,7,0)</f>
        <v>3.0392000000000001</v>
      </c>
      <c r="I24" s="66">
        <f t="shared" si="2"/>
        <v>20</v>
      </c>
      <c r="J24" s="65">
        <f>VLOOKUP($A24,'Return Data'!$B$7:$R$1700,8,0)</f>
        <v>3.0283000000000002</v>
      </c>
      <c r="K24" s="66">
        <f t="shared" si="3"/>
        <v>19</v>
      </c>
      <c r="L24" s="65">
        <f>VLOOKUP($A24,'Return Data'!$B$7:$R$1700,9,0)</f>
        <v>2.9081000000000001</v>
      </c>
      <c r="M24" s="66">
        <f t="shared" si="4"/>
        <v>17</v>
      </c>
      <c r="N24" s="65">
        <f>VLOOKUP($A24,'Return Data'!$B$7:$R$1700,10,0)</f>
        <v>3.0308999999999999</v>
      </c>
      <c r="O24" s="66">
        <f t="shared" si="5"/>
        <v>14</v>
      </c>
      <c r="P24" s="65">
        <f>VLOOKUP($A24,'Return Data'!$B$7:$R$1700,11,0)</f>
        <v>3.6355</v>
      </c>
      <c r="Q24" s="66">
        <f t="shared" si="9"/>
        <v>12</v>
      </c>
      <c r="R24" s="65"/>
      <c r="S24" s="66"/>
      <c r="T24" s="65"/>
      <c r="U24" s="66"/>
      <c r="V24" s="65"/>
      <c r="W24" s="66"/>
      <c r="X24" s="65"/>
      <c r="Y24" s="66"/>
      <c r="Z24" s="65">
        <f>VLOOKUP($A24,'Return Data'!$B$7:$R$1700,16,0)</f>
        <v>3.8412000000000002</v>
      </c>
      <c r="AA24" s="67">
        <f t="shared" si="6"/>
        <v>29</v>
      </c>
    </row>
    <row r="25" spans="1:27" x14ac:dyDescent="0.3">
      <c r="A25" s="63" t="s">
        <v>1407</v>
      </c>
      <c r="B25" s="64">
        <f>VLOOKUP($A25,'Return Data'!$B$7:$R$1700,3,0)</f>
        <v>44025</v>
      </c>
      <c r="C25" s="65">
        <f>VLOOKUP($A25,'Return Data'!$B$7:$R$1700,4,0)</f>
        <v>1074.5748000000001</v>
      </c>
      <c r="D25" s="65">
        <f>VLOOKUP($A25,'Return Data'!$B$7:$R$1700,5,0)</f>
        <v>2.9824999999999999</v>
      </c>
      <c r="E25" s="66">
        <f t="shared" si="0"/>
        <v>24</v>
      </c>
      <c r="F25" s="65">
        <f>VLOOKUP($A25,'Return Data'!$B$7:$R$1700,6,0)</f>
        <v>3.0057</v>
      </c>
      <c r="G25" s="66">
        <f t="shared" si="1"/>
        <v>25</v>
      </c>
      <c r="H25" s="65">
        <f>VLOOKUP($A25,'Return Data'!$B$7:$R$1700,7,0)</f>
        <v>3.0548999999999999</v>
      </c>
      <c r="I25" s="66">
        <f t="shared" si="2"/>
        <v>17</v>
      </c>
      <c r="J25" s="65">
        <f>VLOOKUP($A25,'Return Data'!$B$7:$R$1700,8,0)</f>
        <v>3.0032000000000001</v>
      </c>
      <c r="K25" s="66">
        <f t="shared" si="3"/>
        <v>25</v>
      </c>
      <c r="L25" s="65">
        <f>VLOOKUP($A25,'Return Data'!$B$7:$R$1700,9,0)</f>
        <v>2.8472</v>
      </c>
      <c r="M25" s="66">
        <f t="shared" si="4"/>
        <v>27</v>
      </c>
      <c r="N25" s="65">
        <f>VLOOKUP($A25,'Return Data'!$B$7:$R$1700,10,0)</f>
        <v>2.9537</v>
      </c>
      <c r="O25" s="66">
        <f t="shared" si="5"/>
        <v>21</v>
      </c>
      <c r="P25" s="65">
        <f>VLOOKUP($A25,'Return Data'!$B$7:$R$1700,11,0)</f>
        <v>3.5461</v>
      </c>
      <c r="Q25" s="66">
        <f t="shared" si="9"/>
        <v>22</v>
      </c>
      <c r="R25" s="65">
        <f>VLOOKUP($A25,'Return Data'!$B$7:$R$1700,12,0)</f>
        <v>3.9893999999999998</v>
      </c>
      <c r="S25" s="66">
        <f>RANK(R25,R$8:R$37,0)</f>
        <v>17</v>
      </c>
      <c r="T25" s="65">
        <f>VLOOKUP($A25,'Return Data'!$B$7:$R$1700,13,0)</f>
        <v>4.3537999999999997</v>
      </c>
      <c r="U25" s="66">
        <f>RANK(T25,T$8:T$37,0)</f>
        <v>14</v>
      </c>
      <c r="V25" s="65"/>
      <c r="W25" s="66"/>
      <c r="X25" s="65"/>
      <c r="Y25" s="66"/>
      <c r="Z25" s="65">
        <f>VLOOKUP($A25,'Return Data'!$B$7:$R$1700,16,0)</f>
        <v>4.9348999999999998</v>
      </c>
      <c r="AA25" s="67">
        <f t="shared" si="6"/>
        <v>11</v>
      </c>
    </row>
    <row r="26" spans="1:27" x14ac:dyDescent="0.3">
      <c r="A26" s="63" t="s">
        <v>1409</v>
      </c>
      <c r="B26" s="64">
        <f>VLOOKUP($A26,'Return Data'!$B$7:$R$1700,3,0)</f>
        <v>44025</v>
      </c>
      <c r="C26" s="65">
        <f>VLOOKUP($A26,'Return Data'!$B$7:$R$1700,4,0)</f>
        <v>2619.0533333333301</v>
      </c>
      <c r="D26" s="65">
        <f>VLOOKUP($A26,'Return Data'!$B$7:$R$1700,5,0)</f>
        <v>2.9803000000000002</v>
      </c>
      <c r="E26" s="66">
        <f t="shared" si="0"/>
        <v>25</v>
      </c>
      <c r="F26" s="65">
        <f>VLOOKUP($A26,'Return Data'!$B$7:$R$1700,6,0)</f>
        <v>3.0133000000000001</v>
      </c>
      <c r="G26" s="66">
        <f t="shared" si="1"/>
        <v>24</v>
      </c>
      <c r="H26" s="65">
        <f>VLOOKUP($A26,'Return Data'!$B$7:$R$1700,7,0)</f>
        <v>3.0266000000000002</v>
      </c>
      <c r="I26" s="66">
        <f t="shared" si="2"/>
        <v>25</v>
      </c>
      <c r="J26" s="65">
        <f>VLOOKUP($A26,'Return Data'!$B$7:$R$1700,8,0)</f>
        <v>3.0381999999999998</v>
      </c>
      <c r="K26" s="66">
        <f t="shared" si="3"/>
        <v>17</v>
      </c>
      <c r="L26" s="65">
        <f>VLOOKUP($A26,'Return Data'!$B$7:$R$1700,9,0)</f>
        <v>2.9211999999999998</v>
      </c>
      <c r="M26" s="66">
        <f t="shared" si="4"/>
        <v>14</v>
      </c>
      <c r="N26" s="65">
        <f>VLOOKUP($A26,'Return Data'!$B$7:$R$1700,10,0)</f>
        <v>3.0182000000000002</v>
      </c>
      <c r="O26" s="66">
        <f t="shared" si="5"/>
        <v>16</v>
      </c>
      <c r="P26" s="65">
        <f>VLOOKUP($A26,'Return Data'!$B$7:$R$1700,11,0)</f>
        <v>3.62</v>
      </c>
      <c r="Q26" s="66">
        <f t="shared" si="9"/>
        <v>14</v>
      </c>
      <c r="R26" s="65">
        <f>VLOOKUP($A26,'Return Data'!$B$7:$R$1700,12,0)</f>
        <v>4.0456000000000003</v>
      </c>
      <c r="S26" s="66">
        <f>RANK(R26,R$8:R$37,0)</f>
        <v>12</v>
      </c>
      <c r="T26" s="65">
        <f>VLOOKUP($A26,'Return Data'!$B$7:$R$1700,13,0)</f>
        <v>4.3974000000000002</v>
      </c>
      <c r="U26" s="66">
        <f>RANK(T26,T$8:T$37,0)</f>
        <v>8</v>
      </c>
      <c r="V26" s="65">
        <f>VLOOKUP($A26,'Return Data'!$B$7:$R$1700,17,0)</f>
        <v>5.3297999999999996</v>
      </c>
      <c r="W26" s="66">
        <f t="shared" ref="W26:W36" si="10">RANK(V26,V$8:V$37,0)</f>
        <v>2</v>
      </c>
      <c r="X26" s="65">
        <f>VLOOKUP($A26,'Return Data'!$B$7:$R$1700,14,0)</f>
        <v>5.6474000000000002</v>
      </c>
      <c r="Y26" s="66">
        <f t="shared" ref="Y26:Y36" si="11">RANK(X26,X$8:X$37,0)</f>
        <v>1</v>
      </c>
      <c r="Z26" s="65">
        <f>VLOOKUP($A26,'Return Data'!$B$7:$R$1700,16,0)</f>
        <v>7.0960999999999999</v>
      </c>
      <c r="AA26" s="67">
        <f t="shared" si="6"/>
        <v>1</v>
      </c>
    </row>
    <row r="27" spans="1:27" x14ac:dyDescent="0.3">
      <c r="A27" s="63" t="s">
        <v>1411</v>
      </c>
      <c r="B27" s="64">
        <f>VLOOKUP($A27,'Return Data'!$B$7:$R$1700,3,0)</f>
        <v>44025</v>
      </c>
      <c r="C27" s="65">
        <f>VLOOKUP($A27,'Return Data'!$B$7:$R$1700,4,0)</f>
        <v>1043.8870999999999</v>
      </c>
      <c r="D27" s="65">
        <f>VLOOKUP($A27,'Return Data'!$B$7:$R$1700,5,0)</f>
        <v>3.0177999999999998</v>
      </c>
      <c r="E27" s="66">
        <f t="shared" si="0"/>
        <v>15</v>
      </c>
      <c r="F27" s="65">
        <f>VLOOKUP($A27,'Return Data'!$B$7:$R$1700,6,0)</f>
        <v>3.0264000000000002</v>
      </c>
      <c r="G27" s="66">
        <f t="shared" si="1"/>
        <v>22</v>
      </c>
      <c r="H27" s="65">
        <f>VLOOKUP($A27,'Return Data'!$B$7:$R$1700,7,0)</f>
        <v>3.0297999999999998</v>
      </c>
      <c r="I27" s="66">
        <f t="shared" si="2"/>
        <v>24</v>
      </c>
      <c r="J27" s="65">
        <f>VLOOKUP($A27,'Return Data'!$B$7:$R$1700,8,0)</f>
        <v>2.9887000000000001</v>
      </c>
      <c r="K27" s="66">
        <f t="shared" si="3"/>
        <v>27</v>
      </c>
      <c r="L27" s="65">
        <f>VLOOKUP($A27,'Return Data'!$B$7:$R$1700,9,0)</f>
        <v>2.8654999999999999</v>
      </c>
      <c r="M27" s="66">
        <f t="shared" si="4"/>
        <v>23</v>
      </c>
      <c r="N27" s="65">
        <f>VLOOKUP($A27,'Return Data'!$B$7:$R$1700,10,0)</f>
        <v>2.9304000000000001</v>
      </c>
      <c r="O27" s="66">
        <f t="shared" si="5"/>
        <v>27</v>
      </c>
      <c r="P27" s="65">
        <f>VLOOKUP($A27,'Return Data'!$B$7:$R$1700,11,0)</f>
        <v>3.6084999999999998</v>
      </c>
      <c r="Q27" s="66">
        <f t="shared" si="9"/>
        <v>15</v>
      </c>
      <c r="R27" s="65">
        <f>VLOOKUP($A27,'Return Data'!$B$7:$R$1700,12,0)</f>
        <v>4.0541</v>
      </c>
      <c r="S27" s="66">
        <f>RANK(R27,R$8:R$37,0)</f>
        <v>11</v>
      </c>
      <c r="T27" s="65"/>
      <c r="U27" s="66"/>
      <c r="V27" s="65"/>
      <c r="W27" s="66"/>
      <c r="X27" s="65"/>
      <c r="Y27" s="66"/>
      <c r="Z27" s="65">
        <f>VLOOKUP($A27,'Return Data'!$B$7:$R$1700,16,0)</f>
        <v>4.3789999999999996</v>
      </c>
      <c r="AA27" s="67">
        <f t="shared" si="6"/>
        <v>23</v>
      </c>
    </row>
    <row r="28" spans="1:27" x14ac:dyDescent="0.3">
      <c r="A28" s="63" t="s">
        <v>1413</v>
      </c>
      <c r="B28" s="64">
        <f>VLOOKUP($A28,'Return Data'!$B$7:$R$1700,3,0)</f>
        <v>44025</v>
      </c>
      <c r="C28" s="65">
        <f>VLOOKUP($A28,'Return Data'!$B$7:$R$1700,4,0)</f>
        <v>1041.8809000000001</v>
      </c>
      <c r="D28" s="65">
        <f>VLOOKUP($A28,'Return Data'!$B$7:$R$1700,5,0)</f>
        <v>3.1392000000000002</v>
      </c>
      <c r="E28" s="66">
        <f t="shared" si="0"/>
        <v>4</v>
      </c>
      <c r="F28" s="65">
        <f>VLOOKUP($A28,'Return Data'!$B$7:$R$1700,6,0)</f>
        <v>3.1514000000000002</v>
      </c>
      <c r="G28" s="66">
        <f t="shared" si="1"/>
        <v>2</v>
      </c>
      <c r="H28" s="65">
        <f>VLOOKUP($A28,'Return Data'!$B$7:$R$1700,7,0)</f>
        <v>3.1674000000000002</v>
      </c>
      <c r="I28" s="66">
        <f t="shared" si="2"/>
        <v>4</v>
      </c>
      <c r="J28" s="65">
        <f>VLOOKUP($A28,'Return Data'!$B$7:$R$1700,8,0)</f>
        <v>3.1339000000000001</v>
      </c>
      <c r="K28" s="66">
        <f t="shared" si="3"/>
        <v>4</v>
      </c>
      <c r="L28" s="65">
        <f>VLOOKUP($A28,'Return Data'!$B$7:$R$1700,9,0)</f>
        <v>2.9866000000000001</v>
      </c>
      <c r="M28" s="66">
        <f t="shared" si="4"/>
        <v>8</v>
      </c>
      <c r="N28" s="65">
        <f>VLOOKUP($A28,'Return Data'!$B$7:$R$1700,10,0)</f>
        <v>2.9912999999999998</v>
      </c>
      <c r="O28" s="66">
        <f t="shared" si="5"/>
        <v>19</v>
      </c>
      <c r="P28" s="65">
        <f>VLOOKUP($A28,'Return Data'!$B$7:$R$1700,11,0)</f>
        <v>3.5672000000000001</v>
      </c>
      <c r="Q28" s="66">
        <f t="shared" si="9"/>
        <v>19</v>
      </c>
      <c r="R28" s="65">
        <f>VLOOKUP($A28,'Return Data'!$B$7:$R$1700,12,0)</f>
        <v>3.9603000000000002</v>
      </c>
      <c r="S28" s="66">
        <f>RANK(R28,R$8:R$37,0)</f>
        <v>21</v>
      </c>
      <c r="T28" s="65"/>
      <c r="U28" s="66"/>
      <c r="V28" s="65"/>
      <c r="W28" s="66"/>
      <c r="X28" s="65"/>
      <c r="Y28" s="66"/>
      <c r="Z28" s="65">
        <f>VLOOKUP($A28,'Return Data'!$B$7:$R$1700,16,0)</f>
        <v>4.2939999999999996</v>
      </c>
      <c r="AA28" s="67">
        <f t="shared" si="6"/>
        <v>24</v>
      </c>
    </row>
    <row r="29" spans="1:27" x14ac:dyDescent="0.3">
      <c r="A29" s="63" t="s">
        <v>1415</v>
      </c>
      <c r="B29" s="64">
        <f>VLOOKUP($A29,'Return Data'!$B$7:$R$1700,3,0)</f>
        <v>44025</v>
      </c>
      <c r="C29" s="65">
        <f>VLOOKUP($A29,'Return Data'!$B$7:$R$1700,4,0)</f>
        <v>1031.1985</v>
      </c>
      <c r="D29" s="65">
        <f>VLOOKUP($A29,'Return Data'!$B$7:$R$1700,5,0)</f>
        <v>3.1469</v>
      </c>
      <c r="E29" s="66">
        <f t="shared" si="0"/>
        <v>3</v>
      </c>
      <c r="F29" s="65">
        <f>VLOOKUP($A29,'Return Data'!$B$7:$R$1700,6,0)</f>
        <v>3.1475</v>
      </c>
      <c r="G29" s="66">
        <f t="shared" si="1"/>
        <v>4</v>
      </c>
      <c r="H29" s="65">
        <f>VLOOKUP($A29,'Return Data'!$B$7:$R$1700,7,0)</f>
        <v>3.1692999999999998</v>
      </c>
      <c r="I29" s="66">
        <f t="shared" si="2"/>
        <v>3</v>
      </c>
      <c r="J29" s="65">
        <f>VLOOKUP($A29,'Return Data'!$B$7:$R$1700,8,0)</f>
        <v>3.1343000000000001</v>
      </c>
      <c r="K29" s="66">
        <f t="shared" si="3"/>
        <v>3</v>
      </c>
      <c r="L29" s="65">
        <f>VLOOKUP($A29,'Return Data'!$B$7:$R$1700,9,0)</f>
        <v>3.0139</v>
      </c>
      <c r="M29" s="66">
        <f t="shared" si="4"/>
        <v>4</v>
      </c>
      <c r="N29" s="65">
        <f>VLOOKUP($A29,'Return Data'!$B$7:$R$1700,10,0)</f>
        <v>3.1886000000000001</v>
      </c>
      <c r="O29" s="66">
        <f t="shared" si="5"/>
        <v>5</v>
      </c>
      <c r="P29" s="65">
        <f>VLOOKUP($A29,'Return Data'!$B$7:$R$1700,11,0)</f>
        <v>3.8001999999999998</v>
      </c>
      <c r="Q29" s="66">
        <f t="shared" si="9"/>
        <v>4</v>
      </c>
      <c r="R29" s="65"/>
      <c r="S29" s="66"/>
      <c r="T29" s="65"/>
      <c r="U29" s="66"/>
      <c r="V29" s="65"/>
      <c r="W29" s="66"/>
      <c r="X29" s="65"/>
      <c r="Y29" s="66"/>
      <c r="Z29" s="65">
        <f>VLOOKUP($A29,'Return Data'!$B$7:$R$1700,16,0)</f>
        <v>4.1866000000000003</v>
      </c>
      <c r="AA29" s="67">
        <f t="shared" si="6"/>
        <v>26</v>
      </c>
    </row>
    <row r="30" spans="1:27" x14ac:dyDescent="0.3">
      <c r="A30" s="63" t="s">
        <v>1417</v>
      </c>
      <c r="B30" s="64">
        <f>VLOOKUP($A30,'Return Data'!$B$7:$R$1700,3,0)</f>
        <v>44025</v>
      </c>
      <c r="C30" s="65">
        <f>VLOOKUP($A30,'Return Data'!$B$7:$R$1700,4,0)</f>
        <v>108.1164</v>
      </c>
      <c r="D30" s="65">
        <f>VLOOKUP($A30,'Return Data'!$B$7:$R$1700,5,0)</f>
        <v>3.0386000000000002</v>
      </c>
      <c r="E30" s="66">
        <f t="shared" si="0"/>
        <v>11</v>
      </c>
      <c r="F30" s="65">
        <f>VLOOKUP($A30,'Return Data'!$B$7:$R$1700,6,0)</f>
        <v>3.0729000000000002</v>
      </c>
      <c r="G30" s="66">
        <f t="shared" si="1"/>
        <v>11</v>
      </c>
      <c r="H30" s="65">
        <f>VLOOKUP($A30,'Return Data'!$B$7:$R$1700,7,0)</f>
        <v>3.0933000000000002</v>
      </c>
      <c r="I30" s="66">
        <f t="shared" si="2"/>
        <v>10</v>
      </c>
      <c r="J30" s="65">
        <f>VLOOKUP($A30,'Return Data'!$B$7:$R$1700,8,0)</f>
        <v>3.0903</v>
      </c>
      <c r="K30" s="66">
        <f t="shared" si="3"/>
        <v>7</v>
      </c>
      <c r="L30" s="65">
        <f>VLOOKUP($A30,'Return Data'!$B$7:$R$1700,9,0)</f>
        <v>2.9379</v>
      </c>
      <c r="M30" s="66">
        <f t="shared" si="4"/>
        <v>10</v>
      </c>
      <c r="N30" s="65">
        <f>VLOOKUP($A30,'Return Data'!$B$7:$R$1700,10,0)</f>
        <v>3.0796999999999999</v>
      </c>
      <c r="O30" s="66">
        <f t="shared" si="5"/>
        <v>7</v>
      </c>
      <c r="P30" s="65">
        <f>VLOOKUP($A30,'Return Data'!$B$7:$R$1700,11,0)</f>
        <v>3.6669999999999998</v>
      </c>
      <c r="Q30" s="66">
        <f t="shared" si="9"/>
        <v>9</v>
      </c>
      <c r="R30" s="65">
        <f>VLOOKUP($A30,'Return Data'!$B$7:$R$1700,12,0)</f>
        <v>4.0853000000000002</v>
      </c>
      <c r="S30" s="66">
        <f t="shared" ref="S30:S37" si="12">RANK(R30,R$8:R$37,0)</f>
        <v>7</v>
      </c>
      <c r="T30" s="65">
        <f>VLOOKUP($A30,'Return Data'!$B$7:$R$1700,13,0)</f>
        <v>4.4382000000000001</v>
      </c>
      <c r="U30" s="66">
        <f>RANK(T30,T$8:T$37,0)</f>
        <v>3</v>
      </c>
      <c r="V30" s="65"/>
      <c r="W30" s="66"/>
      <c r="X30" s="65"/>
      <c r="Y30" s="66"/>
      <c r="Z30" s="65">
        <f>VLOOKUP($A30,'Return Data'!$B$7:$R$1700,16,0)</f>
        <v>5.0967000000000002</v>
      </c>
      <c r="AA30" s="67">
        <f t="shared" si="6"/>
        <v>9</v>
      </c>
    </row>
    <row r="31" spans="1:27" x14ac:dyDescent="0.3">
      <c r="A31" s="63" t="s">
        <v>1419</v>
      </c>
      <c r="B31" s="64">
        <f>VLOOKUP($A31,'Return Data'!$B$7:$R$1700,3,0)</f>
        <v>44025</v>
      </c>
      <c r="C31" s="65">
        <f>VLOOKUP($A31,'Return Data'!$B$7:$R$1700,4,0)</f>
        <v>1038.9647</v>
      </c>
      <c r="D31" s="65">
        <f>VLOOKUP($A31,'Return Data'!$B$7:$R$1700,5,0)</f>
        <v>3.004</v>
      </c>
      <c r="E31" s="66">
        <f t="shared" si="0"/>
        <v>18</v>
      </c>
      <c r="F31" s="65">
        <f>VLOOKUP($A31,'Return Data'!$B$7:$R$1700,6,0)</f>
        <v>3.1029</v>
      </c>
      <c r="G31" s="66">
        <f t="shared" si="1"/>
        <v>7</v>
      </c>
      <c r="H31" s="65">
        <f>VLOOKUP($A31,'Return Data'!$B$7:$R$1700,7,0)</f>
        <v>3.0762999999999998</v>
      </c>
      <c r="I31" s="66">
        <f t="shared" si="2"/>
        <v>13</v>
      </c>
      <c r="J31" s="65">
        <f>VLOOKUP($A31,'Return Data'!$B$7:$R$1700,8,0)</f>
        <v>3.0607000000000002</v>
      </c>
      <c r="K31" s="66">
        <f t="shared" si="3"/>
        <v>10</v>
      </c>
      <c r="L31" s="65">
        <f>VLOOKUP($A31,'Return Data'!$B$7:$R$1700,9,0)</f>
        <v>3.0142000000000002</v>
      </c>
      <c r="M31" s="66">
        <f t="shared" si="4"/>
        <v>3</v>
      </c>
      <c r="N31" s="65">
        <f>VLOOKUP($A31,'Return Data'!$B$7:$R$1700,10,0)</f>
        <v>3.2444000000000002</v>
      </c>
      <c r="O31" s="66">
        <f t="shared" si="5"/>
        <v>2</v>
      </c>
      <c r="P31" s="65">
        <f>VLOOKUP($A31,'Return Data'!$B$7:$R$1700,11,0)</f>
        <v>3.8795000000000002</v>
      </c>
      <c r="Q31" s="66">
        <f t="shared" si="9"/>
        <v>2</v>
      </c>
      <c r="R31" s="65">
        <f>VLOOKUP($A31,'Return Data'!$B$7:$R$1700,12,0)</f>
        <v>4.2477999999999998</v>
      </c>
      <c r="S31" s="66">
        <f t="shared" si="12"/>
        <v>2</v>
      </c>
      <c r="T31" s="65"/>
      <c r="U31" s="66"/>
      <c r="V31" s="65"/>
      <c r="W31" s="66"/>
      <c r="X31" s="65"/>
      <c r="Y31" s="66"/>
      <c r="Z31" s="65">
        <f>VLOOKUP($A31,'Return Data'!$B$7:$R$1700,16,0)</f>
        <v>4.4306000000000001</v>
      </c>
      <c r="AA31" s="67">
        <f t="shared" si="6"/>
        <v>20</v>
      </c>
    </row>
    <row r="32" spans="1:27" x14ac:dyDescent="0.3">
      <c r="A32" s="63" t="s">
        <v>1421</v>
      </c>
      <c r="B32" s="64">
        <f>VLOOKUP($A32,'Return Data'!$B$7:$R$1700,3,0)</f>
        <v>44025</v>
      </c>
      <c r="C32" s="65">
        <f>VLOOKUP($A32,'Return Data'!$B$7:$R$1700,4,0)</f>
        <v>3280.7080000000001</v>
      </c>
      <c r="D32" s="65">
        <f>VLOOKUP($A32,'Return Data'!$B$7:$R$1700,5,0)</f>
        <v>3.0219999999999998</v>
      </c>
      <c r="E32" s="66">
        <f t="shared" si="0"/>
        <v>14</v>
      </c>
      <c r="F32" s="65">
        <f>VLOOKUP($A32,'Return Data'!$B$7:$R$1700,6,0)</f>
        <v>3.0394999999999999</v>
      </c>
      <c r="G32" s="66">
        <f t="shared" si="1"/>
        <v>18</v>
      </c>
      <c r="H32" s="65">
        <f>VLOOKUP($A32,'Return Data'!$B$7:$R$1700,7,0)</f>
        <v>3.0609999999999999</v>
      </c>
      <c r="I32" s="66">
        <f t="shared" si="2"/>
        <v>14</v>
      </c>
      <c r="J32" s="65">
        <f>VLOOKUP($A32,'Return Data'!$B$7:$R$1700,8,0)</f>
        <v>3.0558999999999998</v>
      </c>
      <c r="K32" s="66">
        <f t="shared" si="3"/>
        <v>13</v>
      </c>
      <c r="L32" s="65">
        <f>VLOOKUP($A32,'Return Data'!$B$7:$R$1700,9,0)</f>
        <v>2.8982000000000001</v>
      </c>
      <c r="M32" s="66">
        <f t="shared" si="4"/>
        <v>18</v>
      </c>
      <c r="N32" s="65">
        <f>VLOOKUP($A32,'Return Data'!$B$7:$R$1700,10,0)</f>
        <v>2.9830999999999999</v>
      </c>
      <c r="O32" s="66">
        <f t="shared" si="5"/>
        <v>20</v>
      </c>
      <c r="P32" s="65">
        <f>VLOOKUP($A32,'Return Data'!$B$7:$R$1700,11,0)</f>
        <v>3.5815000000000001</v>
      </c>
      <c r="Q32" s="66">
        <f t="shared" si="9"/>
        <v>18</v>
      </c>
      <c r="R32" s="65">
        <f>VLOOKUP($A32,'Return Data'!$B$7:$R$1700,12,0)</f>
        <v>4.0004</v>
      </c>
      <c r="S32" s="66">
        <f t="shared" si="12"/>
        <v>16</v>
      </c>
      <c r="T32" s="65">
        <f>VLOOKUP($A32,'Return Data'!$B$7:$R$1700,13,0)</f>
        <v>4.3566000000000003</v>
      </c>
      <c r="U32" s="66">
        <f>RANK(T32,T$8:T$37,0)</f>
        <v>13</v>
      </c>
      <c r="V32" s="65">
        <f>VLOOKUP($A32,'Return Data'!$B$7:$R$1700,17,0)</f>
        <v>5.3090999999999999</v>
      </c>
      <c r="W32" s="66">
        <f t="shared" si="10"/>
        <v>3</v>
      </c>
      <c r="X32" s="65">
        <f>VLOOKUP($A32,'Return Data'!$B$7:$R$1700,14,0)</f>
        <v>5.5460000000000003</v>
      </c>
      <c r="Y32" s="66">
        <f t="shared" si="11"/>
        <v>2</v>
      </c>
      <c r="Z32" s="65">
        <f>VLOOKUP($A32,'Return Data'!$B$7:$R$1700,16,0)</f>
        <v>6.9730999999999996</v>
      </c>
      <c r="AA32" s="67">
        <f t="shared" si="6"/>
        <v>3</v>
      </c>
    </row>
    <row r="33" spans="1:27" x14ac:dyDescent="0.3">
      <c r="A33" s="63" t="s">
        <v>1423</v>
      </c>
      <c r="B33" s="64">
        <f>VLOOKUP($A33,'Return Data'!$B$7:$R$1700,3,0)</f>
        <v>44025</v>
      </c>
      <c r="C33" s="65">
        <f>VLOOKUP($A33,'Return Data'!$B$7:$R$1700,4,0)</f>
        <v>1071.3698999999999</v>
      </c>
      <c r="D33" s="65">
        <f>VLOOKUP($A33,'Return Data'!$B$7:$R$1700,5,0)</f>
        <v>2.9232999999999998</v>
      </c>
      <c r="E33" s="66">
        <f t="shared" si="0"/>
        <v>29</v>
      </c>
      <c r="F33" s="65">
        <f>VLOOKUP($A33,'Return Data'!$B$7:$R$1700,6,0)</f>
        <v>2.9771999999999998</v>
      </c>
      <c r="G33" s="66">
        <f t="shared" si="1"/>
        <v>29</v>
      </c>
      <c r="H33" s="65">
        <f>VLOOKUP($A33,'Return Data'!$B$7:$R$1700,7,0)</f>
        <v>3.1206</v>
      </c>
      <c r="I33" s="66">
        <f t="shared" si="2"/>
        <v>5</v>
      </c>
      <c r="J33" s="65">
        <f>VLOOKUP($A33,'Return Data'!$B$7:$R$1700,8,0)</f>
        <v>3.0228999999999999</v>
      </c>
      <c r="K33" s="66">
        <f t="shared" si="3"/>
        <v>20</v>
      </c>
      <c r="L33" s="65">
        <f>VLOOKUP($A33,'Return Data'!$B$7:$R$1700,9,0)</f>
        <v>2.8414999999999999</v>
      </c>
      <c r="M33" s="66">
        <f t="shared" si="4"/>
        <v>28</v>
      </c>
      <c r="N33" s="65">
        <f>VLOOKUP($A33,'Return Data'!$B$7:$R$1700,10,0)</f>
        <v>3.0385</v>
      </c>
      <c r="O33" s="66">
        <f t="shared" si="5"/>
        <v>12</v>
      </c>
      <c r="P33" s="65">
        <f>VLOOKUP($A33,'Return Data'!$B$7:$R$1700,11,0)</f>
        <v>3.6833999999999998</v>
      </c>
      <c r="Q33" s="66">
        <f t="shared" si="9"/>
        <v>7</v>
      </c>
      <c r="R33" s="65">
        <f>VLOOKUP($A33,'Return Data'!$B$7:$R$1700,12,0)</f>
        <v>4.1128</v>
      </c>
      <c r="S33" s="66">
        <f t="shared" si="12"/>
        <v>4</v>
      </c>
      <c r="T33" s="65">
        <f>VLOOKUP($A33,'Return Data'!$B$7:$R$1700,13,0)</f>
        <v>4.4878</v>
      </c>
      <c r="U33" s="66">
        <f>RANK(T33,T$8:T$37,0)</f>
        <v>2</v>
      </c>
      <c r="V33" s="65"/>
      <c r="W33" s="66"/>
      <c r="X33" s="65"/>
      <c r="Y33" s="66"/>
      <c r="Z33" s="65">
        <f>VLOOKUP($A33,'Return Data'!$B$7:$R$1700,16,0)</f>
        <v>5.3704999999999998</v>
      </c>
      <c r="AA33" s="67">
        <f t="shared" si="6"/>
        <v>5</v>
      </c>
    </row>
    <row r="34" spans="1:27" x14ac:dyDescent="0.3">
      <c r="A34" s="63" t="s">
        <v>1425</v>
      </c>
      <c r="B34" s="64">
        <f>VLOOKUP($A34,'Return Data'!$B$7:$R$1700,3,0)</f>
        <v>44025</v>
      </c>
      <c r="C34" s="65">
        <f>VLOOKUP($A34,'Return Data'!$B$7:$R$1700,4,0)</f>
        <v>1062.5071</v>
      </c>
      <c r="D34" s="65">
        <f>VLOOKUP($A34,'Return Data'!$B$7:$R$1700,5,0)</f>
        <v>3.0335999999999999</v>
      </c>
      <c r="E34" s="66">
        <f t="shared" si="0"/>
        <v>12</v>
      </c>
      <c r="F34" s="65">
        <f>VLOOKUP($A34,'Return Data'!$B$7:$R$1700,6,0)</f>
        <v>3.0788000000000002</v>
      </c>
      <c r="G34" s="66">
        <f t="shared" si="1"/>
        <v>8</v>
      </c>
      <c r="H34" s="65">
        <f>VLOOKUP($A34,'Return Data'!$B$7:$R$1700,7,0)</f>
        <v>3.1067999999999998</v>
      </c>
      <c r="I34" s="66">
        <f t="shared" si="2"/>
        <v>9</v>
      </c>
      <c r="J34" s="65">
        <f>VLOOKUP($A34,'Return Data'!$B$7:$R$1700,8,0)</f>
        <v>3.0537999999999998</v>
      </c>
      <c r="K34" s="66">
        <f t="shared" si="3"/>
        <v>14</v>
      </c>
      <c r="L34" s="65">
        <f>VLOOKUP($A34,'Return Data'!$B$7:$R$1700,9,0)</f>
        <v>2.9224999999999999</v>
      </c>
      <c r="M34" s="66">
        <f t="shared" si="4"/>
        <v>13</v>
      </c>
      <c r="N34" s="65">
        <f>VLOOKUP($A34,'Return Data'!$B$7:$R$1700,10,0)</f>
        <v>3.0268000000000002</v>
      </c>
      <c r="O34" s="66">
        <f t="shared" si="5"/>
        <v>15</v>
      </c>
      <c r="P34" s="65">
        <f>VLOOKUP($A34,'Return Data'!$B$7:$R$1700,11,0)</f>
        <v>3.5914000000000001</v>
      </c>
      <c r="Q34" s="66">
        <f t="shared" si="9"/>
        <v>17</v>
      </c>
      <c r="R34" s="65">
        <f>VLOOKUP($A34,'Return Data'!$B$7:$R$1700,12,0)</f>
        <v>4.0224000000000002</v>
      </c>
      <c r="S34" s="66">
        <f t="shared" si="12"/>
        <v>14</v>
      </c>
      <c r="T34" s="65">
        <f>VLOOKUP($A34,'Return Data'!$B$7:$R$1700,13,0)</f>
        <v>4.3865999999999996</v>
      </c>
      <c r="U34" s="66">
        <f>RANK(T34,T$8:T$37,0)</f>
        <v>10</v>
      </c>
      <c r="V34" s="65"/>
      <c r="W34" s="66"/>
      <c r="X34" s="65"/>
      <c r="Y34" s="66"/>
      <c r="Z34" s="65">
        <f>VLOOKUP($A34,'Return Data'!$B$7:$R$1700,16,0)</f>
        <v>4.7526000000000002</v>
      </c>
      <c r="AA34" s="67">
        <f t="shared" si="6"/>
        <v>13</v>
      </c>
    </row>
    <row r="35" spans="1:27" x14ac:dyDescent="0.3">
      <c r="A35" s="63" t="s">
        <v>1427</v>
      </c>
      <c r="B35" s="64">
        <f>VLOOKUP($A35,'Return Data'!$B$7:$R$1700,3,0)</f>
        <v>44025</v>
      </c>
      <c r="C35" s="65">
        <f>VLOOKUP($A35,'Return Data'!$B$7:$R$1700,4,0)</f>
        <v>1060.7324000000001</v>
      </c>
      <c r="D35" s="65">
        <f>VLOOKUP($A35,'Return Data'!$B$7:$R$1700,5,0)</f>
        <v>2.9836</v>
      </c>
      <c r="E35" s="66">
        <f t="shared" si="0"/>
        <v>23</v>
      </c>
      <c r="F35" s="65">
        <f>VLOOKUP($A35,'Return Data'!$B$7:$R$1700,6,0)</f>
        <v>3.0507</v>
      </c>
      <c r="G35" s="66">
        <f t="shared" si="1"/>
        <v>15</v>
      </c>
      <c r="H35" s="65">
        <f>VLOOKUP($A35,'Return Data'!$B$7:$R$1700,7,0)</f>
        <v>3.0308000000000002</v>
      </c>
      <c r="I35" s="66">
        <f t="shared" si="2"/>
        <v>23</v>
      </c>
      <c r="J35" s="65">
        <f>VLOOKUP($A35,'Return Data'!$B$7:$R$1700,8,0)</f>
        <v>3.0535000000000001</v>
      </c>
      <c r="K35" s="66">
        <f t="shared" si="3"/>
        <v>15</v>
      </c>
      <c r="L35" s="65">
        <f>VLOOKUP($A35,'Return Data'!$B$7:$R$1700,9,0)</f>
        <v>2.867</v>
      </c>
      <c r="M35" s="66">
        <f t="shared" si="4"/>
        <v>22</v>
      </c>
      <c r="N35" s="65">
        <f>VLOOKUP($A35,'Return Data'!$B$7:$R$1700,10,0)</f>
        <v>2.9483000000000001</v>
      </c>
      <c r="O35" s="66">
        <f t="shared" si="5"/>
        <v>23</v>
      </c>
      <c r="P35" s="65">
        <f>VLOOKUP($A35,'Return Data'!$B$7:$R$1700,11,0)</f>
        <v>3.4893000000000001</v>
      </c>
      <c r="Q35" s="66">
        <f t="shared" si="9"/>
        <v>26</v>
      </c>
      <c r="R35" s="65">
        <f>VLOOKUP($A35,'Return Data'!$B$7:$R$1700,12,0)</f>
        <v>3.9394</v>
      </c>
      <c r="S35" s="66">
        <f t="shared" si="12"/>
        <v>23</v>
      </c>
      <c r="T35" s="65">
        <f>VLOOKUP($A35,'Return Data'!$B$7:$R$1700,13,0)</f>
        <v>4.2641</v>
      </c>
      <c r="U35" s="66">
        <f>RANK(T35,T$8:T$37,0)</f>
        <v>17</v>
      </c>
      <c r="V35" s="65"/>
      <c r="W35" s="66"/>
      <c r="X35" s="65"/>
      <c r="Y35" s="66"/>
      <c r="Z35" s="65">
        <f>VLOOKUP($A35,'Return Data'!$B$7:$R$1700,16,0)</f>
        <v>4.6317000000000004</v>
      </c>
      <c r="AA35" s="67">
        <f t="shared" si="6"/>
        <v>16</v>
      </c>
    </row>
    <row r="36" spans="1:27" x14ac:dyDescent="0.3">
      <c r="A36" s="63" t="s">
        <v>1429</v>
      </c>
      <c r="B36" s="64">
        <f>VLOOKUP($A36,'Return Data'!$B$7:$R$1700,3,0)</f>
        <v>44025</v>
      </c>
      <c r="C36" s="65">
        <f>VLOOKUP($A36,'Return Data'!$B$7:$R$1700,4,0)</f>
        <v>2757.3957999999998</v>
      </c>
      <c r="D36" s="65">
        <f>VLOOKUP($A36,'Return Data'!$B$7:$R$1700,5,0)</f>
        <v>3.0169999999999999</v>
      </c>
      <c r="E36" s="66">
        <f t="shared" si="0"/>
        <v>16</v>
      </c>
      <c r="F36" s="65">
        <f>VLOOKUP($A36,'Return Data'!$B$7:$R$1700,6,0)</f>
        <v>3.0775000000000001</v>
      </c>
      <c r="G36" s="66">
        <f t="shared" si="1"/>
        <v>9</v>
      </c>
      <c r="H36" s="65">
        <f>VLOOKUP($A36,'Return Data'!$B$7:$R$1700,7,0)</f>
        <v>3.0775999999999999</v>
      </c>
      <c r="I36" s="66">
        <f t="shared" si="2"/>
        <v>11</v>
      </c>
      <c r="J36" s="65">
        <f>VLOOKUP($A36,'Return Data'!$B$7:$R$1700,8,0)</f>
        <v>3.0406</v>
      </c>
      <c r="K36" s="66">
        <f t="shared" si="3"/>
        <v>16</v>
      </c>
      <c r="L36" s="65">
        <f>VLOOKUP($A36,'Return Data'!$B$7:$R$1700,9,0)</f>
        <v>2.9359999999999999</v>
      </c>
      <c r="M36" s="66">
        <f t="shared" si="4"/>
        <v>12</v>
      </c>
      <c r="N36" s="65">
        <f>VLOOKUP($A36,'Return Data'!$B$7:$R$1700,10,0)</f>
        <v>3.0577000000000001</v>
      </c>
      <c r="O36" s="66">
        <f t="shared" si="5"/>
        <v>10</v>
      </c>
      <c r="P36" s="65">
        <f>VLOOKUP($A36,'Return Data'!$B$7:$R$1700,11,0)</f>
        <v>3.6452</v>
      </c>
      <c r="Q36" s="66">
        <f t="shared" si="9"/>
        <v>10</v>
      </c>
      <c r="R36" s="65">
        <f>VLOOKUP($A36,'Return Data'!$B$7:$R$1700,12,0)</f>
        <v>4.0571000000000002</v>
      </c>
      <c r="S36" s="66">
        <f t="shared" si="12"/>
        <v>10</v>
      </c>
      <c r="T36" s="65">
        <f>VLOOKUP($A36,'Return Data'!$B$7:$R$1700,13,0)</f>
        <v>4.4134000000000002</v>
      </c>
      <c r="U36" s="66">
        <f>RANK(T36,T$8:T$37,0)</f>
        <v>6</v>
      </c>
      <c r="V36" s="65">
        <f>VLOOKUP($A36,'Return Data'!$B$7:$R$1700,17,0)</f>
        <v>5.3648999999999996</v>
      </c>
      <c r="W36" s="66">
        <f t="shared" si="10"/>
        <v>1</v>
      </c>
      <c r="X36" s="65">
        <f>VLOOKUP($A36,'Return Data'!$B$7:$R$1700,14,0)</f>
        <v>5.2568000000000001</v>
      </c>
      <c r="Y36" s="66">
        <f t="shared" si="11"/>
        <v>4</v>
      </c>
      <c r="Z36" s="65">
        <f>VLOOKUP($A36,'Return Data'!$B$7:$R$1700,16,0)</f>
        <v>7.0869999999999997</v>
      </c>
      <c r="AA36" s="67">
        <f t="shared" si="6"/>
        <v>2</v>
      </c>
    </row>
    <row r="37" spans="1:27" x14ac:dyDescent="0.3">
      <c r="A37" s="63" t="s">
        <v>1431</v>
      </c>
      <c r="B37" s="64">
        <f>VLOOKUP($A37,'Return Data'!$B$7:$R$1700,3,0)</f>
        <v>44025</v>
      </c>
      <c r="C37" s="65">
        <f>VLOOKUP($A37,'Return Data'!$B$7:$R$1700,4,0)</f>
        <v>1037.319</v>
      </c>
      <c r="D37" s="65">
        <f>VLOOKUP($A37,'Return Data'!$B$7:$R$1700,5,0)</f>
        <v>2.8891</v>
      </c>
      <c r="E37" s="66">
        <f t="shared" si="0"/>
        <v>30</v>
      </c>
      <c r="F37" s="65">
        <f>VLOOKUP($A37,'Return Data'!$B$7:$R$1700,6,0)</f>
        <v>2.9352999999999998</v>
      </c>
      <c r="G37" s="66">
        <f t="shared" si="1"/>
        <v>30</v>
      </c>
      <c r="H37" s="65">
        <f>VLOOKUP($A37,'Return Data'!$B$7:$R$1700,7,0)</f>
        <v>2.9357000000000002</v>
      </c>
      <c r="I37" s="66">
        <f t="shared" si="2"/>
        <v>30</v>
      </c>
      <c r="J37" s="65">
        <f>VLOOKUP($A37,'Return Data'!$B$7:$R$1700,8,0)</f>
        <v>2.8653</v>
      </c>
      <c r="K37" s="66">
        <f t="shared" si="3"/>
        <v>30</v>
      </c>
      <c r="L37" s="65">
        <f>VLOOKUP($A37,'Return Data'!$B$7:$R$1700,9,0)</f>
        <v>2.6918000000000002</v>
      </c>
      <c r="M37" s="66">
        <f t="shared" si="4"/>
        <v>30</v>
      </c>
      <c r="N37" s="65">
        <f>VLOOKUP($A37,'Return Data'!$B$7:$R$1700,10,0)</f>
        <v>2.7865000000000002</v>
      </c>
      <c r="O37" s="66">
        <f t="shared" si="5"/>
        <v>30</v>
      </c>
      <c r="P37" s="65">
        <f>VLOOKUP($A37,'Return Data'!$B$7:$R$1700,11,0)</f>
        <v>3.4723999999999999</v>
      </c>
      <c r="Q37" s="66">
        <f t="shared" si="9"/>
        <v>27</v>
      </c>
      <c r="R37" s="65">
        <f>VLOOKUP($A37,'Return Data'!$B$7:$R$1700,12,0)</f>
        <v>3.9028999999999998</v>
      </c>
      <c r="S37" s="66">
        <f t="shared" si="12"/>
        <v>24</v>
      </c>
      <c r="T37" s="65"/>
      <c r="U37" s="66"/>
      <c r="V37" s="65"/>
      <c r="W37" s="66"/>
      <c r="X37" s="65"/>
      <c r="Y37" s="66"/>
      <c r="Z37" s="65">
        <f>VLOOKUP($A37,'Return Data'!$B$7:$R$1700,16,0)</f>
        <v>4.1912000000000003</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3.0295866666666669</v>
      </c>
      <c r="E39" s="74"/>
      <c r="F39" s="75">
        <f>AVERAGE(F8:F37)</f>
        <v>3.0606999999999998</v>
      </c>
      <c r="G39" s="74"/>
      <c r="H39" s="75">
        <f>AVERAGE(H8:H37)</f>
        <v>3.0724900000000006</v>
      </c>
      <c r="I39" s="74"/>
      <c r="J39" s="75">
        <f>AVERAGE(J8:J37)</f>
        <v>3.0469033333333333</v>
      </c>
      <c r="K39" s="74"/>
      <c r="L39" s="75">
        <f>AVERAGE(L8:L37)</f>
        <v>2.9187866666666671</v>
      </c>
      <c r="M39" s="74"/>
      <c r="N39" s="75">
        <f>AVERAGE(N8:N37)</f>
        <v>3.0326099999999996</v>
      </c>
      <c r="O39" s="74"/>
      <c r="P39" s="75">
        <f>AVERAGE(P8:P37)</f>
        <v>3.626525</v>
      </c>
      <c r="Q39" s="74"/>
      <c r="R39" s="75">
        <f>AVERAGE(R8:R37)</f>
        <v>4.0406120000000012</v>
      </c>
      <c r="S39" s="74"/>
      <c r="T39" s="75">
        <f>AVERAGE(T8:T37)</f>
        <v>4.3850055555555549</v>
      </c>
      <c r="U39" s="74"/>
      <c r="V39" s="75">
        <f>AVERAGE(V8:V37)</f>
        <v>5.3208249999999992</v>
      </c>
      <c r="W39" s="74"/>
      <c r="X39" s="75">
        <f>AVERAGE(X8:X37)</f>
        <v>5.4897000000000009</v>
      </c>
      <c r="Y39" s="74"/>
      <c r="Z39" s="75">
        <f>AVERAGE(Z8:Z37)</f>
        <v>4.8773766666666667</v>
      </c>
      <c r="AA39" s="76"/>
    </row>
    <row r="40" spans="1:27" x14ac:dyDescent="0.3">
      <c r="A40" s="73" t="s">
        <v>28</v>
      </c>
      <c r="B40" s="74"/>
      <c r="C40" s="74"/>
      <c r="D40" s="75">
        <f>MIN(D8:D37)</f>
        <v>2.8891</v>
      </c>
      <c r="E40" s="74"/>
      <c r="F40" s="75">
        <f>MIN(F8:F37)</f>
        <v>2.9352999999999998</v>
      </c>
      <c r="G40" s="74"/>
      <c r="H40" s="75">
        <f>MIN(H8:H37)</f>
        <v>2.9357000000000002</v>
      </c>
      <c r="I40" s="74"/>
      <c r="J40" s="75">
        <f>MIN(J8:J37)</f>
        <v>2.8653</v>
      </c>
      <c r="K40" s="74"/>
      <c r="L40" s="75">
        <f>MIN(L8:L37)</f>
        <v>2.6918000000000002</v>
      </c>
      <c r="M40" s="74"/>
      <c r="N40" s="75">
        <f>MIN(N8:N37)</f>
        <v>2.7865000000000002</v>
      </c>
      <c r="O40" s="74"/>
      <c r="P40" s="75">
        <f>MIN(P8:P37)</f>
        <v>3.3986999999999998</v>
      </c>
      <c r="Q40" s="74"/>
      <c r="R40" s="75">
        <f>MIN(R8:R37)</f>
        <v>3.8508</v>
      </c>
      <c r="S40" s="74"/>
      <c r="T40" s="75">
        <f>MIN(T8:T37)</f>
        <v>4.2243000000000004</v>
      </c>
      <c r="U40" s="74"/>
      <c r="V40" s="75">
        <f>MIN(V8:V37)</f>
        <v>5.2794999999999996</v>
      </c>
      <c r="W40" s="74"/>
      <c r="X40" s="75">
        <f>MIN(X8:X37)</f>
        <v>5.2568000000000001</v>
      </c>
      <c r="Y40" s="74"/>
      <c r="Z40" s="75">
        <f>MIN(Z8:Z37)</f>
        <v>3.5891000000000002</v>
      </c>
      <c r="AA40" s="76"/>
    </row>
    <row r="41" spans="1:27" ht="15" thickBot="1" x14ac:dyDescent="0.35">
      <c r="A41" s="77" t="s">
        <v>29</v>
      </c>
      <c r="B41" s="78"/>
      <c r="C41" s="78"/>
      <c r="D41" s="79">
        <f>MAX(D8:D37)</f>
        <v>3.3065000000000002</v>
      </c>
      <c r="E41" s="78"/>
      <c r="F41" s="79">
        <f>MAX(F8:F37)</f>
        <v>3.3083</v>
      </c>
      <c r="G41" s="78"/>
      <c r="H41" s="79">
        <f>MAX(H8:H37)</f>
        <v>3.3016000000000001</v>
      </c>
      <c r="I41" s="78"/>
      <c r="J41" s="79">
        <f>MAX(J8:J37)</f>
        <v>3.2132999999999998</v>
      </c>
      <c r="K41" s="78"/>
      <c r="L41" s="79">
        <f>MAX(L8:L37)</f>
        <v>3.1025999999999998</v>
      </c>
      <c r="M41" s="78"/>
      <c r="N41" s="79">
        <f>MAX(N8:N37)</f>
        <v>3.3925000000000001</v>
      </c>
      <c r="O41" s="78"/>
      <c r="P41" s="79">
        <f>MAX(P8:P37)</f>
        <v>3.8822999999999999</v>
      </c>
      <c r="Q41" s="78"/>
      <c r="R41" s="79">
        <f>MAX(R8:R37)</f>
        <v>4.2695999999999996</v>
      </c>
      <c r="S41" s="78"/>
      <c r="T41" s="79">
        <f>MAX(T8:T37)</f>
        <v>4.5465999999999998</v>
      </c>
      <c r="U41" s="78"/>
      <c r="V41" s="79">
        <f>MAX(V8:V37)</f>
        <v>5.3648999999999996</v>
      </c>
      <c r="W41" s="78"/>
      <c r="X41" s="79">
        <f>MAX(X8:X37)</f>
        <v>5.6474000000000002</v>
      </c>
      <c r="Y41" s="78"/>
      <c r="Z41" s="79">
        <f>MAX(Z8:Z37)</f>
        <v>7.0960999999999999</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44025</v>
      </c>
      <c r="C8" s="65">
        <f>VLOOKUP($A8,'Return Data'!$B$7:$R$1700,4,0)</f>
        <v>1086.7882</v>
      </c>
      <c r="D8" s="65">
        <f>VLOOKUP($A8,'Return Data'!$B$7:$R$1700,5,0)</f>
        <v>2.8852000000000002</v>
      </c>
      <c r="E8" s="66">
        <f t="shared" ref="E8:E37" si="0">RANK(D8,D$8:D$37,0)</f>
        <v>23</v>
      </c>
      <c r="F8" s="65">
        <f>VLOOKUP($A8,'Return Data'!$B$7:$R$1700,6,0)</f>
        <v>2.9226000000000001</v>
      </c>
      <c r="G8" s="66">
        <f t="shared" ref="G8:G37" si="1">RANK(F8,F$8:F$37,0)</f>
        <v>23</v>
      </c>
      <c r="H8" s="65">
        <f>VLOOKUP($A8,'Return Data'!$B$7:$R$1700,7,0)</f>
        <v>2.9274</v>
      </c>
      <c r="I8" s="66">
        <f t="shared" ref="I8:I37" si="2">RANK(H8,H$8:H$37,0)</f>
        <v>23</v>
      </c>
      <c r="J8" s="65">
        <f>VLOOKUP($A8,'Return Data'!$B$7:$R$1700,8,0)</f>
        <v>2.9441999999999999</v>
      </c>
      <c r="K8" s="66">
        <f t="shared" ref="K8:K37" si="3">RANK(J8,J$8:J$37,0)</f>
        <v>17</v>
      </c>
      <c r="L8" s="65">
        <f>VLOOKUP($A8,'Return Data'!$B$7:$R$1700,9,0)</f>
        <v>2.7930000000000001</v>
      </c>
      <c r="M8" s="66">
        <f t="shared" ref="M8:M37" si="4">RANK(L8,L$8:L$37,0)</f>
        <v>20</v>
      </c>
      <c r="N8" s="65">
        <f>VLOOKUP($A8,'Return Data'!$B$7:$R$1700,10,0)</f>
        <v>2.8731</v>
      </c>
      <c r="O8" s="66">
        <f t="shared" ref="O8:O37" si="5">RANK(N8,N$8:N$37,0)</f>
        <v>20</v>
      </c>
      <c r="P8" s="65">
        <f>VLOOKUP($A8,'Return Data'!$B$7:$R$1700,11,0)</f>
        <v>3.4759000000000002</v>
      </c>
      <c r="Q8" s="66">
        <f>RANK(P8,P$8:P$37,0)</f>
        <v>17</v>
      </c>
      <c r="R8" s="65">
        <f>VLOOKUP($A8,'Return Data'!$B$7:$R$1700,12,0)</f>
        <v>3.8919999999999999</v>
      </c>
      <c r="S8" s="66">
        <f>RANK(R8,R$8:R$37,0)</f>
        <v>16</v>
      </c>
      <c r="T8" s="65">
        <f>VLOOKUP($A8,'Return Data'!$B$7:$R$1700,13,0)</f>
        <v>4.2523999999999997</v>
      </c>
      <c r="U8" s="66">
        <f>RANK(T8,T$8:T$37,0)</f>
        <v>11</v>
      </c>
      <c r="V8" s="65"/>
      <c r="W8" s="66"/>
      <c r="X8" s="65"/>
      <c r="Y8" s="66"/>
      <c r="Z8" s="65">
        <f>VLOOKUP($A8,'Return Data'!$B$7:$R$1700,16,0)</f>
        <v>5.0217000000000001</v>
      </c>
      <c r="AA8" s="67">
        <f t="shared" ref="AA8:AA37" si="6">RANK(Z8,Z$8:Z$37,0)</f>
        <v>7</v>
      </c>
    </row>
    <row r="9" spans="1:27" x14ac:dyDescent="0.3">
      <c r="A9" s="63" t="s">
        <v>1376</v>
      </c>
      <c r="B9" s="64">
        <f>VLOOKUP($A9,'Return Data'!$B$7:$R$1700,3,0)</f>
        <v>44025</v>
      </c>
      <c r="C9" s="65">
        <f>VLOOKUP($A9,'Return Data'!$B$7:$R$1700,4,0)</f>
        <v>1063.6541</v>
      </c>
      <c r="D9" s="65">
        <f>VLOOKUP($A9,'Return Data'!$B$7:$R$1700,5,0)</f>
        <v>2.9891000000000001</v>
      </c>
      <c r="E9" s="66">
        <f t="shared" si="0"/>
        <v>8</v>
      </c>
      <c r="F9" s="65">
        <f>VLOOKUP($A9,'Return Data'!$B$7:$R$1700,6,0)</f>
        <v>3.0228000000000002</v>
      </c>
      <c r="G9" s="66">
        <f t="shared" si="1"/>
        <v>7</v>
      </c>
      <c r="H9" s="65">
        <f>VLOOKUP($A9,'Return Data'!$B$7:$R$1700,7,0)</f>
        <v>3.0268999999999999</v>
      </c>
      <c r="I9" s="66">
        <f t="shared" si="2"/>
        <v>8</v>
      </c>
      <c r="J9" s="65">
        <f>VLOOKUP($A9,'Return Data'!$B$7:$R$1700,8,0)</f>
        <v>3.0137</v>
      </c>
      <c r="K9" s="66">
        <f t="shared" si="3"/>
        <v>7</v>
      </c>
      <c r="L9" s="65">
        <f>VLOOKUP($A9,'Return Data'!$B$7:$R$1700,9,0)</f>
        <v>2.9127000000000001</v>
      </c>
      <c r="M9" s="66">
        <f t="shared" si="4"/>
        <v>6</v>
      </c>
      <c r="N9" s="65">
        <f>VLOOKUP($A9,'Return Data'!$B$7:$R$1700,10,0)</f>
        <v>3.0274000000000001</v>
      </c>
      <c r="O9" s="66">
        <f t="shared" si="5"/>
        <v>7</v>
      </c>
      <c r="P9" s="65">
        <f>VLOOKUP($A9,'Return Data'!$B$7:$R$1700,11,0)</f>
        <v>3.5724999999999998</v>
      </c>
      <c r="Q9" s="66">
        <f>RANK(P9,P$8:P$37,0)</f>
        <v>8</v>
      </c>
      <c r="R9" s="65">
        <f>VLOOKUP($A9,'Return Data'!$B$7:$R$1700,12,0)</f>
        <v>3.9868000000000001</v>
      </c>
      <c r="S9" s="66">
        <f>RANK(R9,R$8:R$37,0)</f>
        <v>7</v>
      </c>
      <c r="T9" s="65">
        <f>VLOOKUP($A9,'Return Data'!$B$7:$R$1700,13,0)</f>
        <v>4.3372000000000002</v>
      </c>
      <c r="U9" s="66">
        <f>RANK(T9,T$8:T$37,0)</f>
        <v>4</v>
      </c>
      <c r="V9" s="65"/>
      <c r="W9" s="66"/>
      <c r="X9" s="65"/>
      <c r="Y9" s="66"/>
      <c r="Z9" s="65">
        <f>VLOOKUP($A9,'Return Data'!$B$7:$R$1700,16,0)</f>
        <v>4.7436999999999996</v>
      </c>
      <c r="AA9" s="67">
        <f t="shared" si="6"/>
        <v>12</v>
      </c>
    </row>
    <row r="10" spans="1:27" x14ac:dyDescent="0.3">
      <c r="A10" s="63" t="s">
        <v>1378</v>
      </c>
      <c r="B10" s="64">
        <f>VLOOKUP($A10,'Return Data'!$B$7:$R$1700,3,0)</f>
        <v>44025</v>
      </c>
      <c r="C10" s="65">
        <f>VLOOKUP($A10,'Return Data'!$B$7:$R$1700,4,0)</f>
        <v>1056.9622999999999</v>
      </c>
      <c r="D10" s="65">
        <f>VLOOKUP($A10,'Return Data'!$B$7:$R$1700,5,0)</f>
        <v>3.0598999999999998</v>
      </c>
      <c r="E10" s="66">
        <f t="shared" si="0"/>
        <v>3</v>
      </c>
      <c r="F10" s="65">
        <f>VLOOKUP($A10,'Return Data'!$B$7:$R$1700,6,0)</f>
        <v>3.0097</v>
      </c>
      <c r="G10" s="66">
        <f t="shared" si="1"/>
        <v>9</v>
      </c>
      <c r="H10" s="65">
        <f>VLOOKUP($A10,'Return Data'!$B$7:$R$1700,7,0)</f>
        <v>3.0114999999999998</v>
      </c>
      <c r="I10" s="66">
        <f t="shared" si="2"/>
        <v>11</v>
      </c>
      <c r="J10" s="65">
        <f>VLOOKUP($A10,'Return Data'!$B$7:$R$1700,8,0)</f>
        <v>2.9411</v>
      </c>
      <c r="K10" s="66">
        <f t="shared" si="3"/>
        <v>18</v>
      </c>
      <c r="L10" s="65">
        <f>VLOOKUP($A10,'Return Data'!$B$7:$R$1700,9,0)</f>
        <v>2.8624999999999998</v>
      </c>
      <c r="M10" s="66">
        <f t="shared" si="4"/>
        <v>10</v>
      </c>
      <c r="N10" s="65">
        <f>VLOOKUP($A10,'Return Data'!$B$7:$R$1700,10,0)</f>
        <v>3.0021</v>
      </c>
      <c r="O10" s="66">
        <f t="shared" si="5"/>
        <v>8</v>
      </c>
      <c r="P10" s="65">
        <f>VLOOKUP($A10,'Return Data'!$B$7:$R$1700,11,0)</f>
        <v>3.6347999999999998</v>
      </c>
      <c r="Q10" s="66">
        <f>RANK(P10,P$8:P$37,0)</f>
        <v>6</v>
      </c>
      <c r="R10" s="65">
        <f>VLOOKUP($A10,'Return Data'!$B$7:$R$1700,12,0)</f>
        <v>4.0444000000000004</v>
      </c>
      <c r="S10" s="66">
        <f>RANK(R10,R$8:R$37,0)</f>
        <v>5</v>
      </c>
      <c r="T10" s="65">
        <f>VLOOKUP($A10,'Return Data'!$B$7:$R$1700,13,0)</f>
        <v>4.3747999999999996</v>
      </c>
      <c r="U10" s="66">
        <f>RANK(T10,T$8:T$37,0)</f>
        <v>3</v>
      </c>
      <c r="V10" s="65"/>
      <c r="W10" s="66"/>
      <c r="X10" s="65"/>
      <c r="Y10" s="66"/>
      <c r="Z10" s="65">
        <f>VLOOKUP($A10,'Return Data'!$B$7:$R$1700,16,0)</f>
        <v>4.6341999999999999</v>
      </c>
      <c r="AA10" s="67">
        <f t="shared" si="6"/>
        <v>14</v>
      </c>
    </row>
    <row r="11" spans="1:27" x14ac:dyDescent="0.3">
      <c r="A11" s="63" t="s">
        <v>1380</v>
      </c>
      <c r="B11" s="64">
        <f>VLOOKUP($A11,'Return Data'!$B$7:$R$1700,3,0)</f>
        <v>44025</v>
      </c>
      <c r="C11" s="65">
        <f>VLOOKUP($A11,'Return Data'!$B$7:$R$1700,4,0)</f>
        <v>1058.4607000000001</v>
      </c>
      <c r="D11" s="65">
        <f>VLOOKUP($A11,'Return Data'!$B$7:$R$1700,5,0)</f>
        <v>2.9106999999999998</v>
      </c>
      <c r="E11" s="66">
        <f t="shared" si="0"/>
        <v>19</v>
      </c>
      <c r="F11" s="65">
        <f>VLOOKUP($A11,'Return Data'!$B$7:$R$1700,6,0)</f>
        <v>2.9456000000000002</v>
      </c>
      <c r="G11" s="66">
        <f t="shared" si="1"/>
        <v>19</v>
      </c>
      <c r="H11" s="65">
        <f>VLOOKUP($A11,'Return Data'!$B$7:$R$1700,7,0)</f>
        <v>2.9535</v>
      </c>
      <c r="I11" s="66">
        <f t="shared" si="2"/>
        <v>19</v>
      </c>
      <c r="J11" s="65">
        <f>VLOOKUP($A11,'Return Data'!$B$7:$R$1700,8,0)</f>
        <v>2.9285000000000001</v>
      </c>
      <c r="K11" s="66">
        <f t="shared" si="3"/>
        <v>21</v>
      </c>
      <c r="L11" s="65">
        <f>VLOOKUP($A11,'Return Data'!$B$7:$R$1700,9,0)</f>
        <v>2.8374000000000001</v>
      </c>
      <c r="M11" s="66">
        <f t="shared" si="4"/>
        <v>13</v>
      </c>
      <c r="N11" s="65">
        <f>VLOOKUP($A11,'Return Data'!$B$7:$R$1700,10,0)</f>
        <v>2.9325999999999999</v>
      </c>
      <c r="O11" s="66">
        <f t="shared" si="5"/>
        <v>12</v>
      </c>
      <c r="P11" s="65">
        <f>VLOOKUP($A11,'Return Data'!$B$7:$R$1700,11,0)</f>
        <v>3.5668000000000002</v>
      </c>
      <c r="Q11" s="66">
        <f>RANK(P11,P$8:P$37,0)</f>
        <v>10</v>
      </c>
      <c r="R11" s="65">
        <f>VLOOKUP($A11,'Return Data'!$B$7:$R$1700,12,0)</f>
        <v>3.9601999999999999</v>
      </c>
      <c r="S11" s="66">
        <f>RANK(R11,R$8:R$37,0)</f>
        <v>10</v>
      </c>
      <c r="T11" s="65">
        <f>VLOOKUP($A11,'Return Data'!$B$7:$R$1700,13,0)</f>
        <v>4.3067000000000002</v>
      </c>
      <c r="U11" s="66">
        <f>RANK(T11,T$8:T$37,0)</f>
        <v>7</v>
      </c>
      <c r="V11" s="65"/>
      <c r="W11" s="66"/>
      <c r="X11" s="65"/>
      <c r="Y11" s="66"/>
      <c r="Z11" s="65">
        <f>VLOOKUP($A11,'Return Data'!$B$7:$R$1700,16,0)</f>
        <v>4.6139999999999999</v>
      </c>
      <c r="AA11" s="67">
        <f t="shared" si="6"/>
        <v>15</v>
      </c>
    </row>
    <row r="12" spans="1:27" x14ac:dyDescent="0.3">
      <c r="A12" s="63" t="s">
        <v>1382</v>
      </c>
      <c r="B12" s="64">
        <f>VLOOKUP($A12,'Return Data'!$B$7:$R$1700,3,0)</f>
        <v>44025</v>
      </c>
      <c r="C12" s="65">
        <f>VLOOKUP($A12,'Return Data'!$B$7:$R$1700,4,0)</f>
        <v>1017.4265</v>
      </c>
      <c r="D12" s="65">
        <f>VLOOKUP($A12,'Return Data'!$B$7:$R$1700,5,0)</f>
        <v>3.2147000000000001</v>
      </c>
      <c r="E12" s="66">
        <f t="shared" si="0"/>
        <v>1</v>
      </c>
      <c r="F12" s="65">
        <f>VLOOKUP($A12,'Return Data'!$B$7:$R$1700,6,0)</f>
        <v>3.214</v>
      </c>
      <c r="G12" s="66">
        <f t="shared" si="1"/>
        <v>1</v>
      </c>
      <c r="H12" s="65">
        <f>VLOOKUP($A12,'Return Data'!$B$7:$R$1700,7,0)</f>
        <v>3.2082000000000002</v>
      </c>
      <c r="I12" s="66">
        <f t="shared" si="2"/>
        <v>1</v>
      </c>
      <c r="J12" s="65">
        <f>VLOOKUP($A12,'Return Data'!$B$7:$R$1700,8,0)</f>
        <v>3.1202000000000001</v>
      </c>
      <c r="K12" s="66">
        <f t="shared" si="3"/>
        <v>1</v>
      </c>
      <c r="L12" s="65">
        <f>VLOOKUP($A12,'Return Data'!$B$7:$R$1700,9,0)</f>
        <v>3.0108000000000001</v>
      </c>
      <c r="M12" s="66">
        <f t="shared" si="4"/>
        <v>1</v>
      </c>
      <c r="N12" s="65">
        <f>VLOOKUP($A12,'Return Data'!$B$7:$R$1700,10,0)</f>
        <v>3.2955999999999999</v>
      </c>
      <c r="O12" s="66">
        <f t="shared" si="5"/>
        <v>1</v>
      </c>
      <c r="P12" s="65"/>
      <c r="Q12" s="66"/>
      <c r="R12" s="65"/>
      <c r="S12" s="66"/>
      <c r="T12" s="65"/>
      <c r="U12" s="66"/>
      <c r="V12" s="65"/>
      <c r="W12" s="66"/>
      <c r="X12" s="65"/>
      <c r="Y12" s="66"/>
      <c r="Z12" s="65">
        <f>VLOOKUP($A12,'Return Data'!$B$7:$R$1700,16,0)</f>
        <v>3.7810000000000001</v>
      </c>
      <c r="AA12" s="67">
        <f t="shared" si="6"/>
        <v>28</v>
      </c>
    </row>
    <row r="13" spans="1:27" x14ac:dyDescent="0.3">
      <c r="A13" s="63" t="s">
        <v>1384</v>
      </c>
      <c r="B13" s="64">
        <f>VLOOKUP($A13,'Return Data'!$B$7:$R$1700,3,0)</f>
        <v>44025</v>
      </c>
      <c r="C13" s="65">
        <f>VLOOKUP($A13,'Return Data'!$B$7:$R$1700,4,0)</f>
        <v>1042.6967999999999</v>
      </c>
      <c r="D13" s="65">
        <f>VLOOKUP($A13,'Return Data'!$B$7:$R$1700,5,0)</f>
        <v>3.0072000000000001</v>
      </c>
      <c r="E13" s="66">
        <f t="shared" si="0"/>
        <v>6</v>
      </c>
      <c r="F13" s="65">
        <f>VLOOKUP($A13,'Return Data'!$B$7:$R$1700,6,0)</f>
        <v>3.0135000000000001</v>
      </c>
      <c r="G13" s="66">
        <f t="shared" si="1"/>
        <v>8</v>
      </c>
      <c r="H13" s="65">
        <f>VLOOKUP($A13,'Return Data'!$B$7:$R$1700,7,0)</f>
        <v>3.0222000000000002</v>
      </c>
      <c r="I13" s="66">
        <f t="shared" si="2"/>
        <v>9</v>
      </c>
      <c r="J13" s="65">
        <f>VLOOKUP($A13,'Return Data'!$B$7:$R$1700,8,0)</f>
        <v>3.0781000000000001</v>
      </c>
      <c r="K13" s="66">
        <f t="shared" si="3"/>
        <v>3</v>
      </c>
      <c r="L13" s="65">
        <f>VLOOKUP($A13,'Return Data'!$B$7:$R$1700,9,0)</f>
        <v>2.9857</v>
      </c>
      <c r="M13" s="66">
        <f t="shared" si="4"/>
        <v>2</v>
      </c>
      <c r="N13" s="65">
        <f>VLOOKUP($A13,'Return Data'!$B$7:$R$1700,10,0)</f>
        <v>3.1008</v>
      </c>
      <c r="O13" s="66">
        <f t="shared" si="5"/>
        <v>5</v>
      </c>
      <c r="P13" s="65">
        <f>VLOOKUP($A13,'Return Data'!$B$7:$R$1700,11,0)</f>
        <v>3.7097000000000002</v>
      </c>
      <c r="Q13" s="66">
        <f t="shared" ref="Q13:Q21" si="7">RANK(P13,P$8:P$37,0)</f>
        <v>4</v>
      </c>
      <c r="R13" s="65">
        <f>VLOOKUP($A13,'Return Data'!$B$7:$R$1700,12,0)</f>
        <v>4.0826000000000002</v>
      </c>
      <c r="S13" s="66">
        <f t="shared" ref="S13:S21" si="8">RANK(R13,R$8:R$37,0)</f>
        <v>4</v>
      </c>
      <c r="T13" s="65"/>
      <c r="U13" s="66"/>
      <c r="V13" s="65"/>
      <c r="W13" s="66"/>
      <c r="X13" s="65"/>
      <c r="Y13" s="66"/>
      <c r="Z13" s="65">
        <f>VLOOKUP($A13,'Return Data'!$B$7:$R$1700,16,0)</f>
        <v>4.3776000000000002</v>
      </c>
      <c r="AA13" s="67">
        <f t="shared" si="6"/>
        <v>20</v>
      </c>
    </row>
    <row r="14" spans="1:27" x14ac:dyDescent="0.3">
      <c r="A14" s="63" t="s">
        <v>1386</v>
      </c>
      <c r="B14" s="64">
        <f>VLOOKUP($A14,'Return Data'!$B$7:$R$1700,3,0)</f>
        <v>44025</v>
      </c>
      <c r="C14" s="65">
        <f>VLOOKUP($A14,'Return Data'!$B$7:$R$1700,4,0)</f>
        <v>1076.9976999999999</v>
      </c>
      <c r="D14" s="65">
        <f>VLOOKUP($A14,'Return Data'!$B$7:$R$1700,5,0)</f>
        <v>2.9893999999999998</v>
      </c>
      <c r="E14" s="66">
        <f t="shared" si="0"/>
        <v>7</v>
      </c>
      <c r="F14" s="65">
        <f>VLOOKUP($A14,'Return Data'!$B$7:$R$1700,6,0)</f>
        <v>3.0543</v>
      </c>
      <c r="G14" s="66">
        <f t="shared" si="1"/>
        <v>3</v>
      </c>
      <c r="H14" s="65">
        <f>VLOOKUP($A14,'Return Data'!$B$7:$R$1700,7,0)</f>
        <v>3.0455999999999999</v>
      </c>
      <c r="I14" s="66">
        <f t="shared" si="2"/>
        <v>6</v>
      </c>
      <c r="J14" s="65">
        <f>VLOOKUP($A14,'Return Data'!$B$7:$R$1700,8,0)</f>
        <v>3.0228999999999999</v>
      </c>
      <c r="K14" s="66">
        <f t="shared" si="3"/>
        <v>6</v>
      </c>
      <c r="L14" s="65">
        <f>VLOOKUP($A14,'Return Data'!$B$7:$R$1700,9,0)</f>
        <v>2.9283000000000001</v>
      </c>
      <c r="M14" s="66">
        <f t="shared" si="4"/>
        <v>5</v>
      </c>
      <c r="N14" s="65">
        <f>VLOOKUP($A14,'Return Data'!$B$7:$R$1700,10,0)</f>
        <v>3.1364000000000001</v>
      </c>
      <c r="O14" s="66">
        <f t="shared" si="5"/>
        <v>3</v>
      </c>
      <c r="P14" s="65">
        <f>VLOOKUP($A14,'Return Data'!$B$7:$R$1700,11,0)</f>
        <v>3.7625000000000002</v>
      </c>
      <c r="Q14" s="66">
        <f t="shared" si="7"/>
        <v>3</v>
      </c>
      <c r="R14" s="65">
        <f>VLOOKUP($A14,'Return Data'!$B$7:$R$1700,12,0)</f>
        <v>4.1196999999999999</v>
      </c>
      <c r="S14" s="66">
        <f t="shared" si="8"/>
        <v>3</v>
      </c>
      <c r="T14" s="65">
        <f>VLOOKUP($A14,'Return Data'!$B$7:$R$1700,13,0)</f>
        <v>4.4516</v>
      </c>
      <c r="U14" s="66">
        <f>RANK(T14,T$8:T$37,0)</f>
        <v>1</v>
      </c>
      <c r="V14" s="65"/>
      <c r="W14" s="66"/>
      <c r="X14" s="65"/>
      <c r="Y14" s="66"/>
      <c r="Z14" s="65">
        <f>VLOOKUP($A14,'Return Data'!$B$7:$R$1700,16,0)</f>
        <v>5.0243000000000002</v>
      </c>
      <c r="AA14" s="67">
        <f t="shared" si="6"/>
        <v>6</v>
      </c>
    </row>
    <row r="15" spans="1:27" x14ac:dyDescent="0.3">
      <c r="A15" s="63" t="s">
        <v>1388</v>
      </c>
      <c r="B15" s="64">
        <f>VLOOKUP($A15,'Return Data'!$B$7:$R$1700,3,0)</f>
        <v>44025</v>
      </c>
      <c r="C15" s="65">
        <f>VLOOKUP($A15,'Return Data'!$B$7:$R$1700,4,0)</f>
        <v>1043.5441000000001</v>
      </c>
      <c r="D15" s="65">
        <f>VLOOKUP($A15,'Return Data'!$B$7:$R$1700,5,0)</f>
        <v>3.0992000000000002</v>
      </c>
      <c r="E15" s="66">
        <f t="shared" si="0"/>
        <v>2</v>
      </c>
      <c r="F15" s="65">
        <f>VLOOKUP($A15,'Return Data'!$B$7:$R$1700,6,0)</f>
        <v>3.0996999999999999</v>
      </c>
      <c r="G15" s="66">
        <f t="shared" si="1"/>
        <v>2</v>
      </c>
      <c r="H15" s="65">
        <f>VLOOKUP($A15,'Return Data'!$B$7:$R$1700,7,0)</f>
        <v>3.1208</v>
      </c>
      <c r="I15" s="66">
        <f t="shared" si="2"/>
        <v>2</v>
      </c>
      <c r="J15" s="65">
        <f>VLOOKUP($A15,'Return Data'!$B$7:$R$1700,8,0)</f>
        <v>3.0918999999999999</v>
      </c>
      <c r="K15" s="66">
        <f t="shared" si="3"/>
        <v>2</v>
      </c>
      <c r="L15" s="65">
        <f>VLOOKUP($A15,'Return Data'!$B$7:$R$1700,9,0)</f>
        <v>2.9754</v>
      </c>
      <c r="M15" s="66">
        <f t="shared" si="4"/>
        <v>3</v>
      </c>
      <c r="N15" s="65">
        <f>VLOOKUP($A15,'Return Data'!$B$7:$R$1700,10,0)</f>
        <v>3.1896</v>
      </c>
      <c r="O15" s="66">
        <f t="shared" si="5"/>
        <v>2</v>
      </c>
      <c r="P15" s="65">
        <f>VLOOKUP($A15,'Return Data'!$B$7:$R$1700,11,0)</f>
        <v>3.8107000000000002</v>
      </c>
      <c r="Q15" s="66">
        <f t="shared" si="7"/>
        <v>1</v>
      </c>
      <c r="R15" s="65">
        <f>VLOOKUP($A15,'Return Data'!$B$7:$R$1700,12,0)</f>
        <v>4.1905999999999999</v>
      </c>
      <c r="S15" s="66">
        <f t="shared" si="8"/>
        <v>1</v>
      </c>
      <c r="T15" s="65"/>
      <c r="U15" s="66"/>
      <c r="V15" s="65"/>
      <c r="W15" s="66"/>
      <c r="X15" s="65"/>
      <c r="Y15" s="66"/>
      <c r="Z15" s="65">
        <f>VLOOKUP($A15,'Return Data'!$B$7:$R$1700,16,0)</f>
        <v>4.4645000000000001</v>
      </c>
      <c r="AA15" s="67">
        <f t="shared" si="6"/>
        <v>17</v>
      </c>
    </row>
    <row r="16" spans="1:27" x14ac:dyDescent="0.3">
      <c r="A16" s="63" t="s">
        <v>1389</v>
      </c>
      <c r="B16" s="64">
        <f>VLOOKUP($A16,'Return Data'!$B$7:$R$1700,3,0)</f>
        <v>44025</v>
      </c>
      <c r="C16" s="65">
        <f>VLOOKUP($A16,'Return Data'!$B$7:$R$1700,4,0)</f>
        <v>1052.2062000000001</v>
      </c>
      <c r="D16" s="65">
        <f>VLOOKUP($A16,'Return Data'!$B$7:$R$1700,5,0)</f>
        <v>2.9072</v>
      </c>
      <c r="E16" s="66">
        <f t="shared" si="0"/>
        <v>20</v>
      </c>
      <c r="F16" s="65">
        <f>VLOOKUP($A16,'Return Data'!$B$7:$R$1700,6,0)</f>
        <v>2.94</v>
      </c>
      <c r="G16" s="66">
        <f t="shared" si="1"/>
        <v>20</v>
      </c>
      <c r="H16" s="65">
        <f>VLOOKUP($A16,'Return Data'!$B$7:$R$1700,7,0)</f>
        <v>2.9432999999999998</v>
      </c>
      <c r="I16" s="66">
        <f t="shared" si="2"/>
        <v>20</v>
      </c>
      <c r="J16" s="65">
        <f>VLOOKUP($A16,'Return Data'!$B$7:$R$1700,8,0)</f>
        <v>3.0087999999999999</v>
      </c>
      <c r="K16" s="66">
        <f t="shared" si="3"/>
        <v>8</v>
      </c>
      <c r="L16" s="65">
        <f>VLOOKUP($A16,'Return Data'!$B$7:$R$1700,9,0)</f>
        <v>2.778</v>
      </c>
      <c r="M16" s="66">
        <f t="shared" si="4"/>
        <v>21</v>
      </c>
      <c r="N16" s="65">
        <f>VLOOKUP($A16,'Return Data'!$B$7:$R$1700,10,0)</f>
        <v>2.7231999999999998</v>
      </c>
      <c r="O16" s="66">
        <f t="shared" si="5"/>
        <v>29</v>
      </c>
      <c r="P16" s="65">
        <f>VLOOKUP($A16,'Return Data'!$B$7:$R$1700,11,0)</f>
        <v>3.3222</v>
      </c>
      <c r="Q16" s="66">
        <f t="shared" si="7"/>
        <v>27</v>
      </c>
      <c r="R16" s="65">
        <f>VLOOKUP($A16,'Return Data'!$B$7:$R$1700,12,0)</f>
        <v>3.7818000000000001</v>
      </c>
      <c r="S16" s="66">
        <f t="shared" si="8"/>
        <v>24</v>
      </c>
      <c r="T16" s="65">
        <f>VLOOKUP($A16,'Return Data'!$B$7:$R$1700,13,0)</f>
        <v>4.1581000000000001</v>
      </c>
      <c r="U16" s="66">
        <f>RANK(T16,T$8:T$37,0)</f>
        <v>17</v>
      </c>
      <c r="V16" s="65"/>
      <c r="W16" s="66"/>
      <c r="X16" s="65"/>
      <c r="Y16" s="66"/>
      <c r="Z16" s="65">
        <f>VLOOKUP($A16,'Return Data'!$B$7:$R$1700,16,0)</f>
        <v>4.3933999999999997</v>
      </c>
      <c r="AA16" s="67">
        <f t="shared" si="6"/>
        <v>19</v>
      </c>
    </row>
    <row r="17" spans="1:27" x14ac:dyDescent="0.3">
      <c r="A17" s="63" t="s">
        <v>1391</v>
      </c>
      <c r="B17" s="64">
        <f>VLOOKUP($A17,'Return Data'!$B$7:$R$1700,3,0)</f>
        <v>44025</v>
      </c>
      <c r="C17" s="65">
        <f>VLOOKUP($A17,'Return Data'!$B$7:$R$1700,4,0)</f>
        <v>2978.1318000000001</v>
      </c>
      <c r="D17" s="65">
        <f>VLOOKUP($A17,'Return Data'!$B$7:$R$1700,5,0)</f>
        <v>2.9466000000000001</v>
      </c>
      <c r="E17" s="66">
        <f t="shared" si="0"/>
        <v>13</v>
      </c>
      <c r="F17" s="65">
        <f>VLOOKUP($A17,'Return Data'!$B$7:$R$1700,6,0)</f>
        <v>2.9565000000000001</v>
      </c>
      <c r="G17" s="66">
        <f t="shared" si="1"/>
        <v>17</v>
      </c>
      <c r="H17" s="65">
        <f>VLOOKUP($A17,'Return Data'!$B$7:$R$1700,7,0)</f>
        <v>2.9203000000000001</v>
      </c>
      <c r="I17" s="66">
        <f t="shared" si="2"/>
        <v>26</v>
      </c>
      <c r="J17" s="65">
        <f>VLOOKUP($A17,'Return Data'!$B$7:$R$1700,8,0)</f>
        <v>2.9177</v>
      </c>
      <c r="K17" s="66">
        <f t="shared" si="3"/>
        <v>23</v>
      </c>
      <c r="L17" s="65">
        <f>VLOOKUP($A17,'Return Data'!$B$7:$R$1700,9,0)</f>
        <v>2.7639999999999998</v>
      </c>
      <c r="M17" s="66">
        <f t="shared" si="4"/>
        <v>23</v>
      </c>
      <c r="N17" s="65">
        <f>VLOOKUP($A17,'Return Data'!$B$7:$R$1700,10,0)</f>
        <v>2.8469000000000002</v>
      </c>
      <c r="O17" s="66">
        <f t="shared" si="5"/>
        <v>24</v>
      </c>
      <c r="P17" s="65">
        <f>VLOOKUP($A17,'Return Data'!$B$7:$R$1700,11,0)</f>
        <v>3.4281999999999999</v>
      </c>
      <c r="Q17" s="66">
        <f t="shared" si="7"/>
        <v>22</v>
      </c>
      <c r="R17" s="65">
        <f>VLOOKUP($A17,'Return Data'!$B$7:$R$1700,12,0)</f>
        <v>3.8586</v>
      </c>
      <c r="S17" s="66">
        <f t="shared" si="8"/>
        <v>18</v>
      </c>
      <c r="T17" s="65">
        <f>VLOOKUP($A17,'Return Data'!$B$7:$R$1700,13,0)</f>
        <v>4.2253999999999996</v>
      </c>
      <c r="U17" s="66">
        <f>RANK(T17,T$8:T$37,0)</f>
        <v>14</v>
      </c>
      <c r="V17" s="65">
        <f>VLOOKUP($A17,'Return Data'!$B$7:$R$1700,17,0)</f>
        <v>5.1765999999999996</v>
      </c>
      <c r="W17" s="66">
        <f>RANK(V17,V$8:V$37,0)</f>
        <v>3</v>
      </c>
      <c r="X17" s="65">
        <f>VLOOKUP($A17,'Return Data'!$B$7:$R$1700,14,0)</f>
        <v>5.4226999999999999</v>
      </c>
      <c r="Y17" s="66">
        <f>RANK(X17,X$8:X$37,0)</f>
        <v>2</v>
      </c>
      <c r="Z17" s="65">
        <f>VLOOKUP($A17,'Return Data'!$B$7:$R$1700,16,0)</f>
        <v>6.0953999999999997</v>
      </c>
      <c r="AA17" s="67">
        <f t="shared" si="6"/>
        <v>4</v>
      </c>
    </row>
    <row r="18" spans="1:27" x14ac:dyDescent="0.3">
      <c r="A18" s="63" t="s">
        <v>1394</v>
      </c>
      <c r="B18" s="64">
        <f>VLOOKUP($A18,'Return Data'!$B$7:$R$1700,3,0)</f>
        <v>44025</v>
      </c>
      <c r="C18" s="65">
        <f>VLOOKUP($A18,'Return Data'!$B$7:$R$1700,4,0)</f>
        <v>1050.8884</v>
      </c>
      <c r="D18" s="65">
        <f>VLOOKUP($A18,'Return Data'!$B$7:$R$1700,5,0)</f>
        <v>2.9628999999999999</v>
      </c>
      <c r="E18" s="66">
        <f t="shared" si="0"/>
        <v>10</v>
      </c>
      <c r="F18" s="65">
        <f>VLOOKUP($A18,'Return Data'!$B$7:$R$1700,6,0)</f>
        <v>2.9784999999999999</v>
      </c>
      <c r="G18" s="66">
        <f t="shared" si="1"/>
        <v>11</v>
      </c>
      <c r="H18" s="65">
        <f>VLOOKUP($A18,'Return Data'!$B$7:$R$1700,7,0)</f>
        <v>2.9588999999999999</v>
      </c>
      <c r="I18" s="66">
        <f t="shared" si="2"/>
        <v>17</v>
      </c>
      <c r="J18" s="65">
        <f>VLOOKUP($A18,'Return Data'!$B$7:$R$1700,8,0)</f>
        <v>2.9357000000000002</v>
      </c>
      <c r="K18" s="66">
        <f t="shared" si="3"/>
        <v>20</v>
      </c>
      <c r="L18" s="65">
        <f>VLOOKUP($A18,'Return Data'!$B$7:$R$1700,9,0)</f>
        <v>2.85</v>
      </c>
      <c r="M18" s="66">
        <f t="shared" si="4"/>
        <v>11</v>
      </c>
      <c r="N18" s="65">
        <f>VLOOKUP($A18,'Return Data'!$B$7:$R$1700,10,0)</f>
        <v>2.9188999999999998</v>
      </c>
      <c r="O18" s="66">
        <f t="shared" si="5"/>
        <v>15</v>
      </c>
      <c r="P18" s="65">
        <f>VLOOKUP($A18,'Return Data'!$B$7:$R$1700,11,0)</f>
        <v>3.4916</v>
      </c>
      <c r="Q18" s="66">
        <f t="shared" si="7"/>
        <v>14</v>
      </c>
      <c r="R18" s="65">
        <f>VLOOKUP($A18,'Return Data'!$B$7:$R$1700,12,0)</f>
        <v>3.9064000000000001</v>
      </c>
      <c r="S18" s="66">
        <f t="shared" si="8"/>
        <v>15</v>
      </c>
      <c r="T18" s="65">
        <f>VLOOKUP($A18,'Return Data'!$B$7:$R$1700,13,0)</f>
        <v>4.2473999999999998</v>
      </c>
      <c r="U18" s="66">
        <f>RANK(T18,T$8:T$37,0)</f>
        <v>12</v>
      </c>
      <c r="V18" s="65"/>
      <c r="W18" s="66"/>
      <c r="X18" s="65"/>
      <c r="Y18" s="66"/>
      <c r="Z18" s="65">
        <f>VLOOKUP($A18,'Return Data'!$B$7:$R$1700,16,0)</f>
        <v>4.4153000000000002</v>
      </c>
      <c r="AA18" s="67">
        <f t="shared" si="6"/>
        <v>18</v>
      </c>
    </row>
    <row r="19" spans="1:27" x14ac:dyDescent="0.3">
      <c r="A19" s="63" t="s">
        <v>1395</v>
      </c>
      <c r="B19" s="64">
        <f>VLOOKUP($A19,'Return Data'!$B$7:$R$1700,3,0)</f>
        <v>44025</v>
      </c>
      <c r="C19" s="65">
        <f>VLOOKUP($A19,'Return Data'!$B$7:$R$1700,4,0)</f>
        <v>108.44459999999999</v>
      </c>
      <c r="D19" s="65">
        <f>VLOOKUP($A19,'Return Data'!$B$7:$R$1700,5,0)</f>
        <v>2.8948</v>
      </c>
      <c r="E19" s="66">
        <f t="shared" si="0"/>
        <v>22</v>
      </c>
      <c r="F19" s="65">
        <f>VLOOKUP($A19,'Return Data'!$B$7:$R$1700,6,0)</f>
        <v>2.9289000000000001</v>
      </c>
      <c r="G19" s="66">
        <f t="shared" si="1"/>
        <v>22</v>
      </c>
      <c r="H19" s="65">
        <f>VLOOKUP($A19,'Return Data'!$B$7:$R$1700,7,0)</f>
        <v>2.9394999999999998</v>
      </c>
      <c r="I19" s="66">
        <f t="shared" si="2"/>
        <v>21</v>
      </c>
      <c r="J19" s="65">
        <f>VLOOKUP($A19,'Return Data'!$B$7:$R$1700,8,0)</f>
        <v>2.9121999999999999</v>
      </c>
      <c r="K19" s="66">
        <f t="shared" si="3"/>
        <v>24</v>
      </c>
      <c r="L19" s="65">
        <f>VLOOKUP($A19,'Return Data'!$B$7:$R$1700,9,0)</f>
        <v>2.7740999999999998</v>
      </c>
      <c r="M19" s="66">
        <f t="shared" si="4"/>
        <v>22</v>
      </c>
      <c r="N19" s="65">
        <f>VLOOKUP($A19,'Return Data'!$B$7:$R$1700,10,0)</f>
        <v>2.8451</v>
      </c>
      <c r="O19" s="66">
        <f t="shared" si="5"/>
        <v>26</v>
      </c>
      <c r="P19" s="65">
        <f>VLOOKUP($A19,'Return Data'!$B$7:$R$1700,11,0)</f>
        <v>3.4447000000000001</v>
      </c>
      <c r="Q19" s="66">
        <f t="shared" si="7"/>
        <v>21</v>
      </c>
      <c r="R19" s="65">
        <f>VLOOKUP($A19,'Return Data'!$B$7:$R$1700,12,0)</f>
        <v>3.8692000000000002</v>
      </c>
      <c r="S19" s="66">
        <f t="shared" si="8"/>
        <v>17</v>
      </c>
      <c r="T19" s="65">
        <f>VLOOKUP($A19,'Return Data'!$B$7:$R$1700,13,0)</f>
        <v>4.2404999999999999</v>
      </c>
      <c r="U19" s="66">
        <f>RANK(T19,T$8:T$37,0)</f>
        <v>13</v>
      </c>
      <c r="V19" s="65"/>
      <c r="W19" s="66"/>
      <c r="X19" s="65"/>
      <c r="Y19" s="66"/>
      <c r="Z19" s="65">
        <f>VLOOKUP($A19,'Return Data'!$B$7:$R$1700,16,0)</f>
        <v>4.9942000000000002</v>
      </c>
      <c r="AA19" s="67">
        <f t="shared" si="6"/>
        <v>8</v>
      </c>
    </row>
    <row r="20" spans="1:27" x14ac:dyDescent="0.3">
      <c r="A20" s="63" t="s">
        <v>1398</v>
      </c>
      <c r="B20" s="64">
        <f>VLOOKUP($A20,'Return Data'!$B$7:$R$1700,3,0)</f>
        <v>44025</v>
      </c>
      <c r="C20" s="65">
        <f>VLOOKUP($A20,'Return Data'!$B$7:$R$1700,4,0)</f>
        <v>1072.5224000000001</v>
      </c>
      <c r="D20" s="65">
        <f>VLOOKUP($A20,'Return Data'!$B$7:$R$1700,5,0)</f>
        <v>2.9134000000000002</v>
      </c>
      <c r="E20" s="66">
        <f t="shared" si="0"/>
        <v>18</v>
      </c>
      <c r="F20" s="65">
        <f>VLOOKUP($A20,'Return Data'!$B$7:$R$1700,6,0)</f>
        <v>2.9331</v>
      </c>
      <c r="G20" s="66">
        <f t="shared" si="1"/>
        <v>21</v>
      </c>
      <c r="H20" s="65">
        <f>VLOOKUP($A20,'Return Data'!$B$7:$R$1700,7,0)</f>
        <v>2.9264000000000001</v>
      </c>
      <c r="I20" s="66">
        <f t="shared" si="2"/>
        <v>24</v>
      </c>
      <c r="J20" s="65">
        <f>VLOOKUP($A20,'Return Data'!$B$7:$R$1700,8,0)</f>
        <v>2.8578999999999999</v>
      </c>
      <c r="K20" s="66">
        <f t="shared" si="3"/>
        <v>27</v>
      </c>
      <c r="L20" s="65">
        <f>VLOOKUP($A20,'Return Data'!$B$7:$R$1700,9,0)</f>
        <v>2.7202999999999999</v>
      </c>
      <c r="M20" s="66">
        <f t="shared" si="4"/>
        <v>29</v>
      </c>
      <c r="N20" s="65">
        <f>VLOOKUP($A20,'Return Data'!$B$7:$R$1700,10,0)</f>
        <v>2.8609</v>
      </c>
      <c r="O20" s="66">
        <f t="shared" si="5"/>
        <v>21</v>
      </c>
      <c r="P20" s="65">
        <f>VLOOKUP($A20,'Return Data'!$B$7:$R$1700,11,0)</f>
        <v>3.3944000000000001</v>
      </c>
      <c r="Q20" s="66">
        <f t="shared" si="7"/>
        <v>25</v>
      </c>
      <c r="R20" s="65">
        <f>VLOOKUP($A20,'Return Data'!$B$7:$R$1700,12,0)</f>
        <v>3.8441999999999998</v>
      </c>
      <c r="S20" s="66">
        <f t="shared" si="8"/>
        <v>21</v>
      </c>
      <c r="T20" s="65">
        <f>VLOOKUP($A20,'Return Data'!$B$7:$R$1700,13,0)</f>
        <v>4.2186000000000003</v>
      </c>
      <c r="U20" s="66">
        <f>RANK(T20,T$8:T$37,0)</f>
        <v>15</v>
      </c>
      <c r="V20" s="65"/>
      <c r="W20" s="66"/>
      <c r="X20" s="65"/>
      <c r="Y20" s="66"/>
      <c r="Z20" s="65">
        <f>VLOOKUP($A20,'Return Data'!$B$7:$R$1700,16,0)</f>
        <v>4.8277999999999999</v>
      </c>
      <c r="AA20" s="67">
        <f t="shared" si="6"/>
        <v>11</v>
      </c>
    </row>
    <row r="21" spans="1:27" x14ac:dyDescent="0.3">
      <c r="A21" s="63" t="s">
        <v>1400</v>
      </c>
      <c r="B21" s="64">
        <f>VLOOKUP($A21,'Return Data'!$B$7:$R$1700,3,0)</f>
        <v>44025</v>
      </c>
      <c r="C21" s="65">
        <f>VLOOKUP($A21,'Return Data'!$B$7:$R$1700,4,0)</f>
        <v>1043.8148000000001</v>
      </c>
      <c r="D21" s="65">
        <f>VLOOKUP($A21,'Return Data'!$B$7:$R$1700,5,0)</f>
        <v>2.8290999999999999</v>
      </c>
      <c r="E21" s="66">
        <f t="shared" si="0"/>
        <v>29</v>
      </c>
      <c r="F21" s="65">
        <f>VLOOKUP($A21,'Return Data'!$B$7:$R$1700,6,0)</f>
        <v>2.8809</v>
      </c>
      <c r="G21" s="66">
        <f t="shared" si="1"/>
        <v>29</v>
      </c>
      <c r="H21" s="65">
        <f>VLOOKUP($A21,'Return Data'!$B$7:$R$1700,7,0)</f>
        <v>2.8864000000000001</v>
      </c>
      <c r="I21" s="66">
        <f t="shared" si="2"/>
        <v>29</v>
      </c>
      <c r="J21" s="65">
        <f>VLOOKUP($A21,'Return Data'!$B$7:$R$1700,8,0)</f>
        <v>2.8534999999999999</v>
      </c>
      <c r="K21" s="66">
        <f t="shared" si="3"/>
        <v>29</v>
      </c>
      <c r="L21" s="65">
        <f>VLOOKUP($A21,'Return Data'!$B$7:$R$1700,9,0)</f>
        <v>2.7513999999999998</v>
      </c>
      <c r="M21" s="66">
        <f t="shared" si="4"/>
        <v>25</v>
      </c>
      <c r="N21" s="65">
        <f>VLOOKUP($A21,'Return Data'!$B$7:$R$1700,10,0)</f>
        <v>2.8243999999999998</v>
      </c>
      <c r="O21" s="66">
        <f t="shared" si="5"/>
        <v>27</v>
      </c>
      <c r="P21" s="65">
        <f>VLOOKUP($A21,'Return Data'!$B$7:$R$1700,11,0)</f>
        <v>3.4203000000000001</v>
      </c>
      <c r="Q21" s="66">
        <f t="shared" si="7"/>
        <v>23</v>
      </c>
      <c r="R21" s="65">
        <f>VLOOKUP($A21,'Return Data'!$B$7:$R$1700,12,0)</f>
        <v>3.8490000000000002</v>
      </c>
      <c r="S21" s="66">
        <f t="shared" si="8"/>
        <v>20</v>
      </c>
      <c r="T21" s="65"/>
      <c r="U21" s="66"/>
      <c r="V21" s="65"/>
      <c r="W21" s="66"/>
      <c r="X21" s="65"/>
      <c r="Y21" s="66"/>
      <c r="Z21" s="65">
        <f>VLOOKUP($A21,'Return Data'!$B$7:$R$1700,16,0)</f>
        <v>4.3090999999999999</v>
      </c>
      <c r="AA21" s="67">
        <f t="shared" si="6"/>
        <v>22</v>
      </c>
    </row>
    <row r="22" spans="1:27" x14ac:dyDescent="0.3">
      <c r="A22" s="63" t="s">
        <v>1402</v>
      </c>
      <c r="B22" s="64">
        <f>VLOOKUP($A22,'Return Data'!$B$7:$R$1700,3,0)</f>
        <v>44025</v>
      </c>
      <c r="C22" s="65">
        <f>VLOOKUP($A22,'Return Data'!$B$7:$R$1700,4,0)</f>
        <v>1018.0722</v>
      </c>
      <c r="D22" s="65">
        <f>VLOOKUP($A22,'Return Data'!$B$7:$R$1700,5,0)</f>
        <v>2.9258000000000002</v>
      </c>
      <c r="E22" s="66">
        <f t="shared" si="0"/>
        <v>17</v>
      </c>
      <c r="F22" s="65">
        <f>VLOOKUP($A22,'Return Data'!$B$7:$R$1700,6,0)</f>
        <v>2.9704999999999999</v>
      </c>
      <c r="G22" s="66">
        <f t="shared" si="1"/>
        <v>14</v>
      </c>
      <c r="H22" s="65">
        <f>VLOOKUP($A22,'Return Data'!$B$7:$R$1700,7,0)</f>
        <v>3.0501999999999998</v>
      </c>
      <c r="I22" s="66">
        <f t="shared" si="2"/>
        <v>5</v>
      </c>
      <c r="J22" s="65">
        <f>VLOOKUP($A22,'Return Data'!$B$7:$R$1700,8,0)</f>
        <v>2.9609000000000001</v>
      </c>
      <c r="K22" s="66">
        <f t="shared" si="3"/>
        <v>12</v>
      </c>
      <c r="L22" s="65">
        <f>VLOOKUP($A22,'Return Data'!$B$7:$R$1700,9,0)</f>
        <v>2.8182999999999998</v>
      </c>
      <c r="M22" s="66">
        <f t="shared" si="4"/>
        <v>18</v>
      </c>
      <c r="N22" s="65">
        <f>VLOOKUP($A22,'Return Data'!$B$7:$R$1700,10,0)</f>
        <v>2.8811</v>
      </c>
      <c r="O22" s="66">
        <f t="shared" si="5"/>
        <v>19</v>
      </c>
      <c r="P22" s="65"/>
      <c r="Q22" s="66"/>
      <c r="R22" s="65"/>
      <c r="S22" s="66"/>
      <c r="T22" s="65"/>
      <c r="U22" s="66"/>
      <c r="V22" s="65"/>
      <c r="W22" s="66"/>
      <c r="X22" s="65"/>
      <c r="Y22" s="66"/>
      <c r="Z22" s="65">
        <f>VLOOKUP($A22,'Return Data'!$B$7:$R$1700,16,0)</f>
        <v>3.5274999999999999</v>
      </c>
      <c r="AA22" s="67">
        <f t="shared" si="6"/>
        <v>30</v>
      </c>
    </row>
    <row r="23" spans="1:27" x14ac:dyDescent="0.3">
      <c r="A23" s="63" t="s">
        <v>1404</v>
      </c>
      <c r="B23" s="64">
        <f>VLOOKUP($A23,'Return Data'!$B$7:$R$1700,3,0)</f>
        <v>44025</v>
      </c>
      <c r="C23" s="65">
        <f>VLOOKUP($A23,'Return Data'!$B$7:$R$1700,4,0)</f>
        <v>1027.8975</v>
      </c>
      <c r="D23" s="65">
        <f>VLOOKUP($A23,'Return Data'!$B$7:$R$1700,5,0)</f>
        <v>2.8374000000000001</v>
      </c>
      <c r="E23" s="66">
        <f t="shared" si="0"/>
        <v>28</v>
      </c>
      <c r="F23" s="65">
        <f>VLOOKUP($A23,'Return Data'!$B$7:$R$1700,6,0)</f>
        <v>2.9018000000000002</v>
      </c>
      <c r="G23" s="66">
        <f t="shared" si="1"/>
        <v>27</v>
      </c>
      <c r="H23" s="65">
        <f>VLOOKUP($A23,'Return Data'!$B$7:$R$1700,7,0)</f>
        <v>2.9134000000000002</v>
      </c>
      <c r="I23" s="66">
        <f t="shared" si="2"/>
        <v>27</v>
      </c>
      <c r="J23" s="65">
        <f>VLOOKUP($A23,'Return Data'!$B$7:$R$1700,8,0)</f>
        <v>2.9117000000000002</v>
      </c>
      <c r="K23" s="66">
        <f t="shared" si="3"/>
        <v>25</v>
      </c>
      <c r="L23" s="65">
        <f>VLOOKUP($A23,'Return Data'!$B$7:$R$1700,9,0)</f>
        <v>2.7972999999999999</v>
      </c>
      <c r="M23" s="66">
        <f t="shared" si="4"/>
        <v>19</v>
      </c>
      <c r="N23" s="65">
        <f>VLOOKUP($A23,'Return Data'!$B$7:$R$1700,10,0)</f>
        <v>2.8536999999999999</v>
      </c>
      <c r="O23" s="66">
        <f t="shared" si="5"/>
        <v>22</v>
      </c>
      <c r="P23" s="65">
        <f>VLOOKUP($A23,'Return Data'!$B$7:$R$1700,11,0)</f>
        <v>3.4472</v>
      </c>
      <c r="Q23" s="66">
        <f t="shared" ref="Q23:Q37" si="9">RANK(P23,P$8:P$37,0)</f>
        <v>20</v>
      </c>
      <c r="R23" s="65"/>
      <c r="S23" s="66"/>
      <c r="T23" s="65"/>
      <c r="U23" s="66"/>
      <c r="V23" s="65"/>
      <c r="W23" s="66"/>
      <c r="X23" s="65"/>
      <c r="Y23" s="66"/>
      <c r="Z23" s="65">
        <f>VLOOKUP($A23,'Return Data'!$B$7:$R$1700,16,0)</f>
        <v>3.8717000000000001</v>
      </c>
      <c r="AA23" s="67">
        <f t="shared" si="6"/>
        <v>27</v>
      </c>
    </row>
    <row r="24" spans="1:27" x14ac:dyDescent="0.3">
      <c r="A24" s="63" t="s">
        <v>1406</v>
      </c>
      <c r="B24" s="64">
        <f>VLOOKUP($A24,'Return Data'!$B$7:$R$1700,3,0)</f>
        <v>44025</v>
      </c>
      <c r="C24" s="65">
        <f>VLOOKUP($A24,'Return Data'!$B$7:$R$1700,4,0)</f>
        <v>1023.04</v>
      </c>
      <c r="D24" s="65">
        <f>VLOOKUP($A24,'Return Data'!$B$7:$R$1700,5,0)</f>
        <v>2.9365000000000001</v>
      </c>
      <c r="E24" s="66">
        <f t="shared" si="0"/>
        <v>15</v>
      </c>
      <c r="F24" s="65">
        <f>VLOOKUP($A24,'Return Data'!$B$7:$R$1700,6,0)</f>
        <v>2.9702999999999999</v>
      </c>
      <c r="G24" s="66">
        <f t="shared" si="1"/>
        <v>15</v>
      </c>
      <c r="H24" s="65">
        <f>VLOOKUP($A24,'Return Data'!$B$7:$R$1700,7,0)</f>
        <v>2.9691000000000001</v>
      </c>
      <c r="I24" s="66">
        <f t="shared" si="2"/>
        <v>16</v>
      </c>
      <c r="J24" s="65">
        <f>VLOOKUP($A24,'Return Data'!$B$7:$R$1700,8,0)</f>
        <v>2.9582999999999999</v>
      </c>
      <c r="K24" s="66">
        <f t="shared" si="3"/>
        <v>14</v>
      </c>
      <c r="L24" s="65">
        <f>VLOOKUP($A24,'Return Data'!$B$7:$R$1700,9,0)</f>
        <v>2.8378999999999999</v>
      </c>
      <c r="M24" s="66">
        <f t="shared" si="4"/>
        <v>12</v>
      </c>
      <c r="N24" s="65">
        <f>VLOOKUP($A24,'Return Data'!$B$7:$R$1700,10,0)</f>
        <v>2.9603000000000002</v>
      </c>
      <c r="O24" s="66">
        <f t="shared" si="5"/>
        <v>11</v>
      </c>
      <c r="P24" s="65">
        <f>VLOOKUP($A24,'Return Data'!$B$7:$R$1700,11,0)</f>
        <v>3.5644999999999998</v>
      </c>
      <c r="Q24" s="66">
        <f t="shared" si="9"/>
        <v>12</v>
      </c>
      <c r="R24" s="65"/>
      <c r="S24" s="66"/>
      <c r="T24" s="65"/>
      <c r="U24" s="66"/>
      <c r="V24" s="65"/>
      <c r="W24" s="66"/>
      <c r="X24" s="65"/>
      <c r="Y24" s="66"/>
      <c r="Z24" s="65">
        <f>VLOOKUP($A24,'Return Data'!$B$7:$R$1700,16,0)</f>
        <v>3.7711000000000001</v>
      </c>
      <c r="AA24" s="67">
        <f t="shared" si="6"/>
        <v>29</v>
      </c>
    </row>
    <row r="25" spans="1:27" x14ac:dyDescent="0.3">
      <c r="A25" s="63" t="s">
        <v>1408</v>
      </c>
      <c r="B25" s="64">
        <f>VLOOKUP($A25,'Return Data'!$B$7:$R$1700,3,0)</f>
        <v>44025</v>
      </c>
      <c r="C25" s="65">
        <f>VLOOKUP($A25,'Return Data'!$B$7:$R$1700,4,0)</f>
        <v>1073.6284000000001</v>
      </c>
      <c r="D25" s="65">
        <f>VLOOKUP($A25,'Return Data'!$B$7:$R$1700,5,0)</f>
        <v>2.8797999999999999</v>
      </c>
      <c r="E25" s="66">
        <f t="shared" si="0"/>
        <v>27</v>
      </c>
      <c r="F25" s="65">
        <f>VLOOKUP($A25,'Return Data'!$B$7:$R$1700,6,0)</f>
        <v>2.9051999999999998</v>
      </c>
      <c r="G25" s="66">
        <f t="shared" si="1"/>
        <v>26</v>
      </c>
      <c r="H25" s="65">
        <f>VLOOKUP($A25,'Return Data'!$B$7:$R$1700,7,0)</f>
        <v>2.9540999999999999</v>
      </c>
      <c r="I25" s="66">
        <f t="shared" si="2"/>
        <v>18</v>
      </c>
      <c r="J25" s="65">
        <f>VLOOKUP($A25,'Return Data'!$B$7:$R$1700,8,0)</f>
        <v>2.9026999999999998</v>
      </c>
      <c r="K25" s="66">
        <f t="shared" si="3"/>
        <v>26</v>
      </c>
      <c r="L25" s="65">
        <f>VLOOKUP($A25,'Return Data'!$B$7:$R$1700,9,0)</f>
        <v>2.7465000000000002</v>
      </c>
      <c r="M25" s="66">
        <f t="shared" si="4"/>
        <v>26</v>
      </c>
      <c r="N25" s="65">
        <f>VLOOKUP($A25,'Return Data'!$B$7:$R$1700,10,0)</f>
        <v>2.8536999999999999</v>
      </c>
      <c r="O25" s="66">
        <f t="shared" si="5"/>
        <v>22</v>
      </c>
      <c r="P25" s="65">
        <f>VLOOKUP($A25,'Return Data'!$B$7:$R$1700,11,0)</f>
        <v>3.47</v>
      </c>
      <c r="Q25" s="66">
        <f t="shared" si="9"/>
        <v>18</v>
      </c>
      <c r="R25" s="65">
        <f>VLOOKUP($A25,'Return Data'!$B$7:$R$1700,12,0)</f>
        <v>3.9207000000000001</v>
      </c>
      <c r="S25" s="66">
        <f>RANK(R25,R$8:R$37,0)</f>
        <v>12</v>
      </c>
      <c r="T25" s="65">
        <f>VLOOKUP($A25,'Return Data'!$B$7:$R$1700,13,0)</f>
        <v>4.2882999999999996</v>
      </c>
      <c r="U25" s="66">
        <f>RANK(T25,T$8:T$37,0)</f>
        <v>8</v>
      </c>
      <c r="V25" s="65"/>
      <c r="W25" s="66"/>
      <c r="X25" s="65"/>
      <c r="Y25" s="66"/>
      <c r="Z25" s="65">
        <f>VLOOKUP($A25,'Return Data'!$B$7:$R$1700,16,0)</f>
        <v>4.8730000000000002</v>
      </c>
      <c r="AA25" s="67">
        <f t="shared" si="6"/>
        <v>10</v>
      </c>
    </row>
    <row r="26" spans="1:27" x14ac:dyDescent="0.3">
      <c r="A26" s="63" t="s">
        <v>1410</v>
      </c>
      <c r="B26" s="64">
        <f>VLOOKUP($A26,'Return Data'!$B$7:$R$1700,3,0)</f>
        <v>44025</v>
      </c>
      <c r="C26" s="65">
        <f>VLOOKUP($A26,'Return Data'!$B$7:$R$1700,4,0)</f>
        <v>2496.0785000000001</v>
      </c>
      <c r="D26" s="65">
        <f>VLOOKUP($A26,'Return Data'!$B$7:$R$1700,5,0)</f>
        <v>2.8809</v>
      </c>
      <c r="E26" s="66">
        <f t="shared" si="0"/>
        <v>25</v>
      </c>
      <c r="F26" s="65">
        <f>VLOOKUP($A26,'Return Data'!$B$7:$R$1700,6,0)</f>
        <v>2.9138999999999999</v>
      </c>
      <c r="G26" s="66">
        <f t="shared" si="1"/>
        <v>25</v>
      </c>
      <c r="H26" s="65">
        <f>VLOOKUP($A26,'Return Data'!$B$7:$R$1700,7,0)</f>
        <v>2.9262000000000001</v>
      </c>
      <c r="I26" s="66">
        <f t="shared" si="2"/>
        <v>25</v>
      </c>
      <c r="J26" s="65">
        <f>VLOOKUP($A26,'Return Data'!$B$7:$R$1700,8,0)</f>
        <v>2.9382000000000001</v>
      </c>
      <c r="K26" s="66">
        <f t="shared" si="3"/>
        <v>19</v>
      </c>
      <c r="L26" s="65">
        <f>VLOOKUP($A26,'Return Data'!$B$7:$R$1700,9,0)</f>
        <v>2.8210999999999999</v>
      </c>
      <c r="M26" s="66">
        <f t="shared" si="4"/>
        <v>17</v>
      </c>
      <c r="N26" s="65">
        <f>VLOOKUP($A26,'Return Data'!$B$7:$R$1700,10,0)</f>
        <v>2.9175</v>
      </c>
      <c r="O26" s="66">
        <f t="shared" si="5"/>
        <v>16</v>
      </c>
      <c r="P26" s="65">
        <f>VLOOKUP($A26,'Return Data'!$B$7:$R$1700,11,0)</f>
        <v>3.2206000000000001</v>
      </c>
      <c r="Q26" s="66">
        <f t="shared" si="9"/>
        <v>28</v>
      </c>
      <c r="R26" s="65">
        <f>VLOOKUP($A26,'Return Data'!$B$7:$R$1700,12,0)</f>
        <v>3.5253999999999999</v>
      </c>
      <c r="S26" s="66">
        <f>RANK(R26,R$8:R$37,0)</f>
        <v>25</v>
      </c>
      <c r="T26" s="65">
        <f>VLOOKUP($A26,'Return Data'!$B$7:$R$1700,13,0)</f>
        <v>3.8117999999999999</v>
      </c>
      <c r="U26" s="66">
        <f>RANK(T26,T$8:T$37,0)</f>
        <v>18</v>
      </c>
      <c r="V26" s="65">
        <f>VLOOKUP($A26,'Return Data'!$B$7:$R$1700,17,0)</f>
        <v>4.6437999999999997</v>
      </c>
      <c r="W26" s="66">
        <f t="shared" ref="W26:W36" si="10">RANK(V26,V$8:V$37,0)</f>
        <v>4</v>
      </c>
      <c r="X26" s="65">
        <f>VLOOKUP($A26,'Return Data'!$B$7:$R$1700,14,0)</f>
        <v>4.9062000000000001</v>
      </c>
      <c r="Y26" s="66">
        <f t="shared" ref="Y26:Y36" si="11">RANK(X26,X$8:X$37,0)</f>
        <v>4</v>
      </c>
      <c r="Z26" s="65">
        <f>VLOOKUP($A26,'Return Data'!$B$7:$R$1700,16,0)</f>
        <v>6.9383999999999997</v>
      </c>
      <c r="AA26" s="67">
        <f t="shared" si="6"/>
        <v>1</v>
      </c>
    </row>
    <row r="27" spans="1:27" x14ac:dyDescent="0.3">
      <c r="A27" s="63" t="s">
        <v>1412</v>
      </c>
      <c r="B27" s="64">
        <f>VLOOKUP($A27,'Return Data'!$B$7:$R$1700,3,0)</f>
        <v>44025</v>
      </c>
      <c r="C27" s="65">
        <f>VLOOKUP($A27,'Return Data'!$B$7:$R$1700,4,0)</f>
        <v>1042.5431000000001</v>
      </c>
      <c r="D27" s="65">
        <f>VLOOKUP($A27,'Return Data'!$B$7:$R$1700,5,0)</f>
        <v>2.8851</v>
      </c>
      <c r="E27" s="66">
        <f t="shared" si="0"/>
        <v>24</v>
      </c>
      <c r="F27" s="65">
        <f>VLOOKUP($A27,'Return Data'!$B$7:$R$1700,6,0)</f>
        <v>2.8961000000000001</v>
      </c>
      <c r="G27" s="66">
        <f t="shared" si="1"/>
        <v>28</v>
      </c>
      <c r="H27" s="65">
        <f>VLOOKUP($A27,'Return Data'!$B$7:$R$1700,7,0)</f>
        <v>2.899</v>
      </c>
      <c r="I27" s="66">
        <f t="shared" si="2"/>
        <v>28</v>
      </c>
      <c r="J27" s="65">
        <f>VLOOKUP($A27,'Return Data'!$B$7:$R$1700,8,0)</f>
        <v>2.8576999999999999</v>
      </c>
      <c r="K27" s="66">
        <f t="shared" si="3"/>
        <v>28</v>
      </c>
      <c r="L27" s="65">
        <f>VLOOKUP($A27,'Return Data'!$B$7:$R$1700,9,0)</f>
        <v>2.7345999999999999</v>
      </c>
      <c r="M27" s="66">
        <f t="shared" si="4"/>
        <v>28</v>
      </c>
      <c r="N27" s="65">
        <f>VLOOKUP($A27,'Return Data'!$B$7:$R$1700,10,0)</f>
        <v>2.7993000000000001</v>
      </c>
      <c r="O27" s="66">
        <f t="shared" si="5"/>
        <v>28</v>
      </c>
      <c r="P27" s="65">
        <f>VLOOKUP($A27,'Return Data'!$B$7:$R$1700,11,0)</f>
        <v>3.4762</v>
      </c>
      <c r="Q27" s="66">
        <f t="shared" si="9"/>
        <v>16</v>
      </c>
      <c r="R27" s="65">
        <f>VLOOKUP($A27,'Return Data'!$B$7:$R$1700,12,0)</f>
        <v>3.9203000000000001</v>
      </c>
      <c r="S27" s="66">
        <f>RANK(R27,R$8:R$37,0)</f>
        <v>13</v>
      </c>
      <c r="T27" s="65"/>
      <c r="U27" s="66"/>
      <c r="V27" s="65"/>
      <c r="W27" s="66"/>
      <c r="X27" s="65"/>
      <c r="Y27" s="66"/>
      <c r="Z27" s="65">
        <f>VLOOKUP($A27,'Return Data'!$B$7:$R$1700,16,0)</f>
        <v>4.2435999999999998</v>
      </c>
      <c r="AA27" s="67">
        <f t="shared" si="6"/>
        <v>23</v>
      </c>
    </row>
    <row r="28" spans="1:27" x14ac:dyDescent="0.3">
      <c r="A28" s="63" t="s">
        <v>1414</v>
      </c>
      <c r="B28" s="64">
        <f>VLOOKUP($A28,'Return Data'!$B$7:$R$1700,3,0)</f>
        <v>44025</v>
      </c>
      <c r="C28" s="65">
        <f>VLOOKUP($A28,'Return Data'!$B$7:$R$1700,4,0)</f>
        <v>1040.8409999999999</v>
      </c>
      <c r="D28" s="65">
        <f>VLOOKUP($A28,'Return Data'!$B$7:$R$1700,5,0)</f>
        <v>3.0406</v>
      </c>
      <c r="E28" s="66">
        <f t="shared" si="0"/>
        <v>5</v>
      </c>
      <c r="F28" s="65">
        <f>VLOOKUP($A28,'Return Data'!$B$7:$R$1700,6,0)</f>
        <v>3.0516999999999999</v>
      </c>
      <c r="G28" s="66">
        <f t="shared" si="1"/>
        <v>5</v>
      </c>
      <c r="H28" s="65">
        <f>VLOOKUP($A28,'Return Data'!$B$7:$R$1700,7,0)</f>
        <v>3.0672000000000001</v>
      </c>
      <c r="I28" s="66">
        <f t="shared" si="2"/>
        <v>4</v>
      </c>
      <c r="J28" s="65">
        <f>VLOOKUP($A28,'Return Data'!$B$7:$R$1700,8,0)</f>
        <v>3.0341</v>
      </c>
      <c r="K28" s="66">
        <f t="shared" si="3"/>
        <v>5</v>
      </c>
      <c r="L28" s="65">
        <f>VLOOKUP($A28,'Return Data'!$B$7:$R$1700,9,0)</f>
        <v>2.8864999999999998</v>
      </c>
      <c r="M28" s="66">
        <f t="shared" si="4"/>
        <v>8</v>
      </c>
      <c r="N28" s="65">
        <f>VLOOKUP($A28,'Return Data'!$B$7:$R$1700,10,0)</f>
        <v>2.8896000000000002</v>
      </c>
      <c r="O28" s="66">
        <f t="shared" si="5"/>
        <v>18</v>
      </c>
      <c r="P28" s="65">
        <f>VLOOKUP($A28,'Return Data'!$B$7:$R$1700,11,0)</f>
        <v>3.4607999999999999</v>
      </c>
      <c r="Q28" s="66">
        <f t="shared" si="9"/>
        <v>19</v>
      </c>
      <c r="R28" s="65">
        <f>VLOOKUP($A28,'Return Data'!$B$7:$R$1700,12,0)</f>
        <v>3.8544</v>
      </c>
      <c r="S28" s="66">
        <f>RANK(R28,R$8:R$37,0)</f>
        <v>19</v>
      </c>
      <c r="T28" s="65"/>
      <c r="U28" s="66"/>
      <c r="V28" s="65"/>
      <c r="W28" s="66"/>
      <c r="X28" s="65"/>
      <c r="Y28" s="66"/>
      <c r="Z28" s="65">
        <f>VLOOKUP($A28,'Return Data'!$B$7:$R$1700,16,0)</f>
        <v>4.1872999999999996</v>
      </c>
      <c r="AA28" s="67">
        <f t="shared" si="6"/>
        <v>24</v>
      </c>
    </row>
    <row r="29" spans="1:27" x14ac:dyDescent="0.3">
      <c r="A29" s="63" t="s">
        <v>1416</v>
      </c>
      <c r="B29" s="64">
        <f>VLOOKUP($A29,'Return Data'!$B$7:$R$1700,3,0)</f>
        <v>44025</v>
      </c>
      <c r="C29" s="65">
        <f>VLOOKUP($A29,'Return Data'!$B$7:$R$1700,4,0)</f>
        <v>1030.3989999999999</v>
      </c>
      <c r="D29" s="65">
        <f>VLOOKUP($A29,'Return Data'!$B$7:$R$1700,5,0)</f>
        <v>3.0537000000000001</v>
      </c>
      <c r="E29" s="66">
        <f t="shared" si="0"/>
        <v>4</v>
      </c>
      <c r="F29" s="65">
        <f>VLOOKUP($A29,'Return Data'!$B$7:$R$1700,6,0)</f>
        <v>3.0518999999999998</v>
      </c>
      <c r="G29" s="66">
        <f t="shared" si="1"/>
        <v>4</v>
      </c>
      <c r="H29" s="65">
        <f>VLOOKUP($A29,'Return Data'!$B$7:$R$1700,7,0)</f>
        <v>3.0735000000000001</v>
      </c>
      <c r="I29" s="66">
        <f t="shared" si="2"/>
        <v>3</v>
      </c>
      <c r="J29" s="65">
        <f>VLOOKUP($A29,'Return Data'!$B$7:$R$1700,8,0)</f>
        <v>3.0385</v>
      </c>
      <c r="K29" s="66">
        <f t="shared" si="3"/>
        <v>4</v>
      </c>
      <c r="L29" s="65">
        <f>VLOOKUP($A29,'Return Data'!$B$7:$R$1700,9,0)</f>
        <v>2.9359000000000002</v>
      </c>
      <c r="M29" s="66">
        <f t="shared" si="4"/>
        <v>4</v>
      </c>
      <c r="N29" s="65">
        <f>VLOOKUP($A29,'Return Data'!$B$7:$R$1700,10,0)</f>
        <v>3.0941000000000001</v>
      </c>
      <c r="O29" s="66">
        <f t="shared" si="5"/>
        <v>6</v>
      </c>
      <c r="P29" s="65">
        <f>VLOOKUP($A29,'Return Data'!$B$7:$R$1700,11,0)</f>
        <v>3.6972999999999998</v>
      </c>
      <c r="Q29" s="66">
        <f t="shared" si="9"/>
        <v>5</v>
      </c>
      <c r="R29" s="65"/>
      <c r="S29" s="66"/>
      <c r="T29" s="65"/>
      <c r="U29" s="66"/>
      <c r="V29" s="65"/>
      <c r="W29" s="66"/>
      <c r="X29" s="65"/>
      <c r="Y29" s="66"/>
      <c r="Z29" s="65">
        <f>VLOOKUP($A29,'Return Data'!$B$7:$R$1700,16,0)</f>
        <v>4.0792999999999999</v>
      </c>
      <c r="AA29" s="67">
        <f t="shared" si="6"/>
        <v>26</v>
      </c>
    </row>
    <row r="30" spans="1:27" x14ac:dyDescent="0.3">
      <c r="A30" s="63" t="s">
        <v>1418</v>
      </c>
      <c r="B30" s="64">
        <f>VLOOKUP($A30,'Return Data'!$B$7:$R$1700,3,0)</f>
        <v>44025</v>
      </c>
      <c r="C30" s="65">
        <f>VLOOKUP($A30,'Return Data'!$B$7:$R$1700,4,0)</f>
        <v>107.9466</v>
      </c>
      <c r="D30" s="65">
        <f>VLOOKUP($A30,'Return Data'!$B$7:$R$1700,5,0)</f>
        <v>2.9420000000000002</v>
      </c>
      <c r="E30" s="66">
        <f t="shared" si="0"/>
        <v>14</v>
      </c>
      <c r="F30" s="65">
        <f>VLOOKUP($A30,'Return Data'!$B$7:$R$1700,6,0)</f>
        <v>2.9763000000000002</v>
      </c>
      <c r="G30" s="66">
        <f t="shared" si="1"/>
        <v>13</v>
      </c>
      <c r="H30" s="65">
        <f>VLOOKUP($A30,'Return Data'!$B$7:$R$1700,7,0)</f>
        <v>2.9918</v>
      </c>
      <c r="I30" s="66">
        <f t="shared" si="2"/>
        <v>13</v>
      </c>
      <c r="J30" s="65">
        <f>VLOOKUP($A30,'Return Data'!$B$7:$R$1700,8,0)</f>
        <v>2.9885999999999999</v>
      </c>
      <c r="K30" s="66">
        <f t="shared" si="3"/>
        <v>9</v>
      </c>
      <c r="L30" s="65">
        <f>VLOOKUP($A30,'Return Data'!$B$7:$R$1700,9,0)</f>
        <v>2.8372999999999999</v>
      </c>
      <c r="M30" s="66">
        <f t="shared" si="4"/>
        <v>14</v>
      </c>
      <c r="N30" s="65">
        <f>VLOOKUP($A30,'Return Data'!$B$7:$R$1700,10,0)</f>
        <v>2.9788999999999999</v>
      </c>
      <c r="O30" s="66">
        <f t="shared" si="5"/>
        <v>10</v>
      </c>
      <c r="P30" s="65">
        <f>VLOOKUP($A30,'Return Data'!$B$7:$R$1700,11,0)</f>
        <v>3.5657000000000001</v>
      </c>
      <c r="Q30" s="66">
        <f t="shared" si="9"/>
        <v>11</v>
      </c>
      <c r="R30" s="65">
        <f>VLOOKUP($A30,'Return Data'!$B$7:$R$1700,12,0)</f>
        <v>3.9824000000000002</v>
      </c>
      <c r="S30" s="66">
        <f t="shared" ref="S30:S37" si="12">RANK(R30,R$8:R$37,0)</f>
        <v>8</v>
      </c>
      <c r="T30" s="65">
        <f>VLOOKUP($A30,'Return Data'!$B$7:$R$1700,13,0)</f>
        <v>4.3342000000000001</v>
      </c>
      <c r="U30" s="66">
        <f>RANK(T30,T$8:T$37,0)</f>
        <v>5</v>
      </c>
      <c r="V30" s="65"/>
      <c r="W30" s="66"/>
      <c r="X30" s="65"/>
      <c r="Y30" s="66"/>
      <c r="Z30" s="65">
        <f>VLOOKUP($A30,'Return Data'!$B$7:$R$1700,16,0)</f>
        <v>4.9915000000000003</v>
      </c>
      <c r="AA30" s="67">
        <f t="shared" si="6"/>
        <v>9</v>
      </c>
    </row>
    <row r="31" spans="1:27" x14ac:dyDescent="0.3">
      <c r="A31" s="63" t="s">
        <v>1420</v>
      </c>
      <c r="B31" s="64">
        <f>VLOOKUP($A31,'Return Data'!$B$7:$R$1700,3,0)</f>
        <v>44025</v>
      </c>
      <c r="C31" s="65">
        <f>VLOOKUP($A31,'Return Data'!$B$7:$R$1700,4,0)</f>
        <v>1037.9440999999999</v>
      </c>
      <c r="D31" s="65">
        <f>VLOOKUP($A31,'Return Data'!$B$7:$R$1700,5,0)</f>
        <v>2.9049</v>
      </c>
      <c r="E31" s="66">
        <f t="shared" si="0"/>
        <v>21</v>
      </c>
      <c r="F31" s="65">
        <f>VLOOKUP($A31,'Return Data'!$B$7:$R$1700,6,0)</f>
        <v>3.0026999999999999</v>
      </c>
      <c r="G31" s="66">
        <f t="shared" si="1"/>
        <v>10</v>
      </c>
      <c r="H31" s="65">
        <f>VLOOKUP($A31,'Return Data'!$B$7:$R$1700,7,0)</f>
        <v>2.9767000000000001</v>
      </c>
      <c r="I31" s="66">
        <f t="shared" si="2"/>
        <v>15</v>
      </c>
      <c r="J31" s="65">
        <f>VLOOKUP($A31,'Return Data'!$B$7:$R$1700,8,0)</f>
        <v>2.96</v>
      </c>
      <c r="K31" s="66">
        <f t="shared" si="3"/>
        <v>13</v>
      </c>
      <c r="L31" s="65">
        <f>VLOOKUP($A31,'Return Data'!$B$7:$R$1700,9,0)</f>
        <v>2.9081999999999999</v>
      </c>
      <c r="M31" s="66">
        <f t="shared" si="4"/>
        <v>7</v>
      </c>
      <c r="N31" s="65">
        <f>VLOOKUP($A31,'Return Data'!$B$7:$R$1700,10,0)</f>
        <v>3.1349999999999998</v>
      </c>
      <c r="O31" s="66">
        <f t="shared" si="5"/>
        <v>4</v>
      </c>
      <c r="P31" s="65">
        <f>VLOOKUP($A31,'Return Data'!$B$7:$R$1700,11,0)</f>
        <v>3.7682000000000002</v>
      </c>
      <c r="Q31" s="66">
        <f t="shared" si="9"/>
        <v>2</v>
      </c>
      <c r="R31" s="65">
        <f>VLOOKUP($A31,'Return Data'!$B$7:$R$1700,12,0)</f>
        <v>4.1341999999999999</v>
      </c>
      <c r="S31" s="66">
        <f t="shared" si="12"/>
        <v>2</v>
      </c>
      <c r="T31" s="65"/>
      <c r="U31" s="66"/>
      <c r="V31" s="65"/>
      <c r="W31" s="66"/>
      <c r="X31" s="65"/>
      <c r="Y31" s="66"/>
      <c r="Z31" s="65">
        <f>VLOOKUP($A31,'Return Data'!$B$7:$R$1700,16,0)</f>
        <v>4.3144999999999998</v>
      </c>
      <c r="AA31" s="67">
        <f t="shared" si="6"/>
        <v>21</v>
      </c>
    </row>
    <row r="32" spans="1:27" x14ac:dyDescent="0.3">
      <c r="A32" s="63" t="s">
        <v>1422</v>
      </c>
      <c r="B32" s="64">
        <f>VLOOKUP($A32,'Return Data'!$B$7:$R$1700,3,0)</f>
        <v>44025</v>
      </c>
      <c r="C32" s="65">
        <f>VLOOKUP($A32,'Return Data'!$B$7:$R$1700,4,0)</f>
        <v>3250.6174000000001</v>
      </c>
      <c r="D32" s="65">
        <f>VLOOKUP($A32,'Return Data'!$B$7:$R$1700,5,0)</f>
        <v>2.9521999999999999</v>
      </c>
      <c r="E32" s="66">
        <f t="shared" si="0"/>
        <v>12</v>
      </c>
      <c r="F32" s="65">
        <f>VLOOKUP($A32,'Return Data'!$B$7:$R$1700,6,0)</f>
        <v>2.9695999999999998</v>
      </c>
      <c r="G32" s="66">
        <f t="shared" si="1"/>
        <v>16</v>
      </c>
      <c r="H32" s="65">
        <f>VLOOKUP($A32,'Return Data'!$B$7:$R$1700,7,0)</f>
        <v>2.9910999999999999</v>
      </c>
      <c r="I32" s="66">
        <f t="shared" si="2"/>
        <v>14</v>
      </c>
      <c r="J32" s="65">
        <f>VLOOKUP($A32,'Return Data'!$B$7:$R$1700,8,0)</f>
        <v>2.9859</v>
      </c>
      <c r="K32" s="66">
        <f t="shared" si="3"/>
        <v>10</v>
      </c>
      <c r="L32" s="65">
        <f>VLOOKUP($A32,'Return Data'!$B$7:$R$1700,9,0)</f>
        <v>2.8279999999999998</v>
      </c>
      <c r="M32" s="66">
        <f t="shared" si="4"/>
        <v>15</v>
      </c>
      <c r="N32" s="65">
        <f>VLOOKUP($A32,'Return Data'!$B$7:$R$1700,10,0)</f>
        <v>2.9125000000000001</v>
      </c>
      <c r="O32" s="66">
        <f t="shared" si="5"/>
        <v>17</v>
      </c>
      <c r="P32" s="65">
        <f>VLOOKUP($A32,'Return Data'!$B$7:$R$1700,11,0)</f>
        <v>3.51</v>
      </c>
      <c r="Q32" s="66">
        <f t="shared" si="9"/>
        <v>13</v>
      </c>
      <c r="R32" s="65">
        <f>VLOOKUP($A32,'Return Data'!$B$7:$R$1700,12,0)</f>
        <v>3.9279999999999999</v>
      </c>
      <c r="S32" s="66">
        <f t="shared" si="12"/>
        <v>11</v>
      </c>
      <c r="T32" s="65">
        <f>VLOOKUP($A32,'Return Data'!$B$7:$R$1700,13,0)</f>
        <v>4.2834000000000003</v>
      </c>
      <c r="U32" s="66">
        <f>RANK(T32,T$8:T$37,0)</f>
        <v>9</v>
      </c>
      <c r="V32" s="65">
        <f>VLOOKUP($A32,'Return Data'!$B$7:$R$1700,17,0)</f>
        <v>5.2404000000000002</v>
      </c>
      <c r="W32" s="66">
        <f t="shared" si="10"/>
        <v>2</v>
      </c>
      <c r="X32" s="65">
        <f>VLOOKUP($A32,'Return Data'!$B$7:$R$1700,14,0)</f>
        <v>5.4691999999999998</v>
      </c>
      <c r="Y32" s="66">
        <f t="shared" si="11"/>
        <v>1</v>
      </c>
      <c r="Z32" s="65">
        <f>VLOOKUP($A32,'Return Data'!$B$7:$R$1700,16,0)</f>
        <v>6.8414999999999999</v>
      </c>
      <c r="AA32" s="67">
        <f t="shared" si="6"/>
        <v>2</v>
      </c>
    </row>
    <row r="33" spans="1:27" x14ac:dyDescent="0.3">
      <c r="A33" s="63" t="s">
        <v>1424</v>
      </c>
      <c r="B33" s="64">
        <f>VLOOKUP($A33,'Return Data'!$B$7:$R$1700,3,0)</f>
        <v>44025</v>
      </c>
      <c r="C33" s="65">
        <f>VLOOKUP($A33,'Return Data'!$B$7:$R$1700,4,0)</f>
        <v>1069.9099000000001</v>
      </c>
      <c r="D33" s="65">
        <f>VLOOKUP($A33,'Return Data'!$B$7:$R$1700,5,0)</f>
        <v>2.8249</v>
      </c>
      <c r="E33" s="66">
        <f t="shared" si="0"/>
        <v>30</v>
      </c>
      <c r="F33" s="65">
        <f>VLOOKUP($A33,'Return Data'!$B$7:$R$1700,6,0)</f>
        <v>2.8776999999999999</v>
      </c>
      <c r="G33" s="66">
        <f t="shared" si="1"/>
        <v>30</v>
      </c>
      <c r="H33" s="65">
        <f>VLOOKUP($A33,'Return Data'!$B$7:$R$1700,7,0)</f>
        <v>3.0190000000000001</v>
      </c>
      <c r="I33" s="66">
        <f t="shared" si="2"/>
        <v>10</v>
      </c>
      <c r="J33" s="65">
        <f>VLOOKUP($A33,'Return Data'!$B$7:$R$1700,8,0)</f>
        <v>2.9222999999999999</v>
      </c>
      <c r="K33" s="66">
        <f t="shared" si="3"/>
        <v>22</v>
      </c>
      <c r="L33" s="65">
        <f>VLOOKUP($A33,'Return Data'!$B$7:$R$1700,9,0)</f>
        <v>2.7408999999999999</v>
      </c>
      <c r="M33" s="66">
        <f t="shared" si="4"/>
        <v>27</v>
      </c>
      <c r="N33" s="65">
        <f>VLOOKUP($A33,'Return Data'!$B$7:$R$1700,10,0)</f>
        <v>2.9298999999999999</v>
      </c>
      <c r="O33" s="66">
        <f t="shared" si="5"/>
        <v>13</v>
      </c>
      <c r="P33" s="65">
        <f>VLOOKUP($A33,'Return Data'!$B$7:$R$1700,11,0)</f>
        <v>3.5771999999999999</v>
      </c>
      <c r="Q33" s="66">
        <f t="shared" si="9"/>
        <v>7</v>
      </c>
      <c r="R33" s="65">
        <f>VLOOKUP($A33,'Return Data'!$B$7:$R$1700,12,0)</f>
        <v>4.0044000000000004</v>
      </c>
      <c r="S33" s="66">
        <f t="shared" si="12"/>
        <v>6</v>
      </c>
      <c r="T33" s="65">
        <f>VLOOKUP($A33,'Return Data'!$B$7:$R$1700,13,0)</f>
        <v>4.3784000000000001</v>
      </c>
      <c r="U33" s="66">
        <f>RANK(T33,T$8:T$37,0)</f>
        <v>2</v>
      </c>
      <c r="V33" s="65"/>
      <c r="W33" s="66"/>
      <c r="X33" s="65"/>
      <c r="Y33" s="66"/>
      <c r="Z33" s="65">
        <f>VLOOKUP($A33,'Return Data'!$B$7:$R$1700,16,0)</f>
        <v>5.2614999999999998</v>
      </c>
      <c r="AA33" s="67">
        <f t="shared" si="6"/>
        <v>5</v>
      </c>
    </row>
    <row r="34" spans="1:27" x14ac:dyDescent="0.3">
      <c r="A34" s="63" t="s">
        <v>1426</v>
      </c>
      <c r="B34" s="64">
        <f>VLOOKUP($A34,'Return Data'!$B$7:$R$1700,3,0)</f>
        <v>44025</v>
      </c>
      <c r="C34" s="65">
        <f>VLOOKUP($A34,'Return Data'!$B$7:$R$1700,4,0)</f>
        <v>1061.0918999999999</v>
      </c>
      <c r="D34" s="65">
        <f>VLOOKUP($A34,'Return Data'!$B$7:$R$1700,5,0)</f>
        <v>2.9344000000000001</v>
      </c>
      <c r="E34" s="66">
        <f t="shared" si="0"/>
        <v>16</v>
      </c>
      <c r="F34" s="65">
        <f>VLOOKUP($A34,'Return Data'!$B$7:$R$1700,6,0)</f>
        <v>2.9784999999999999</v>
      </c>
      <c r="G34" s="66">
        <f t="shared" si="1"/>
        <v>11</v>
      </c>
      <c r="H34" s="65">
        <f>VLOOKUP($A34,'Return Data'!$B$7:$R$1700,7,0)</f>
        <v>3.0066999999999999</v>
      </c>
      <c r="I34" s="66">
        <f t="shared" si="2"/>
        <v>12</v>
      </c>
      <c r="J34" s="65">
        <f>VLOOKUP($A34,'Return Data'!$B$7:$R$1700,8,0)</f>
        <v>2.9535</v>
      </c>
      <c r="K34" s="66">
        <f t="shared" si="3"/>
        <v>15</v>
      </c>
      <c r="L34" s="65">
        <f>VLOOKUP($A34,'Return Data'!$B$7:$R$1700,9,0)</f>
        <v>2.8227000000000002</v>
      </c>
      <c r="M34" s="66">
        <f t="shared" si="4"/>
        <v>16</v>
      </c>
      <c r="N34" s="65">
        <f>VLOOKUP($A34,'Return Data'!$B$7:$R$1700,10,0)</f>
        <v>2.9258000000000002</v>
      </c>
      <c r="O34" s="66">
        <f t="shared" si="5"/>
        <v>14</v>
      </c>
      <c r="P34" s="65">
        <f>VLOOKUP($A34,'Return Data'!$B$7:$R$1700,11,0)</f>
        <v>3.4862000000000002</v>
      </c>
      <c r="Q34" s="66">
        <f t="shared" si="9"/>
        <v>15</v>
      </c>
      <c r="R34" s="65">
        <f>VLOOKUP($A34,'Return Data'!$B$7:$R$1700,12,0)</f>
        <v>3.9176000000000002</v>
      </c>
      <c r="S34" s="66">
        <f t="shared" si="12"/>
        <v>14</v>
      </c>
      <c r="T34" s="65">
        <f>VLOOKUP($A34,'Return Data'!$B$7:$R$1700,13,0)</f>
        <v>4.2797000000000001</v>
      </c>
      <c r="U34" s="66">
        <f>RANK(T34,T$8:T$37,0)</f>
        <v>10</v>
      </c>
      <c r="V34" s="65"/>
      <c r="W34" s="66"/>
      <c r="X34" s="65"/>
      <c r="Y34" s="66"/>
      <c r="Z34" s="65">
        <f>VLOOKUP($A34,'Return Data'!$B$7:$R$1700,16,0)</f>
        <v>4.6452999999999998</v>
      </c>
      <c r="AA34" s="67">
        <f t="shared" si="6"/>
        <v>13</v>
      </c>
    </row>
    <row r="35" spans="1:27" x14ac:dyDescent="0.3">
      <c r="A35" s="63" t="s">
        <v>1428</v>
      </c>
      <c r="B35" s="64">
        <f>VLOOKUP($A35,'Return Data'!$B$7:$R$1700,3,0)</f>
        <v>44025</v>
      </c>
      <c r="C35" s="65">
        <f>VLOOKUP($A35,'Return Data'!$B$7:$R$1700,4,0)</f>
        <v>1059.3544999999999</v>
      </c>
      <c r="D35" s="65">
        <f>VLOOKUP($A35,'Return Data'!$B$7:$R$1700,5,0)</f>
        <v>2.8807</v>
      </c>
      <c r="E35" s="66">
        <f t="shared" si="0"/>
        <v>26</v>
      </c>
      <c r="F35" s="65">
        <f>VLOOKUP($A35,'Return Data'!$B$7:$R$1700,6,0)</f>
        <v>2.9500999999999999</v>
      </c>
      <c r="G35" s="66">
        <f t="shared" si="1"/>
        <v>18</v>
      </c>
      <c r="H35" s="65">
        <f>VLOOKUP($A35,'Return Data'!$B$7:$R$1700,7,0)</f>
        <v>2.9302999999999999</v>
      </c>
      <c r="I35" s="66">
        <f t="shared" si="2"/>
        <v>22</v>
      </c>
      <c r="J35" s="65">
        <f>VLOOKUP($A35,'Return Data'!$B$7:$R$1700,8,0)</f>
        <v>2.9529000000000001</v>
      </c>
      <c r="K35" s="66">
        <f t="shared" si="3"/>
        <v>16</v>
      </c>
      <c r="L35" s="65">
        <f>VLOOKUP($A35,'Return Data'!$B$7:$R$1700,9,0)</f>
        <v>2.7621000000000002</v>
      </c>
      <c r="M35" s="66">
        <f t="shared" si="4"/>
        <v>24</v>
      </c>
      <c r="N35" s="65">
        <f>VLOOKUP($A35,'Return Data'!$B$7:$R$1700,10,0)</f>
        <v>2.8458000000000001</v>
      </c>
      <c r="O35" s="66">
        <f t="shared" si="5"/>
        <v>25</v>
      </c>
      <c r="P35" s="65">
        <f>VLOOKUP($A35,'Return Data'!$B$7:$R$1700,11,0)</f>
        <v>3.3868</v>
      </c>
      <c r="Q35" s="66">
        <f t="shared" si="9"/>
        <v>26</v>
      </c>
      <c r="R35" s="65">
        <f>VLOOKUP($A35,'Return Data'!$B$7:$R$1700,12,0)</f>
        <v>3.8361000000000001</v>
      </c>
      <c r="S35" s="66">
        <f t="shared" si="12"/>
        <v>23</v>
      </c>
      <c r="T35" s="65">
        <f>VLOOKUP($A35,'Return Data'!$B$7:$R$1700,13,0)</f>
        <v>4.1597</v>
      </c>
      <c r="U35" s="66">
        <f>RANK(T35,T$8:T$37,0)</f>
        <v>16</v>
      </c>
      <c r="V35" s="65"/>
      <c r="W35" s="66"/>
      <c r="X35" s="65"/>
      <c r="Y35" s="66"/>
      <c r="Z35" s="65">
        <f>VLOOKUP($A35,'Return Data'!$B$7:$R$1700,16,0)</f>
        <v>4.5271999999999997</v>
      </c>
      <c r="AA35" s="67">
        <f t="shared" si="6"/>
        <v>16</v>
      </c>
    </row>
    <row r="36" spans="1:27" x14ac:dyDescent="0.3">
      <c r="A36" s="63" t="s">
        <v>1430</v>
      </c>
      <c r="B36" s="64">
        <f>VLOOKUP($A36,'Return Data'!$B$7:$R$1700,3,0)</f>
        <v>44025</v>
      </c>
      <c r="C36" s="65">
        <f>VLOOKUP($A36,'Return Data'!$B$7:$R$1700,4,0)</f>
        <v>2735.0466999999999</v>
      </c>
      <c r="D36" s="65">
        <f>VLOOKUP($A36,'Return Data'!$B$7:$R$1700,5,0)</f>
        <v>2.9668999999999999</v>
      </c>
      <c r="E36" s="66">
        <f t="shared" si="0"/>
        <v>9</v>
      </c>
      <c r="F36" s="65">
        <f>VLOOKUP($A36,'Return Data'!$B$7:$R$1700,6,0)</f>
        <v>3.0274999999999999</v>
      </c>
      <c r="G36" s="66">
        <f t="shared" si="1"/>
        <v>6</v>
      </c>
      <c r="H36" s="65">
        <f>VLOOKUP($A36,'Return Data'!$B$7:$R$1700,7,0)</f>
        <v>3.0278999999999998</v>
      </c>
      <c r="I36" s="66">
        <f t="shared" si="2"/>
        <v>7</v>
      </c>
      <c r="J36" s="65">
        <f>VLOOKUP($A36,'Return Data'!$B$7:$R$1700,8,0)</f>
        <v>2.9805000000000001</v>
      </c>
      <c r="K36" s="66">
        <f t="shared" si="3"/>
        <v>11</v>
      </c>
      <c r="L36" s="65">
        <f>VLOOKUP($A36,'Return Data'!$B$7:$R$1700,9,0)</f>
        <v>2.8704999999999998</v>
      </c>
      <c r="M36" s="66">
        <f t="shared" si="4"/>
        <v>9</v>
      </c>
      <c r="N36" s="65">
        <f>VLOOKUP($A36,'Return Data'!$B$7:$R$1700,10,0)</f>
        <v>2.9885000000000002</v>
      </c>
      <c r="O36" s="66">
        <f t="shared" si="5"/>
        <v>9</v>
      </c>
      <c r="P36" s="65">
        <f>VLOOKUP($A36,'Return Data'!$B$7:$R$1700,11,0)</f>
        <v>3.5697000000000001</v>
      </c>
      <c r="Q36" s="66">
        <f t="shared" si="9"/>
        <v>9</v>
      </c>
      <c r="R36" s="65">
        <f>VLOOKUP($A36,'Return Data'!$B$7:$R$1700,12,0)</f>
        <v>3.9821</v>
      </c>
      <c r="S36" s="66">
        <f t="shared" si="12"/>
        <v>9</v>
      </c>
      <c r="T36" s="65">
        <f>VLOOKUP($A36,'Return Data'!$B$7:$R$1700,13,0)</f>
        <v>4.3250000000000002</v>
      </c>
      <c r="U36" s="66">
        <f>RANK(T36,T$8:T$37,0)</f>
        <v>6</v>
      </c>
      <c r="V36" s="65">
        <f>VLOOKUP($A36,'Return Data'!$B$7:$R$1700,17,0)</f>
        <v>5.2904999999999998</v>
      </c>
      <c r="W36" s="66">
        <f t="shared" si="10"/>
        <v>1</v>
      </c>
      <c r="X36" s="65">
        <f>VLOOKUP($A36,'Return Data'!$B$7:$R$1700,14,0)</f>
        <v>5.1607000000000003</v>
      </c>
      <c r="Y36" s="66">
        <f t="shared" si="11"/>
        <v>3</v>
      </c>
      <c r="Z36" s="65">
        <f>VLOOKUP($A36,'Return Data'!$B$7:$R$1700,16,0)</f>
        <v>6.2465000000000002</v>
      </c>
      <c r="AA36" s="67">
        <f t="shared" si="6"/>
        <v>3</v>
      </c>
    </row>
    <row r="37" spans="1:27" x14ac:dyDescent="0.3">
      <c r="A37" s="63" t="s">
        <v>1432</v>
      </c>
      <c r="B37" s="64">
        <f>VLOOKUP($A37,'Return Data'!$B$7:$R$1700,3,0)</f>
        <v>44025</v>
      </c>
      <c r="C37" s="65">
        <f>VLOOKUP($A37,'Return Data'!$B$7:$R$1700,4,0)</f>
        <v>1036.7644</v>
      </c>
      <c r="D37" s="65">
        <f>VLOOKUP($A37,'Return Data'!$B$7:$R$1700,5,0)</f>
        <v>2.9609999999999999</v>
      </c>
      <c r="E37" s="66">
        <f t="shared" si="0"/>
        <v>11</v>
      </c>
      <c r="F37" s="65">
        <f>VLOOKUP($A37,'Return Data'!$B$7:$R$1700,6,0)</f>
        <v>2.9169</v>
      </c>
      <c r="G37" s="66">
        <f t="shared" si="1"/>
        <v>24</v>
      </c>
      <c r="H37" s="65">
        <f>VLOOKUP($A37,'Return Data'!$B$7:$R$1700,7,0)</f>
        <v>2.8254999999999999</v>
      </c>
      <c r="I37" s="66">
        <f t="shared" si="2"/>
        <v>30</v>
      </c>
      <c r="J37" s="65">
        <f>VLOOKUP($A37,'Return Data'!$B$7:$R$1700,8,0)</f>
        <v>2.7772000000000001</v>
      </c>
      <c r="K37" s="66">
        <f t="shared" si="3"/>
        <v>30</v>
      </c>
      <c r="L37" s="65">
        <f>VLOOKUP($A37,'Return Data'!$B$7:$R$1700,9,0)</f>
        <v>2.6179999999999999</v>
      </c>
      <c r="M37" s="66">
        <f t="shared" si="4"/>
        <v>30</v>
      </c>
      <c r="N37" s="65">
        <f>VLOOKUP($A37,'Return Data'!$B$7:$R$1700,10,0)</f>
        <v>2.7185000000000001</v>
      </c>
      <c r="O37" s="66">
        <f t="shared" si="5"/>
        <v>30</v>
      </c>
      <c r="P37" s="65">
        <f>VLOOKUP($A37,'Return Data'!$B$7:$R$1700,11,0)</f>
        <v>3.4070999999999998</v>
      </c>
      <c r="Q37" s="66">
        <f t="shared" si="9"/>
        <v>24</v>
      </c>
      <c r="R37" s="65">
        <f>VLOOKUP($A37,'Return Data'!$B$7:$R$1700,12,0)</f>
        <v>3.8441000000000001</v>
      </c>
      <c r="S37" s="66">
        <f t="shared" si="12"/>
        <v>22</v>
      </c>
      <c r="T37" s="65"/>
      <c r="U37" s="66"/>
      <c r="V37" s="65"/>
      <c r="W37" s="66"/>
      <c r="X37" s="65"/>
      <c r="Y37" s="66"/>
      <c r="Z37" s="65">
        <f>VLOOKUP($A37,'Return Data'!$B$7:$R$1700,16,0)</f>
        <v>4.1288999999999998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2.9472066666666672</v>
      </c>
      <c r="E39" s="74"/>
      <c r="F39" s="75">
        <f>AVERAGE(F8:F37)</f>
        <v>2.9753600000000002</v>
      </c>
      <c r="G39" s="74"/>
      <c r="H39" s="75">
        <f>AVERAGE(H8:H37)</f>
        <v>2.9837533333333335</v>
      </c>
      <c r="I39" s="74"/>
      <c r="J39" s="75">
        <f>AVERAGE(J8:J37)</f>
        <v>2.9583133333333342</v>
      </c>
      <c r="K39" s="74"/>
      <c r="L39" s="75">
        <f>AVERAGE(L8:L37)</f>
        <v>2.8303133333333323</v>
      </c>
      <c r="M39" s="74"/>
      <c r="N39" s="75">
        <f>AVERAGE(N8:N37)</f>
        <v>2.9420400000000004</v>
      </c>
      <c r="O39" s="74"/>
      <c r="P39" s="75">
        <f>AVERAGE(P8:P37)</f>
        <v>3.5229214285714288</v>
      </c>
      <c r="Q39" s="74"/>
      <c r="R39" s="75">
        <f>AVERAGE(R8:R37)</f>
        <v>3.9294080000000005</v>
      </c>
      <c r="S39" s="74"/>
      <c r="T39" s="75">
        <f>AVERAGE(T8:T37)</f>
        <v>4.2596222222222231</v>
      </c>
      <c r="U39" s="74"/>
      <c r="V39" s="75">
        <f>AVERAGE(V8:V37)</f>
        <v>5.0878250000000005</v>
      </c>
      <c r="W39" s="74"/>
      <c r="X39" s="75">
        <f>AVERAGE(X8:X37)</f>
        <v>5.2397000000000009</v>
      </c>
      <c r="Y39" s="74"/>
      <c r="Z39" s="75">
        <f>AVERAGE(Z8:Z37)</f>
        <v>4.7381666666666673</v>
      </c>
      <c r="AA39" s="76"/>
    </row>
    <row r="40" spans="1:27" x14ac:dyDescent="0.3">
      <c r="A40" s="73" t="s">
        <v>28</v>
      </c>
      <c r="B40" s="74"/>
      <c r="C40" s="74"/>
      <c r="D40" s="75">
        <f>MIN(D8:D37)</f>
        <v>2.8249</v>
      </c>
      <c r="E40" s="74"/>
      <c r="F40" s="75">
        <f>MIN(F8:F37)</f>
        <v>2.8776999999999999</v>
      </c>
      <c r="G40" s="74"/>
      <c r="H40" s="75">
        <f>MIN(H8:H37)</f>
        <v>2.8254999999999999</v>
      </c>
      <c r="I40" s="74"/>
      <c r="J40" s="75">
        <f>MIN(J8:J37)</f>
        <v>2.7772000000000001</v>
      </c>
      <c r="K40" s="74"/>
      <c r="L40" s="75">
        <f>MIN(L8:L37)</f>
        <v>2.6179999999999999</v>
      </c>
      <c r="M40" s="74"/>
      <c r="N40" s="75">
        <f>MIN(N8:N37)</f>
        <v>2.7185000000000001</v>
      </c>
      <c r="O40" s="74"/>
      <c r="P40" s="75">
        <f>MIN(P8:P37)</f>
        <v>3.2206000000000001</v>
      </c>
      <c r="Q40" s="74"/>
      <c r="R40" s="75">
        <f>MIN(R8:R37)</f>
        <v>3.5253999999999999</v>
      </c>
      <c r="S40" s="74"/>
      <c r="T40" s="75">
        <f>MIN(T8:T37)</f>
        <v>3.8117999999999999</v>
      </c>
      <c r="U40" s="74"/>
      <c r="V40" s="75">
        <f>MIN(V8:V37)</f>
        <v>4.6437999999999997</v>
      </c>
      <c r="W40" s="74"/>
      <c r="X40" s="75">
        <f>MIN(X8:X37)</f>
        <v>4.9062000000000001</v>
      </c>
      <c r="Y40" s="74"/>
      <c r="Z40" s="75">
        <f>MIN(Z8:Z37)</f>
        <v>3.5274999999999999</v>
      </c>
      <c r="AA40" s="76"/>
    </row>
    <row r="41" spans="1:27" ht="15" thickBot="1" x14ac:dyDescent="0.35">
      <c r="A41" s="77" t="s">
        <v>29</v>
      </c>
      <c r="B41" s="78"/>
      <c r="C41" s="78"/>
      <c r="D41" s="79">
        <f>MAX(D8:D37)</f>
        <v>3.2147000000000001</v>
      </c>
      <c r="E41" s="78"/>
      <c r="F41" s="79">
        <f>MAX(F8:F37)</f>
        <v>3.214</v>
      </c>
      <c r="G41" s="78"/>
      <c r="H41" s="79">
        <f>MAX(H8:H37)</f>
        <v>3.2082000000000002</v>
      </c>
      <c r="I41" s="78"/>
      <c r="J41" s="79">
        <f>MAX(J8:J37)</f>
        <v>3.1202000000000001</v>
      </c>
      <c r="K41" s="78"/>
      <c r="L41" s="79">
        <f>MAX(L8:L37)</f>
        <v>3.0108000000000001</v>
      </c>
      <c r="M41" s="78"/>
      <c r="N41" s="79">
        <f>MAX(N8:N37)</f>
        <v>3.2955999999999999</v>
      </c>
      <c r="O41" s="78"/>
      <c r="P41" s="79">
        <f>MAX(P8:P37)</f>
        <v>3.8107000000000002</v>
      </c>
      <c r="Q41" s="78"/>
      <c r="R41" s="79">
        <f>MAX(R8:R37)</f>
        <v>4.1905999999999999</v>
      </c>
      <c r="S41" s="78"/>
      <c r="T41" s="79">
        <f>MAX(T8:T37)</f>
        <v>4.4516</v>
      </c>
      <c r="U41" s="78"/>
      <c r="V41" s="79">
        <f>MAX(V8:V37)</f>
        <v>5.2904999999999998</v>
      </c>
      <c r="W41" s="78"/>
      <c r="X41" s="79">
        <f>MAX(X8:X37)</f>
        <v>5.4691999999999998</v>
      </c>
      <c r="Y41" s="78"/>
      <c r="Z41" s="79">
        <f>MAX(Z8:Z37)</f>
        <v>6.9383999999999997</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44025</v>
      </c>
      <c r="C8" s="65">
        <f>VLOOKUP($A8,'Return Data'!$B$7:$R$1700,4,0)</f>
        <v>531.62729999999999</v>
      </c>
      <c r="D8" s="65">
        <f>VLOOKUP($A8,'Return Data'!$B$7:$R$1700,5,0)</f>
        <v>-0.43020000000000003</v>
      </c>
      <c r="E8" s="66">
        <f t="shared" ref="E8:E34" si="0">RANK(D8,D$8:D$34,0)</f>
        <v>25</v>
      </c>
      <c r="F8" s="65">
        <f>VLOOKUP($A8,'Return Data'!$B$7:$R$1700,6,0)</f>
        <v>-0.43020000000000003</v>
      </c>
      <c r="G8" s="66">
        <f t="shared" ref="G8:G34" si="1">RANK(F8,F$8:F$34,0)</f>
        <v>25</v>
      </c>
      <c r="H8" s="65">
        <f>VLOOKUP($A8,'Return Data'!$B$7:$R$1700,7,0)</f>
        <v>11.8743</v>
      </c>
      <c r="I8" s="66">
        <f t="shared" ref="I8:I34" si="2">RANK(H8,H$8:H$34,0)</f>
        <v>15</v>
      </c>
      <c r="J8" s="65">
        <f>VLOOKUP($A8,'Return Data'!$B$7:$R$1700,8,0)</f>
        <v>14.629099999999999</v>
      </c>
      <c r="K8" s="66">
        <f t="shared" ref="K8:K34" si="3">RANK(J8,J$8:J$34,0)</f>
        <v>10</v>
      </c>
      <c r="L8" s="65">
        <f>VLOOKUP($A8,'Return Data'!$B$7:$R$1700,9,0)</f>
        <v>16.871500000000001</v>
      </c>
      <c r="M8" s="66">
        <f t="shared" ref="M8:M34" si="4">RANK(L8,L$8:L$34,0)</f>
        <v>12</v>
      </c>
      <c r="N8" s="65">
        <f>VLOOKUP($A8,'Return Data'!$B$7:$R$1700,10,0)</f>
        <v>14.6562</v>
      </c>
      <c r="O8" s="66">
        <f t="shared" ref="O8:O34" si="5">RANK(N8,N$8:N$34,0)</f>
        <v>5</v>
      </c>
      <c r="P8" s="65">
        <f>VLOOKUP($A8,'Return Data'!$B$7:$R$1700,11,0)</f>
        <v>10.274100000000001</v>
      </c>
      <c r="Q8" s="66">
        <f t="shared" ref="Q8:Q34" si="6">RANK(P8,P$8:P$34,0)</f>
        <v>4</v>
      </c>
      <c r="R8" s="65">
        <f>VLOOKUP($A8,'Return Data'!$B$7:$R$1700,12,0)</f>
        <v>9.4521999999999995</v>
      </c>
      <c r="S8" s="66">
        <f t="shared" ref="S8:S34" si="7">RANK(R8,R$8:R$34,0)</f>
        <v>4</v>
      </c>
      <c r="T8" s="65">
        <f>VLOOKUP($A8,'Return Data'!$B$7:$R$1700,13,0)</f>
        <v>9.6419999999999995</v>
      </c>
      <c r="U8" s="66">
        <f t="shared" ref="U8:U34" si="8">RANK(T8,T$8:T$34,0)</f>
        <v>4</v>
      </c>
      <c r="V8" s="65">
        <f>VLOOKUP($A8,'Return Data'!$B$7:$R$1700,17,0)</f>
        <v>9.3671000000000006</v>
      </c>
      <c r="W8" s="66">
        <f t="shared" ref="W8:W32" si="9">RANK(V8,V$8:V$34,0)</f>
        <v>2</v>
      </c>
      <c r="X8" s="65">
        <f>VLOOKUP($A8,'Return Data'!$B$7:$R$1700,14,0)</f>
        <v>8.5414999999999992</v>
      </c>
      <c r="Y8" s="66">
        <f t="shared" ref="Y8:Y32" si="10">RANK(X8,X$8:X$34,0)</f>
        <v>2</v>
      </c>
      <c r="Z8" s="65">
        <f>VLOOKUP($A8,'Return Data'!$B$7:$R$1700,16,0)</f>
        <v>9.0137999999999998</v>
      </c>
      <c r="AA8" s="67">
        <f t="shared" ref="AA8:AA34" si="11">RANK(Z8,Z$8:Z$34,0)</f>
        <v>2</v>
      </c>
    </row>
    <row r="9" spans="1:27" x14ac:dyDescent="0.3">
      <c r="A9" s="63" t="s">
        <v>1047</v>
      </c>
      <c r="B9" s="64">
        <f>VLOOKUP($A9,'Return Data'!$B$7:$R$1700,3,0)</f>
        <v>44025</v>
      </c>
      <c r="C9" s="65">
        <f>VLOOKUP($A9,'Return Data'!$B$7:$R$1700,4,0)</f>
        <v>2402.5133999999998</v>
      </c>
      <c r="D9" s="65">
        <f>VLOOKUP($A9,'Return Data'!$B$7:$R$1700,5,0)</f>
        <v>6.2061999999999999</v>
      </c>
      <c r="E9" s="66">
        <f t="shared" si="0"/>
        <v>7</v>
      </c>
      <c r="F9" s="65">
        <f>VLOOKUP($A9,'Return Data'!$B$7:$R$1700,6,0)</f>
        <v>6.2061999999999999</v>
      </c>
      <c r="G9" s="66">
        <f t="shared" si="1"/>
        <v>7</v>
      </c>
      <c r="H9" s="65">
        <f>VLOOKUP($A9,'Return Data'!$B$7:$R$1700,7,0)</f>
        <v>13.290900000000001</v>
      </c>
      <c r="I9" s="66">
        <f t="shared" si="2"/>
        <v>11</v>
      </c>
      <c r="J9" s="65">
        <f>VLOOKUP($A9,'Return Data'!$B$7:$R$1700,8,0)</f>
        <v>14.287599999999999</v>
      </c>
      <c r="K9" s="66">
        <f t="shared" si="3"/>
        <v>14</v>
      </c>
      <c r="L9" s="65">
        <f>VLOOKUP($A9,'Return Data'!$B$7:$R$1700,9,0)</f>
        <v>15.520099999999999</v>
      </c>
      <c r="M9" s="66">
        <f t="shared" si="4"/>
        <v>13</v>
      </c>
      <c r="N9" s="65">
        <f>VLOOKUP($A9,'Return Data'!$B$7:$R$1700,10,0)</f>
        <v>13.897399999999999</v>
      </c>
      <c r="O9" s="66">
        <f t="shared" si="5"/>
        <v>8</v>
      </c>
      <c r="P9" s="65">
        <f>VLOOKUP($A9,'Return Data'!$B$7:$R$1700,11,0)</f>
        <v>9.6097999999999999</v>
      </c>
      <c r="Q9" s="66">
        <f t="shared" si="6"/>
        <v>9</v>
      </c>
      <c r="R9" s="65">
        <f>VLOOKUP($A9,'Return Data'!$B$7:$R$1700,12,0)</f>
        <v>8.9376999999999995</v>
      </c>
      <c r="S9" s="66">
        <f t="shared" si="7"/>
        <v>9</v>
      </c>
      <c r="T9" s="65">
        <f>VLOOKUP($A9,'Return Data'!$B$7:$R$1700,13,0)</f>
        <v>9.1728000000000005</v>
      </c>
      <c r="U9" s="66">
        <f t="shared" si="8"/>
        <v>8</v>
      </c>
      <c r="V9" s="65">
        <f>VLOOKUP($A9,'Return Data'!$B$7:$R$1700,17,0)</f>
        <v>9.0692000000000004</v>
      </c>
      <c r="W9" s="66">
        <f t="shared" si="9"/>
        <v>3</v>
      </c>
      <c r="X9" s="65">
        <f>VLOOKUP($A9,'Return Data'!$B$7:$R$1700,14,0)</f>
        <v>8.4074000000000009</v>
      </c>
      <c r="Y9" s="66">
        <f t="shared" si="10"/>
        <v>3</v>
      </c>
      <c r="Z9" s="65">
        <f>VLOOKUP($A9,'Return Data'!$B$7:$R$1700,16,0)</f>
        <v>8.7417999999999996</v>
      </c>
      <c r="AA9" s="67">
        <f t="shared" si="11"/>
        <v>4</v>
      </c>
    </row>
    <row r="10" spans="1:27" x14ac:dyDescent="0.3">
      <c r="A10" s="63" t="s">
        <v>1050</v>
      </c>
      <c r="B10" s="64">
        <f>VLOOKUP($A10,'Return Data'!$B$7:$R$1700,3,0)</f>
        <v>44025</v>
      </c>
      <c r="C10" s="65">
        <f>VLOOKUP($A10,'Return Data'!$B$7:$R$1700,4,0)</f>
        <v>1186.4363000000001</v>
      </c>
      <c r="D10" s="65">
        <f>VLOOKUP($A10,'Return Data'!$B$7:$R$1700,5,0)</f>
        <v>7.7319000000000004</v>
      </c>
      <c r="E10" s="66">
        <f t="shared" si="0"/>
        <v>3</v>
      </c>
      <c r="F10" s="65">
        <f>VLOOKUP($A10,'Return Data'!$B$7:$R$1700,6,0)</f>
        <v>7.7319000000000004</v>
      </c>
      <c r="G10" s="66">
        <f t="shared" si="1"/>
        <v>3</v>
      </c>
      <c r="H10" s="65">
        <f>VLOOKUP($A10,'Return Data'!$B$7:$R$1700,7,0)</f>
        <v>12.482799999999999</v>
      </c>
      <c r="I10" s="66">
        <f t="shared" si="2"/>
        <v>14</v>
      </c>
      <c r="J10" s="65">
        <f>VLOOKUP($A10,'Return Data'!$B$7:$R$1700,8,0)</f>
        <v>10.671099999999999</v>
      </c>
      <c r="K10" s="66">
        <f t="shared" si="3"/>
        <v>23</v>
      </c>
      <c r="L10" s="65">
        <f>VLOOKUP($A10,'Return Data'!$B$7:$R$1700,9,0)</f>
        <v>10.59</v>
      </c>
      <c r="M10" s="66">
        <f t="shared" si="4"/>
        <v>24</v>
      </c>
      <c r="N10" s="65">
        <f>VLOOKUP($A10,'Return Data'!$B$7:$R$1700,10,0)</f>
        <v>-22.159500000000001</v>
      </c>
      <c r="O10" s="66">
        <f t="shared" si="5"/>
        <v>25</v>
      </c>
      <c r="P10" s="65">
        <f>VLOOKUP($A10,'Return Data'!$B$7:$R$1700,11,0)</f>
        <v>-65.346599999999995</v>
      </c>
      <c r="Q10" s="66">
        <f t="shared" si="6"/>
        <v>27</v>
      </c>
      <c r="R10" s="65">
        <f>VLOOKUP($A10,'Return Data'!$B$7:$R$1700,12,0)</f>
        <v>-44.533799999999999</v>
      </c>
      <c r="S10" s="66">
        <f t="shared" si="7"/>
        <v>27</v>
      </c>
      <c r="T10" s="65">
        <f>VLOOKUP($A10,'Return Data'!$B$7:$R$1700,13,0)</f>
        <v>-35.616700000000002</v>
      </c>
      <c r="U10" s="66">
        <f t="shared" si="8"/>
        <v>27</v>
      </c>
      <c r="V10" s="65">
        <f>VLOOKUP($A10,'Return Data'!$B$7:$R$1700,17,0)</f>
        <v>-24.908100000000001</v>
      </c>
      <c r="W10" s="66">
        <f t="shared" si="9"/>
        <v>26</v>
      </c>
      <c r="X10" s="65">
        <f>VLOOKUP($A10,'Return Data'!$B$7:$R$1700,14,0)</f>
        <v>-15.487</v>
      </c>
      <c r="Y10" s="66">
        <f t="shared" si="10"/>
        <v>26</v>
      </c>
      <c r="Z10" s="65">
        <f>VLOOKUP($A10,'Return Data'!$B$7:$R$1700,16,0)</f>
        <v>-1.2439</v>
      </c>
      <c r="AA10" s="67">
        <f t="shared" si="11"/>
        <v>26</v>
      </c>
    </row>
    <row r="11" spans="1:27" x14ac:dyDescent="0.3">
      <c r="A11" s="63" t="s">
        <v>1054</v>
      </c>
      <c r="B11" s="64">
        <f>VLOOKUP($A11,'Return Data'!$B$7:$R$1700,3,0)</f>
        <v>44025</v>
      </c>
      <c r="C11" s="65">
        <f>VLOOKUP($A11,'Return Data'!$B$7:$R$1700,4,0)</f>
        <v>32.539900000000003</v>
      </c>
      <c r="D11" s="65">
        <f>VLOOKUP($A11,'Return Data'!$B$7:$R$1700,5,0)</f>
        <v>6.2847999999999997</v>
      </c>
      <c r="E11" s="66">
        <f t="shared" si="0"/>
        <v>6</v>
      </c>
      <c r="F11" s="65">
        <f>VLOOKUP($A11,'Return Data'!$B$7:$R$1700,6,0)</f>
        <v>6.2847999999999997</v>
      </c>
      <c r="G11" s="66">
        <f t="shared" si="1"/>
        <v>6</v>
      </c>
      <c r="H11" s="65">
        <f>VLOOKUP($A11,'Return Data'!$B$7:$R$1700,7,0)</f>
        <v>13.350300000000001</v>
      </c>
      <c r="I11" s="66">
        <f t="shared" si="2"/>
        <v>10</v>
      </c>
      <c r="J11" s="65">
        <f>VLOOKUP($A11,'Return Data'!$B$7:$R$1700,8,0)</f>
        <v>12.251799999999999</v>
      </c>
      <c r="K11" s="66">
        <f t="shared" si="3"/>
        <v>17</v>
      </c>
      <c r="L11" s="65">
        <f>VLOOKUP($A11,'Return Data'!$B$7:$R$1700,9,0)</f>
        <v>13.849399999999999</v>
      </c>
      <c r="M11" s="66">
        <f t="shared" si="4"/>
        <v>17</v>
      </c>
      <c r="N11" s="65">
        <f>VLOOKUP($A11,'Return Data'!$B$7:$R$1700,10,0)</f>
        <v>12.8432</v>
      </c>
      <c r="O11" s="66">
        <f t="shared" si="5"/>
        <v>13</v>
      </c>
      <c r="P11" s="65">
        <f>VLOOKUP($A11,'Return Data'!$B$7:$R$1700,11,0)</f>
        <v>10.560700000000001</v>
      </c>
      <c r="Q11" s="66">
        <f t="shared" si="6"/>
        <v>2</v>
      </c>
      <c r="R11" s="65">
        <f>VLOOKUP($A11,'Return Data'!$B$7:$R$1700,12,0)</f>
        <v>9.5496999999999996</v>
      </c>
      <c r="S11" s="66">
        <f t="shared" si="7"/>
        <v>3</v>
      </c>
      <c r="T11" s="65">
        <f>VLOOKUP($A11,'Return Data'!$B$7:$R$1700,13,0)</f>
        <v>9.6402000000000001</v>
      </c>
      <c r="U11" s="66">
        <f t="shared" si="8"/>
        <v>5</v>
      </c>
      <c r="V11" s="65">
        <f>VLOOKUP($A11,'Return Data'!$B$7:$R$1700,17,0)</f>
        <v>8.7207000000000008</v>
      </c>
      <c r="W11" s="66">
        <f t="shared" si="9"/>
        <v>9</v>
      </c>
      <c r="X11" s="65">
        <f>VLOOKUP($A11,'Return Data'!$B$7:$R$1700,14,0)</f>
        <v>8.1042000000000005</v>
      </c>
      <c r="Y11" s="66">
        <f t="shared" si="10"/>
        <v>6</v>
      </c>
      <c r="Z11" s="65">
        <f>VLOOKUP($A11,'Return Data'!$B$7:$R$1700,16,0)</f>
        <v>8.6204000000000001</v>
      </c>
      <c r="AA11" s="67">
        <f t="shared" si="11"/>
        <v>6</v>
      </c>
    </row>
    <row r="12" spans="1:27" x14ac:dyDescent="0.3">
      <c r="A12" s="63" t="s">
        <v>1055</v>
      </c>
      <c r="B12" s="64">
        <f>VLOOKUP($A12,'Return Data'!$B$7:$R$1700,3,0)</f>
        <v>44025</v>
      </c>
      <c r="C12" s="65">
        <f>VLOOKUP($A12,'Return Data'!$B$7:$R$1700,4,0)</f>
        <v>32.735300000000002</v>
      </c>
      <c r="D12" s="65">
        <f>VLOOKUP($A12,'Return Data'!$B$7:$R$1700,5,0)</f>
        <v>2.7509999999999999</v>
      </c>
      <c r="E12" s="66">
        <f t="shared" si="0"/>
        <v>18</v>
      </c>
      <c r="F12" s="65">
        <f>VLOOKUP($A12,'Return Data'!$B$7:$R$1700,6,0)</f>
        <v>2.7509999999999999</v>
      </c>
      <c r="G12" s="66">
        <f t="shared" si="1"/>
        <v>18</v>
      </c>
      <c r="H12" s="65">
        <f>VLOOKUP($A12,'Return Data'!$B$7:$R$1700,7,0)</f>
        <v>10.1343</v>
      </c>
      <c r="I12" s="66">
        <f t="shared" si="2"/>
        <v>20</v>
      </c>
      <c r="J12" s="65">
        <f>VLOOKUP($A12,'Return Data'!$B$7:$R$1700,8,0)</f>
        <v>10.8124</v>
      </c>
      <c r="K12" s="66">
        <f t="shared" si="3"/>
        <v>22</v>
      </c>
      <c r="L12" s="65">
        <f>VLOOKUP($A12,'Return Data'!$B$7:$R$1700,9,0)</f>
        <v>11.5647</v>
      </c>
      <c r="M12" s="66">
        <f t="shared" si="4"/>
        <v>22</v>
      </c>
      <c r="N12" s="65">
        <f>VLOOKUP($A12,'Return Data'!$B$7:$R$1700,10,0)</f>
        <v>12.1272</v>
      </c>
      <c r="O12" s="66">
        <f t="shared" si="5"/>
        <v>17</v>
      </c>
      <c r="P12" s="65">
        <f>VLOOKUP($A12,'Return Data'!$B$7:$R$1700,11,0)</f>
        <v>8.6396999999999995</v>
      </c>
      <c r="Q12" s="66">
        <f t="shared" si="6"/>
        <v>19</v>
      </c>
      <c r="R12" s="65">
        <f>VLOOKUP($A12,'Return Data'!$B$7:$R$1700,12,0)</f>
        <v>7.9587000000000003</v>
      </c>
      <c r="S12" s="66">
        <f t="shared" si="7"/>
        <v>19</v>
      </c>
      <c r="T12" s="65">
        <f>VLOOKUP($A12,'Return Data'!$B$7:$R$1700,13,0)</f>
        <v>8.1877999999999993</v>
      </c>
      <c r="U12" s="66">
        <f t="shared" si="8"/>
        <v>18</v>
      </c>
      <c r="V12" s="65">
        <f>VLOOKUP($A12,'Return Data'!$B$7:$R$1700,17,0)</f>
        <v>8.2640999999999991</v>
      </c>
      <c r="W12" s="66">
        <f t="shared" si="9"/>
        <v>12</v>
      </c>
      <c r="X12" s="65">
        <f>VLOOKUP($A12,'Return Data'!$B$7:$R$1700,14,0)</f>
        <v>7.6688000000000001</v>
      </c>
      <c r="Y12" s="66">
        <f t="shared" si="10"/>
        <v>12</v>
      </c>
      <c r="Z12" s="65">
        <f>VLOOKUP($A12,'Return Data'!$B$7:$R$1700,16,0)</f>
        <v>8.3146000000000004</v>
      </c>
      <c r="AA12" s="67">
        <f t="shared" si="11"/>
        <v>13</v>
      </c>
    </row>
    <row r="13" spans="1:27" x14ac:dyDescent="0.3">
      <c r="A13" s="63" t="s">
        <v>1057</v>
      </c>
      <c r="B13" s="64">
        <f>VLOOKUP($A13,'Return Data'!$B$7:$R$1700,3,0)</f>
        <v>44025</v>
      </c>
      <c r="C13" s="65">
        <f>VLOOKUP($A13,'Return Data'!$B$7:$R$1700,4,0)</f>
        <v>15.3596</v>
      </c>
      <c r="D13" s="65">
        <f>VLOOKUP($A13,'Return Data'!$B$7:$R$1700,5,0)</f>
        <v>3.3277999999999999</v>
      </c>
      <c r="E13" s="66">
        <f t="shared" si="0"/>
        <v>16</v>
      </c>
      <c r="F13" s="65">
        <f>VLOOKUP($A13,'Return Data'!$B$7:$R$1700,6,0)</f>
        <v>3.3277999999999999</v>
      </c>
      <c r="G13" s="66">
        <f t="shared" si="1"/>
        <v>16</v>
      </c>
      <c r="H13" s="65">
        <f>VLOOKUP($A13,'Return Data'!$B$7:$R$1700,7,0)</f>
        <v>8.8755000000000006</v>
      </c>
      <c r="I13" s="66">
        <f t="shared" si="2"/>
        <v>23</v>
      </c>
      <c r="J13" s="65">
        <f>VLOOKUP($A13,'Return Data'!$B$7:$R$1700,8,0)</f>
        <v>9.3351000000000006</v>
      </c>
      <c r="K13" s="66">
        <f t="shared" si="3"/>
        <v>24</v>
      </c>
      <c r="L13" s="65">
        <f>VLOOKUP($A13,'Return Data'!$B$7:$R$1700,9,0)</f>
        <v>11.533799999999999</v>
      </c>
      <c r="M13" s="66">
        <f t="shared" si="4"/>
        <v>23</v>
      </c>
      <c r="N13" s="65">
        <f>VLOOKUP($A13,'Return Data'!$B$7:$R$1700,10,0)</f>
        <v>12.5304</v>
      </c>
      <c r="O13" s="66">
        <f t="shared" si="5"/>
        <v>15</v>
      </c>
      <c r="P13" s="65">
        <f>VLOOKUP($A13,'Return Data'!$B$7:$R$1700,11,0)</f>
        <v>8.7056000000000004</v>
      </c>
      <c r="Q13" s="66">
        <f t="shared" si="6"/>
        <v>17</v>
      </c>
      <c r="R13" s="65">
        <f>VLOOKUP($A13,'Return Data'!$B$7:$R$1700,12,0)</f>
        <v>8.2555999999999994</v>
      </c>
      <c r="S13" s="66">
        <f t="shared" si="7"/>
        <v>17</v>
      </c>
      <c r="T13" s="65">
        <f>VLOOKUP($A13,'Return Data'!$B$7:$R$1700,13,0)</f>
        <v>9.8841999999999999</v>
      </c>
      <c r="U13" s="66">
        <f t="shared" si="8"/>
        <v>3</v>
      </c>
      <c r="V13" s="65">
        <f>VLOOKUP($A13,'Return Data'!$B$7:$R$1700,17,0)</f>
        <v>8.8072999999999997</v>
      </c>
      <c r="W13" s="66">
        <f t="shared" si="9"/>
        <v>6</v>
      </c>
      <c r="X13" s="65">
        <f>VLOOKUP($A13,'Return Data'!$B$7:$R$1700,14,0)</f>
        <v>8.0802999999999994</v>
      </c>
      <c r="Y13" s="66">
        <f t="shared" si="10"/>
        <v>7</v>
      </c>
      <c r="Z13" s="65">
        <f>VLOOKUP($A13,'Return Data'!$B$7:$R$1700,16,0)</f>
        <v>8.3553999999999995</v>
      </c>
      <c r="AA13" s="67">
        <f t="shared" si="11"/>
        <v>12</v>
      </c>
    </row>
    <row r="14" spans="1:27" x14ac:dyDescent="0.3">
      <c r="A14" s="63" t="s">
        <v>1059</v>
      </c>
      <c r="B14" s="64">
        <f>VLOOKUP($A14,'Return Data'!$B$7:$R$1700,3,0)</f>
        <v>44025</v>
      </c>
      <c r="C14" s="65">
        <f>VLOOKUP($A14,'Return Data'!$B$7:$R$1700,4,0)</f>
        <v>2032.2243000000001</v>
      </c>
      <c r="D14" s="65">
        <f>VLOOKUP($A14,'Return Data'!$B$7:$R$1700,5,0)</f>
        <v>-20.263500000000001</v>
      </c>
      <c r="E14" s="66">
        <f t="shared" si="0"/>
        <v>27</v>
      </c>
      <c r="F14" s="65">
        <f>VLOOKUP($A14,'Return Data'!$B$7:$R$1700,6,0)</f>
        <v>-20.263500000000001</v>
      </c>
      <c r="G14" s="66">
        <f t="shared" si="1"/>
        <v>27</v>
      </c>
      <c r="H14" s="65">
        <f>VLOOKUP($A14,'Return Data'!$B$7:$R$1700,7,0)</f>
        <v>-97.027100000000004</v>
      </c>
      <c r="I14" s="66">
        <f t="shared" si="2"/>
        <v>27</v>
      </c>
      <c r="J14" s="65">
        <f>VLOOKUP($A14,'Return Data'!$B$7:$R$1700,8,0)</f>
        <v>-163.05549999999999</v>
      </c>
      <c r="K14" s="66">
        <f t="shared" si="3"/>
        <v>26</v>
      </c>
      <c r="L14" s="65">
        <f>VLOOKUP($A14,'Return Data'!$B$7:$R$1700,9,0)</f>
        <v>-71.2834</v>
      </c>
      <c r="M14" s="66">
        <f t="shared" si="4"/>
        <v>26</v>
      </c>
      <c r="N14" s="65">
        <f>VLOOKUP($A14,'Return Data'!$B$7:$R$1700,10,0)</f>
        <v>-24.055199999999999</v>
      </c>
      <c r="O14" s="66">
        <f t="shared" si="5"/>
        <v>26</v>
      </c>
      <c r="P14" s="65">
        <f>VLOOKUP($A14,'Return Data'!$B$7:$R$1700,11,0)</f>
        <v>-9.2020999999999997</v>
      </c>
      <c r="Q14" s="66">
        <f t="shared" si="6"/>
        <v>24</v>
      </c>
      <c r="R14" s="65">
        <f>VLOOKUP($A14,'Return Data'!$B$7:$R$1700,12,0)</f>
        <v>-3.7059000000000002</v>
      </c>
      <c r="S14" s="66">
        <f t="shared" si="7"/>
        <v>24</v>
      </c>
      <c r="T14" s="65">
        <f>VLOOKUP($A14,'Return Data'!$B$7:$R$1700,13,0)</f>
        <v>-0.79359999999999997</v>
      </c>
      <c r="U14" s="66">
        <f t="shared" si="8"/>
        <v>24</v>
      </c>
      <c r="V14" s="65">
        <f>VLOOKUP($A14,'Return Data'!$B$7:$R$1700,17,0)</f>
        <v>-2.6814</v>
      </c>
      <c r="W14" s="66">
        <f t="shared" si="9"/>
        <v>25</v>
      </c>
      <c r="X14" s="65">
        <f>VLOOKUP($A14,'Return Data'!$B$7:$R$1700,14,0)</f>
        <v>0.62549999999999994</v>
      </c>
      <c r="Y14" s="66">
        <f t="shared" si="10"/>
        <v>24</v>
      </c>
      <c r="Z14" s="65">
        <f>VLOOKUP($A14,'Return Data'!$B$7:$R$1700,16,0)</f>
        <v>4.0564</v>
      </c>
      <c r="AA14" s="67">
        <f t="shared" si="11"/>
        <v>25</v>
      </c>
    </row>
    <row r="15" spans="1:27" x14ac:dyDescent="0.3">
      <c r="A15" s="63" t="s">
        <v>1062</v>
      </c>
      <c r="B15" s="64">
        <f>VLOOKUP($A15,'Return Data'!$B$7:$R$1700,3,0)</f>
        <v>44025</v>
      </c>
      <c r="C15" s="65">
        <f>VLOOKUP($A15,'Return Data'!$B$7:$R$1700,4,0)</f>
        <v>15.5004284338542</v>
      </c>
      <c r="D15" s="65">
        <f>VLOOKUP($A15,'Return Data'!$B$7:$R$1700,5,0)</f>
        <v>5.7977999999999996</v>
      </c>
      <c r="E15" s="66">
        <f t="shared" si="0"/>
        <v>10</v>
      </c>
      <c r="F15" s="65">
        <f>VLOOKUP($A15,'Return Data'!$B$7:$R$1700,6,0)</f>
        <v>5.7977999999999996</v>
      </c>
      <c r="G15" s="66">
        <f t="shared" si="1"/>
        <v>10</v>
      </c>
      <c r="H15" s="65">
        <f>VLOOKUP($A15,'Return Data'!$B$7:$R$1700,7,0)</f>
        <v>18.902100000000001</v>
      </c>
      <c r="I15" s="66">
        <f t="shared" si="2"/>
        <v>4</v>
      </c>
      <c r="J15" s="65">
        <f>VLOOKUP($A15,'Return Data'!$B$7:$R$1700,8,0)</f>
        <v>17.423100000000002</v>
      </c>
      <c r="K15" s="66">
        <f t="shared" si="3"/>
        <v>9</v>
      </c>
      <c r="L15" s="65">
        <f>VLOOKUP($A15,'Return Data'!$B$7:$R$1700,9,0)</f>
        <v>18.404399999999999</v>
      </c>
      <c r="M15" s="66">
        <f t="shared" si="4"/>
        <v>9</v>
      </c>
      <c r="N15" s="65">
        <f>VLOOKUP($A15,'Return Data'!$B$7:$R$1700,10,0)</f>
        <v>11.467000000000001</v>
      </c>
      <c r="O15" s="66">
        <f t="shared" si="5"/>
        <v>20</v>
      </c>
      <c r="P15" s="65">
        <f>VLOOKUP($A15,'Return Data'!$B$7:$R$1700,11,0)</f>
        <v>-10.924799999999999</v>
      </c>
      <c r="Q15" s="66">
        <f t="shared" si="6"/>
        <v>25</v>
      </c>
      <c r="R15" s="65">
        <f>VLOOKUP($A15,'Return Data'!$B$7:$R$1700,12,0)</f>
        <v>-7.6734999999999998</v>
      </c>
      <c r="S15" s="66">
        <f t="shared" si="7"/>
        <v>25</v>
      </c>
      <c r="T15" s="65">
        <f>VLOOKUP($A15,'Return Data'!$B$7:$R$1700,13,0)</f>
        <v>-4.6485000000000003</v>
      </c>
      <c r="U15" s="66">
        <f t="shared" si="8"/>
        <v>25</v>
      </c>
      <c r="V15" s="65">
        <f>VLOOKUP($A15,'Return Data'!$B$7:$R$1700,17,0)</f>
        <v>0.65390000000000004</v>
      </c>
      <c r="W15" s="66">
        <f t="shared" si="9"/>
        <v>22</v>
      </c>
      <c r="X15" s="65">
        <f>VLOOKUP($A15,'Return Data'!$B$7:$R$1700,14,0)</f>
        <v>2.2683</v>
      </c>
      <c r="Y15" s="66">
        <f t="shared" si="10"/>
        <v>22</v>
      </c>
      <c r="Z15" s="65">
        <f>VLOOKUP($A15,'Return Data'!$B$7:$R$1700,16,0)</f>
        <v>5.4854000000000003</v>
      </c>
      <c r="AA15" s="67">
        <f t="shared" si="11"/>
        <v>24</v>
      </c>
    </row>
    <row r="16" spans="1:27" x14ac:dyDescent="0.3">
      <c r="A16" s="63" t="s">
        <v>1068</v>
      </c>
      <c r="B16" s="64">
        <f>VLOOKUP($A16,'Return Data'!$B$7:$R$1700,3,0)</f>
        <v>44025</v>
      </c>
      <c r="C16" s="65">
        <f>VLOOKUP($A16,'Return Data'!$B$7:$R$1700,4,0)</f>
        <v>45.6539</v>
      </c>
      <c r="D16" s="65">
        <f>VLOOKUP($A16,'Return Data'!$B$7:$R$1700,5,0)</f>
        <v>0.85289999999999999</v>
      </c>
      <c r="E16" s="66">
        <f t="shared" si="0"/>
        <v>23</v>
      </c>
      <c r="F16" s="65">
        <f>VLOOKUP($A16,'Return Data'!$B$7:$R$1700,6,0)</f>
        <v>0.85289999999999999</v>
      </c>
      <c r="G16" s="66">
        <f t="shared" si="1"/>
        <v>23</v>
      </c>
      <c r="H16" s="65">
        <f>VLOOKUP($A16,'Return Data'!$B$7:$R$1700,7,0)</f>
        <v>17.4529</v>
      </c>
      <c r="I16" s="66">
        <f t="shared" si="2"/>
        <v>5</v>
      </c>
      <c r="J16" s="65">
        <f>VLOOKUP($A16,'Return Data'!$B$7:$R$1700,8,0)</f>
        <v>18.1541</v>
      </c>
      <c r="K16" s="66">
        <f t="shared" si="3"/>
        <v>8</v>
      </c>
      <c r="L16" s="65">
        <f>VLOOKUP($A16,'Return Data'!$B$7:$R$1700,9,0)</f>
        <v>19.2712</v>
      </c>
      <c r="M16" s="66">
        <f t="shared" si="4"/>
        <v>7</v>
      </c>
      <c r="N16" s="65">
        <f>VLOOKUP($A16,'Return Data'!$B$7:$R$1700,10,0)</f>
        <v>14.0154</v>
      </c>
      <c r="O16" s="66">
        <f t="shared" si="5"/>
        <v>6</v>
      </c>
      <c r="P16" s="65">
        <f>VLOOKUP($A16,'Return Data'!$B$7:$R$1700,11,0)</f>
        <v>9.8262</v>
      </c>
      <c r="Q16" s="66">
        <f t="shared" si="6"/>
        <v>7</v>
      </c>
      <c r="R16" s="65">
        <f>VLOOKUP($A16,'Return Data'!$B$7:$R$1700,12,0)</f>
        <v>8.9765999999999995</v>
      </c>
      <c r="S16" s="66">
        <f t="shared" si="7"/>
        <v>8</v>
      </c>
      <c r="T16" s="65">
        <f>VLOOKUP($A16,'Return Data'!$B$7:$R$1700,13,0)</f>
        <v>9.0074000000000005</v>
      </c>
      <c r="U16" s="66">
        <f t="shared" si="8"/>
        <v>11</v>
      </c>
      <c r="V16" s="65">
        <f>VLOOKUP($A16,'Return Data'!$B$7:$R$1700,17,0)</f>
        <v>8.7639999999999993</v>
      </c>
      <c r="W16" s="66">
        <f t="shared" si="9"/>
        <v>7</v>
      </c>
      <c r="X16" s="65">
        <f>VLOOKUP($A16,'Return Data'!$B$7:$R$1700,14,0)</f>
        <v>7.9775999999999998</v>
      </c>
      <c r="Y16" s="66">
        <f t="shared" si="10"/>
        <v>10</v>
      </c>
      <c r="Z16" s="65">
        <f>VLOOKUP($A16,'Return Data'!$B$7:$R$1700,16,0)</f>
        <v>8.5220000000000002</v>
      </c>
      <c r="AA16" s="67">
        <f t="shared" si="11"/>
        <v>8</v>
      </c>
    </row>
    <row r="17" spans="1:27" x14ac:dyDescent="0.3">
      <c r="A17" s="63" t="s">
        <v>1070</v>
      </c>
      <c r="B17" s="64">
        <f>VLOOKUP($A17,'Return Data'!$B$7:$R$1700,3,0)</f>
        <v>44025</v>
      </c>
      <c r="C17" s="65">
        <f>VLOOKUP($A17,'Return Data'!$B$7:$R$1700,4,0)</f>
        <v>16.667100000000001</v>
      </c>
      <c r="D17" s="65">
        <f>VLOOKUP($A17,'Return Data'!$B$7:$R$1700,5,0)</f>
        <v>4.0162000000000004</v>
      </c>
      <c r="E17" s="66">
        <f t="shared" si="0"/>
        <v>14</v>
      </c>
      <c r="F17" s="65">
        <f>VLOOKUP($A17,'Return Data'!$B$7:$R$1700,6,0)</f>
        <v>4.0162000000000004</v>
      </c>
      <c r="G17" s="66">
        <f t="shared" si="1"/>
        <v>14</v>
      </c>
      <c r="H17" s="65">
        <f>VLOOKUP($A17,'Return Data'!$B$7:$R$1700,7,0)</f>
        <v>10.281700000000001</v>
      </c>
      <c r="I17" s="66">
        <f t="shared" si="2"/>
        <v>18</v>
      </c>
      <c r="J17" s="65">
        <f>VLOOKUP($A17,'Return Data'!$B$7:$R$1700,8,0)</f>
        <v>211.6217</v>
      </c>
      <c r="K17" s="66">
        <f t="shared" si="3"/>
        <v>2</v>
      </c>
      <c r="L17" s="65">
        <f>VLOOKUP($A17,'Return Data'!$B$7:$R$1700,9,0)</f>
        <v>105.6084</v>
      </c>
      <c r="M17" s="66">
        <f t="shared" si="4"/>
        <v>2</v>
      </c>
      <c r="N17" s="65">
        <f>VLOOKUP($A17,'Return Data'!$B$7:$R$1700,10,0)</f>
        <v>2.1387</v>
      </c>
      <c r="O17" s="66">
        <f t="shared" si="5"/>
        <v>23</v>
      </c>
      <c r="P17" s="65">
        <f>VLOOKUP($A17,'Return Data'!$B$7:$R$1700,11,0)</f>
        <v>2.8717999999999999</v>
      </c>
      <c r="Q17" s="66">
        <f t="shared" si="6"/>
        <v>22</v>
      </c>
      <c r="R17" s="65">
        <f>VLOOKUP($A17,'Return Data'!$B$7:$R$1700,12,0)</f>
        <v>4.1203000000000003</v>
      </c>
      <c r="S17" s="66">
        <f t="shared" si="7"/>
        <v>22</v>
      </c>
      <c r="T17" s="65">
        <f>VLOOKUP($A17,'Return Data'!$B$7:$R$1700,13,0)</f>
        <v>5.2163000000000004</v>
      </c>
      <c r="U17" s="66">
        <f t="shared" si="8"/>
        <v>21</v>
      </c>
      <c r="V17" s="65">
        <f>VLOOKUP($A17,'Return Data'!$B$7:$R$1700,17,0)</f>
        <v>1.6849000000000001</v>
      </c>
      <c r="W17" s="66">
        <f t="shared" si="9"/>
        <v>21</v>
      </c>
      <c r="X17" s="65">
        <f>VLOOKUP($A17,'Return Data'!$B$7:$R$1700,14,0)</f>
        <v>3.3378000000000001</v>
      </c>
      <c r="Y17" s="66">
        <f t="shared" si="10"/>
        <v>21</v>
      </c>
      <c r="Z17" s="65">
        <f>VLOOKUP($A17,'Return Data'!$B$7:$R$1700,16,0)</f>
        <v>6.694</v>
      </c>
      <c r="AA17" s="67">
        <f t="shared" si="11"/>
        <v>21</v>
      </c>
    </row>
    <row r="18" spans="1:27" x14ac:dyDescent="0.3">
      <c r="A18" s="63" t="s">
        <v>1072</v>
      </c>
      <c r="B18" s="64">
        <f>VLOOKUP($A18,'Return Data'!$B$7:$R$1700,3,0)</f>
        <v>44025</v>
      </c>
      <c r="C18" s="65">
        <f>VLOOKUP($A18,'Return Data'!$B$7:$R$1700,4,0)</f>
        <v>404.87689999999998</v>
      </c>
      <c r="D18" s="65">
        <f>VLOOKUP($A18,'Return Data'!$B$7:$R$1700,5,0)</f>
        <v>6.1844999999999999</v>
      </c>
      <c r="E18" s="66">
        <f t="shared" si="0"/>
        <v>8</v>
      </c>
      <c r="F18" s="65">
        <f>VLOOKUP($A18,'Return Data'!$B$7:$R$1700,6,0)</f>
        <v>6.1844999999999999</v>
      </c>
      <c r="G18" s="66">
        <f t="shared" si="1"/>
        <v>8</v>
      </c>
      <c r="H18" s="65">
        <f>VLOOKUP($A18,'Return Data'!$B$7:$R$1700,7,0)</f>
        <v>19.123899999999999</v>
      </c>
      <c r="I18" s="66">
        <f t="shared" si="2"/>
        <v>3</v>
      </c>
      <c r="J18" s="65">
        <f>VLOOKUP($A18,'Return Data'!$B$7:$R$1700,8,0)</f>
        <v>19.276</v>
      </c>
      <c r="K18" s="66">
        <f t="shared" si="3"/>
        <v>7</v>
      </c>
      <c r="L18" s="65">
        <f>VLOOKUP($A18,'Return Data'!$B$7:$R$1700,9,0)</f>
        <v>20.066500000000001</v>
      </c>
      <c r="M18" s="66">
        <f t="shared" si="4"/>
        <v>6</v>
      </c>
      <c r="N18" s="65">
        <f>VLOOKUP($A18,'Return Data'!$B$7:$R$1700,10,0)</f>
        <v>15.7834</v>
      </c>
      <c r="O18" s="66">
        <f t="shared" si="5"/>
        <v>3</v>
      </c>
      <c r="P18" s="65">
        <f>VLOOKUP($A18,'Return Data'!$B$7:$R$1700,11,0)</f>
        <v>10.0054</v>
      </c>
      <c r="Q18" s="66">
        <f t="shared" si="6"/>
        <v>5</v>
      </c>
      <c r="R18" s="65">
        <f>VLOOKUP($A18,'Return Data'!$B$7:$R$1700,12,0)</f>
        <v>9.4242000000000008</v>
      </c>
      <c r="S18" s="66">
        <f t="shared" si="7"/>
        <v>5</v>
      </c>
      <c r="T18" s="65">
        <f>VLOOKUP($A18,'Return Data'!$B$7:$R$1700,13,0)</f>
        <v>9.2828999999999997</v>
      </c>
      <c r="U18" s="66">
        <f t="shared" si="8"/>
        <v>7</v>
      </c>
      <c r="V18" s="65">
        <f>VLOOKUP($A18,'Return Data'!$B$7:$R$1700,17,0)</f>
        <v>8.9885999999999999</v>
      </c>
      <c r="W18" s="66">
        <f t="shared" si="9"/>
        <v>5</v>
      </c>
      <c r="X18" s="65">
        <f>VLOOKUP($A18,'Return Data'!$B$7:$R$1700,14,0)</f>
        <v>8.1928999999999998</v>
      </c>
      <c r="Y18" s="66">
        <f t="shared" si="10"/>
        <v>4</v>
      </c>
      <c r="Z18" s="65">
        <f>VLOOKUP($A18,'Return Data'!$B$7:$R$1700,16,0)</f>
        <v>8.7985000000000007</v>
      </c>
      <c r="AA18" s="67">
        <f t="shared" si="11"/>
        <v>3</v>
      </c>
    </row>
    <row r="19" spans="1:27" x14ac:dyDescent="0.3">
      <c r="A19" s="63" t="s">
        <v>1073</v>
      </c>
      <c r="B19" s="64">
        <f>VLOOKUP($A19,'Return Data'!$B$7:$R$1700,3,0)</f>
        <v>44025</v>
      </c>
      <c r="C19" s="65">
        <f>VLOOKUP($A19,'Return Data'!$B$7:$R$1700,4,0)</f>
        <v>29.791899999999998</v>
      </c>
      <c r="D19" s="65">
        <f>VLOOKUP($A19,'Return Data'!$B$7:$R$1700,5,0)</f>
        <v>2.1648000000000001</v>
      </c>
      <c r="E19" s="66">
        <f t="shared" si="0"/>
        <v>20</v>
      </c>
      <c r="F19" s="65">
        <f>VLOOKUP($A19,'Return Data'!$B$7:$R$1700,6,0)</f>
        <v>2.1648000000000001</v>
      </c>
      <c r="G19" s="66">
        <f t="shared" si="1"/>
        <v>20</v>
      </c>
      <c r="H19" s="65">
        <f>VLOOKUP($A19,'Return Data'!$B$7:$R$1700,7,0)</f>
        <v>10.171200000000001</v>
      </c>
      <c r="I19" s="66">
        <f t="shared" si="2"/>
        <v>19</v>
      </c>
      <c r="J19" s="65">
        <f>VLOOKUP($A19,'Return Data'!$B$7:$R$1700,8,0)</f>
        <v>11.850199999999999</v>
      </c>
      <c r="K19" s="66">
        <f t="shared" si="3"/>
        <v>20</v>
      </c>
      <c r="L19" s="65">
        <f>VLOOKUP($A19,'Return Data'!$B$7:$R$1700,9,0)</f>
        <v>14.8636</v>
      </c>
      <c r="M19" s="66">
        <f t="shared" si="4"/>
        <v>14</v>
      </c>
      <c r="N19" s="65">
        <f>VLOOKUP($A19,'Return Data'!$B$7:$R$1700,10,0)</f>
        <v>13.2416</v>
      </c>
      <c r="O19" s="66">
        <f t="shared" si="5"/>
        <v>11</v>
      </c>
      <c r="P19" s="65">
        <f>VLOOKUP($A19,'Return Data'!$B$7:$R$1700,11,0)</f>
        <v>9.4143000000000008</v>
      </c>
      <c r="Q19" s="66">
        <f t="shared" si="6"/>
        <v>12</v>
      </c>
      <c r="R19" s="65">
        <f>VLOOKUP($A19,'Return Data'!$B$7:$R$1700,12,0)</f>
        <v>8.6358999999999995</v>
      </c>
      <c r="S19" s="66">
        <f t="shared" si="7"/>
        <v>15</v>
      </c>
      <c r="T19" s="65">
        <f>VLOOKUP($A19,'Return Data'!$B$7:$R$1700,13,0)</f>
        <v>8.7949999999999999</v>
      </c>
      <c r="U19" s="66">
        <f t="shared" si="8"/>
        <v>14</v>
      </c>
      <c r="V19" s="65">
        <f>VLOOKUP($A19,'Return Data'!$B$7:$R$1700,17,0)</f>
        <v>8.7118000000000002</v>
      </c>
      <c r="W19" s="66">
        <f t="shared" si="9"/>
        <v>10</v>
      </c>
      <c r="X19" s="65">
        <f>VLOOKUP($A19,'Return Data'!$B$7:$R$1700,14,0)</f>
        <v>7.9747000000000003</v>
      </c>
      <c r="Y19" s="66">
        <f t="shared" si="10"/>
        <v>11</v>
      </c>
      <c r="Z19" s="65">
        <f>VLOOKUP($A19,'Return Data'!$B$7:$R$1700,16,0)</f>
        <v>8.6362000000000005</v>
      </c>
      <c r="AA19" s="67">
        <f t="shared" si="11"/>
        <v>5</v>
      </c>
    </row>
    <row r="20" spans="1:27" x14ac:dyDescent="0.3">
      <c r="A20" s="63" t="s">
        <v>1076</v>
      </c>
      <c r="B20" s="64">
        <f>VLOOKUP($A20,'Return Data'!$B$7:$R$1700,3,0)</f>
        <v>44025</v>
      </c>
      <c r="C20" s="65">
        <f>VLOOKUP($A20,'Return Data'!$B$7:$R$1700,4,0)</f>
        <v>2958.0245</v>
      </c>
      <c r="D20" s="65">
        <f>VLOOKUP($A20,'Return Data'!$B$7:$R$1700,5,0)</f>
        <v>2.6530999999999998</v>
      </c>
      <c r="E20" s="66">
        <f t="shared" si="0"/>
        <v>19</v>
      </c>
      <c r="F20" s="65">
        <f>VLOOKUP($A20,'Return Data'!$B$7:$R$1700,6,0)</f>
        <v>2.6530999999999998</v>
      </c>
      <c r="G20" s="66">
        <f t="shared" si="1"/>
        <v>19</v>
      </c>
      <c r="H20" s="65">
        <f>VLOOKUP($A20,'Return Data'!$B$7:$R$1700,7,0)</f>
        <v>9.9410000000000007</v>
      </c>
      <c r="I20" s="66">
        <f t="shared" si="2"/>
        <v>21</v>
      </c>
      <c r="J20" s="65">
        <f>VLOOKUP($A20,'Return Data'!$B$7:$R$1700,8,0)</f>
        <v>12.204499999999999</v>
      </c>
      <c r="K20" s="66">
        <f t="shared" si="3"/>
        <v>18</v>
      </c>
      <c r="L20" s="65">
        <f>VLOOKUP($A20,'Return Data'!$B$7:$R$1700,9,0)</f>
        <v>13.5145</v>
      </c>
      <c r="M20" s="66">
        <f t="shared" si="4"/>
        <v>19</v>
      </c>
      <c r="N20" s="65">
        <f>VLOOKUP($A20,'Return Data'!$B$7:$R$1700,10,0)</f>
        <v>13.944900000000001</v>
      </c>
      <c r="O20" s="66">
        <f t="shared" si="5"/>
        <v>7</v>
      </c>
      <c r="P20" s="65">
        <f>VLOOKUP($A20,'Return Data'!$B$7:$R$1700,11,0)</f>
        <v>9.4291999999999998</v>
      </c>
      <c r="Q20" s="66">
        <f t="shared" si="6"/>
        <v>10</v>
      </c>
      <c r="R20" s="65">
        <f>VLOOKUP($A20,'Return Data'!$B$7:$R$1700,12,0)</f>
        <v>8.859</v>
      </c>
      <c r="S20" s="66">
        <f t="shared" si="7"/>
        <v>11</v>
      </c>
      <c r="T20" s="65">
        <f>VLOOKUP($A20,'Return Data'!$B$7:$R$1700,13,0)</f>
        <v>9.1638000000000002</v>
      </c>
      <c r="U20" s="66">
        <f t="shared" si="8"/>
        <v>9</v>
      </c>
      <c r="V20" s="65">
        <f>VLOOKUP($A20,'Return Data'!$B$7:$R$1700,17,0)</f>
        <v>9.0504999999999995</v>
      </c>
      <c r="W20" s="66">
        <f t="shared" si="9"/>
        <v>4</v>
      </c>
      <c r="X20" s="65">
        <f>VLOOKUP($A20,'Return Data'!$B$7:$R$1700,14,0)</f>
        <v>8.1823999999999995</v>
      </c>
      <c r="Y20" s="66">
        <f t="shared" si="10"/>
        <v>5</v>
      </c>
      <c r="Z20" s="65">
        <f>VLOOKUP($A20,'Return Data'!$B$7:$R$1700,16,0)</f>
        <v>8.5958000000000006</v>
      </c>
      <c r="AA20" s="67">
        <f t="shared" si="11"/>
        <v>7</v>
      </c>
    </row>
    <row r="21" spans="1:27" x14ac:dyDescent="0.3">
      <c r="A21" s="63" t="s">
        <v>1078</v>
      </c>
      <c r="B21" s="64">
        <f>VLOOKUP($A21,'Return Data'!$B$7:$R$1700,3,0)</f>
        <v>44025</v>
      </c>
      <c r="C21" s="65">
        <f>VLOOKUP($A21,'Return Data'!$B$7:$R$1700,4,0)</f>
        <v>28.713000000000001</v>
      </c>
      <c r="D21" s="65">
        <f>VLOOKUP($A21,'Return Data'!$B$7:$R$1700,5,0)</f>
        <v>1.9071</v>
      </c>
      <c r="E21" s="66">
        <f t="shared" si="0"/>
        <v>22</v>
      </c>
      <c r="F21" s="65">
        <f>VLOOKUP($A21,'Return Data'!$B$7:$R$1700,6,0)</f>
        <v>1.9071</v>
      </c>
      <c r="G21" s="66">
        <f t="shared" si="1"/>
        <v>22</v>
      </c>
      <c r="H21" s="65">
        <f>VLOOKUP($A21,'Return Data'!$B$7:$R$1700,7,0)</f>
        <v>6.6914999999999996</v>
      </c>
      <c r="I21" s="66">
        <f t="shared" si="2"/>
        <v>25</v>
      </c>
      <c r="J21" s="65">
        <f>VLOOKUP($A21,'Return Data'!$B$7:$R$1700,8,0)</f>
        <v>526.53620000000001</v>
      </c>
      <c r="K21" s="66">
        <f t="shared" si="3"/>
        <v>1</v>
      </c>
      <c r="L21" s="65">
        <f>VLOOKUP($A21,'Return Data'!$B$7:$R$1700,9,0)</f>
        <v>246.4691</v>
      </c>
      <c r="M21" s="66">
        <f t="shared" si="4"/>
        <v>1</v>
      </c>
      <c r="N21" s="65">
        <f>VLOOKUP($A21,'Return Data'!$B$7:$R$1700,10,0)</f>
        <v>91.995099999999994</v>
      </c>
      <c r="O21" s="66">
        <f t="shared" si="5"/>
        <v>1</v>
      </c>
      <c r="P21" s="65">
        <f>VLOOKUP($A21,'Return Data'!$B$7:$R$1700,11,0)</f>
        <v>48.5077</v>
      </c>
      <c r="Q21" s="66">
        <f t="shared" si="6"/>
        <v>1</v>
      </c>
      <c r="R21" s="65">
        <f>VLOOKUP($A21,'Return Data'!$B$7:$R$1700,12,0)</f>
        <v>27.420200000000001</v>
      </c>
      <c r="S21" s="66">
        <f t="shared" si="7"/>
        <v>1</v>
      </c>
      <c r="T21" s="65">
        <f>VLOOKUP($A21,'Return Data'!$B$7:$R$1700,13,0)</f>
        <v>18.209199999999999</v>
      </c>
      <c r="U21" s="66">
        <f t="shared" si="8"/>
        <v>1</v>
      </c>
      <c r="V21" s="65">
        <f>VLOOKUP($A21,'Return Data'!$B$7:$R$1700,17,0)</f>
        <v>6.4893000000000001</v>
      </c>
      <c r="W21" s="66">
        <f t="shared" si="9"/>
        <v>17</v>
      </c>
      <c r="X21" s="65">
        <f>VLOOKUP($A21,'Return Data'!$B$7:$R$1700,14,0)</f>
        <v>6.4672000000000001</v>
      </c>
      <c r="Y21" s="66">
        <f t="shared" si="10"/>
        <v>17</v>
      </c>
      <c r="Z21" s="65">
        <f>VLOOKUP($A21,'Return Data'!$B$7:$R$1700,16,0)</f>
        <v>7.8185000000000002</v>
      </c>
      <c r="AA21" s="67">
        <f t="shared" si="11"/>
        <v>16</v>
      </c>
    </row>
    <row r="22" spans="1:27" x14ac:dyDescent="0.3">
      <c r="A22" s="63" t="s">
        <v>1080</v>
      </c>
      <c r="B22" s="64">
        <f>VLOOKUP($A22,'Return Data'!$B$7:$R$1700,3,0)</f>
        <v>44025</v>
      </c>
      <c r="C22" s="65">
        <f>VLOOKUP($A22,'Return Data'!$B$7:$R$1700,4,0)</f>
        <v>2673.7788999999998</v>
      </c>
      <c r="D22" s="65">
        <f>VLOOKUP($A22,'Return Data'!$B$7:$R$1700,5,0)</f>
        <v>6.4089</v>
      </c>
      <c r="E22" s="66">
        <f t="shared" si="0"/>
        <v>5</v>
      </c>
      <c r="F22" s="65">
        <f>VLOOKUP($A22,'Return Data'!$B$7:$R$1700,6,0)</f>
        <v>6.4089</v>
      </c>
      <c r="G22" s="66">
        <f t="shared" si="1"/>
        <v>5</v>
      </c>
      <c r="H22" s="65">
        <f>VLOOKUP($A22,'Return Data'!$B$7:$R$1700,7,0)</f>
        <v>14.9468</v>
      </c>
      <c r="I22" s="66">
        <f t="shared" si="2"/>
        <v>7</v>
      </c>
      <c r="J22" s="65">
        <f>VLOOKUP($A22,'Return Data'!$B$7:$R$1700,8,0)</f>
        <v>14.4495</v>
      </c>
      <c r="K22" s="66">
        <f t="shared" si="3"/>
        <v>13</v>
      </c>
      <c r="L22" s="65">
        <f>VLOOKUP($A22,'Return Data'!$B$7:$R$1700,9,0)</f>
        <v>18.146000000000001</v>
      </c>
      <c r="M22" s="66">
        <f t="shared" si="4"/>
        <v>10</v>
      </c>
      <c r="N22" s="65">
        <f>VLOOKUP($A22,'Return Data'!$B$7:$R$1700,10,0)</f>
        <v>14.795299999999999</v>
      </c>
      <c r="O22" s="66">
        <f t="shared" si="5"/>
        <v>4</v>
      </c>
      <c r="P22" s="65">
        <f>VLOOKUP($A22,'Return Data'!$B$7:$R$1700,11,0)</f>
        <v>10.495799999999999</v>
      </c>
      <c r="Q22" s="66">
        <f t="shared" si="6"/>
        <v>3</v>
      </c>
      <c r="R22" s="65">
        <f>VLOOKUP($A22,'Return Data'!$B$7:$R$1700,12,0)</f>
        <v>10.0153</v>
      </c>
      <c r="S22" s="66">
        <f t="shared" si="7"/>
        <v>2</v>
      </c>
      <c r="T22" s="65">
        <f>VLOOKUP($A22,'Return Data'!$B$7:$R$1700,13,0)</f>
        <v>10.191599999999999</v>
      </c>
      <c r="U22" s="66">
        <f t="shared" si="8"/>
        <v>2</v>
      </c>
      <c r="V22" s="65">
        <f>VLOOKUP($A22,'Return Data'!$B$7:$R$1700,17,0)</f>
        <v>9.3904999999999994</v>
      </c>
      <c r="W22" s="66">
        <f t="shared" si="9"/>
        <v>1</v>
      </c>
      <c r="X22" s="65">
        <f>VLOOKUP($A22,'Return Data'!$B$7:$R$1700,14,0)</f>
        <v>8.7334999999999994</v>
      </c>
      <c r="Y22" s="66">
        <f t="shared" si="10"/>
        <v>1</v>
      </c>
      <c r="Z22" s="65">
        <f>VLOOKUP($A22,'Return Data'!$B$7:$R$1700,16,0)</f>
        <v>9.0175000000000001</v>
      </c>
      <c r="AA22" s="67">
        <f t="shared" si="11"/>
        <v>1</v>
      </c>
    </row>
    <row r="23" spans="1:27" x14ac:dyDescent="0.3">
      <c r="A23" s="63" t="s">
        <v>1081</v>
      </c>
      <c r="B23" s="64">
        <f>VLOOKUP($A23,'Return Data'!$B$7:$R$1700,3,0)</f>
        <v>44025</v>
      </c>
      <c r="C23" s="65">
        <f>VLOOKUP($A23,'Return Data'!$B$7:$R$1700,4,0)</f>
        <v>22.093599999999999</v>
      </c>
      <c r="D23" s="65">
        <f>VLOOKUP($A23,'Return Data'!$B$7:$R$1700,5,0)</f>
        <v>2.9192999999999998</v>
      </c>
      <c r="E23" s="66">
        <f t="shared" si="0"/>
        <v>17</v>
      </c>
      <c r="F23" s="65">
        <f>VLOOKUP($A23,'Return Data'!$B$7:$R$1700,6,0)</f>
        <v>2.9192999999999998</v>
      </c>
      <c r="G23" s="66">
        <f t="shared" si="1"/>
        <v>17</v>
      </c>
      <c r="H23" s="65">
        <f>VLOOKUP($A23,'Return Data'!$B$7:$R$1700,7,0)</f>
        <v>15.6233</v>
      </c>
      <c r="I23" s="66">
        <f t="shared" si="2"/>
        <v>6</v>
      </c>
      <c r="J23" s="65">
        <f>VLOOKUP($A23,'Return Data'!$B$7:$R$1700,8,0)</f>
        <v>65.827299999999994</v>
      </c>
      <c r="K23" s="66">
        <f t="shared" si="3"/>
        <v>4</v>
      </c>
      <c r="L23" s="65">
        <f>VLOOKUP($A23,'Return Data'!$B$7:$R$1700,9,0)</f>
        <v>38.610500000000002</v>
      </c>
      <c r="M23" s="66">
        <f t="shared" si="4"/>
        <v>4</v>
      </c>
      <c r="N23" s="65">
        <f>VLOOKUP($A23,'Return Data'!$B$7:$R$1700,10,0)</f>
        <v>12.511100000000001</v>
      </c>
      <c r="O23" s="66">
        <f t="shared" si="5"/>
        <v>16</v>
      </c>
      <c r="P23" s="65">
        <f>VLOOKUP($A23,'Return Data'!$B$7:$R$1700,11,0)</f>
        <v>8.6565999999999992</v>
      </c>
      <c r="Q23" s="66">
        <f t="shared" si="6"/>
        <v>18</v>
      </c>
      <c r="R23" s="65">
        <f>VLOOKUP($A23,'Return Data'!$B$7:$R$1700,12,0)</f>
        <v>8.7895000000000003</v>
      </c>
      <c r="S23" s="66">
        <f t="shared" si="7"/>
        <v>13</v>
      </c>
      <c r="T23" s="65">
        <f>VLOOKUP($A23,'Return Data'!$B$7:$R$1700,13,0)</f>
        <v>8.2234999999999996</v>
      </c>
      <c r="U23" s="66">
        <f t="shared" si="8"/>
        <v>17</v>
      </c>
      <c r="V23" s="65">
        <f>VLOOKUP($A23,'Return Data'!$B$7:$R$1700,17,0)</f>
        <v>7.0759999999999996</v>
      </c>
      <c r="W23" s="66">
        <f t="shared" si="9"/>
        <v>15</v>
      </c>
      <c r="X23" s="65">
        <f>VLOOKUP($A23,'Return Data'!$B$7:$R$1700,14,0)</f>
        <v>6.8691000000000004</v>
      </c>
      <c r="Y23" s="66">
        <f t="shared" si="10"/>
        <v>15</v>
      </c>
      <c r="Z23" s="65">
        <f>VLOOKUP($A23,'Return Data'!$B$7:$R$1700,16,0)</f>
        <v>8.4777000000000005</v>
      </c>
      <c r="AA23" s="67">
        <f t="shared" si="11"/>
        <v>10</v>
      </c>
    </row>
    <row r="24" spans="1:27" x14ac:dyDescent="0.3">
      <c r="A24" s="63" t="s">
        <v>1084</v>
      </c>
      <c r="B24" s="64">
        <f>VLOOKUP($A24,'Return Data'!$B$7:$R$1700,3,0)</f>
        <v>44025</v>
      </c>
      <c r="C24" s="65">
        <f>VLOOKUP($A24,'Return Data'!$B$7:$R$1700,4,0)</f>
        <v>31.978400000000001</v>
      </c>
      <c r="D24" s="65">
        <f>VLOOKUP($A24,'Return Data'!$B$7:$R$1700,5,0)</f>
        <v>6.0143000000000004</v>
      </c>
      <c r="E24" s="66">
        <f t="shared" si="0"/>
        <v>9</v>
      </c>
      <c r="F24" s="65">
        <f>VLOOKUP($A24,'Return Data'!$B$7:$R$1700,6,0)</f>
        <v>6.0143000000000004</v>
      </c>
      <c r="G24" s="66">
        <f t="shared" si="1"/>
        <v>9</v>
      </c>
      <c r="H24" s="65">
        <f>VLOOKUP($A24,'Return Data'!$B$7:$R$1700,7,0)</f>
        <v>58.768300000000004</v>
      </c>
      <c r="I24" s="66">
        <f t="shared" si="2"/>
        <v>1</v>
      </c>
      <c r="J24" s="65">
        <f>VLOOKUP($A24,'Return Data'!$B$7:$R$1700,8,0)</f>
        <v>36.506999999999998</v>
      </c>
      <c r="K24" s="66">
        <f t="shared" si="3"/>
        <v>5</v>
      </c>
      <c r="L24" s="65">
        <f>VLOOKUP($A24,'Return Data'!$B$7:$R$1700,9,0)</f>
        <v>24.198899999999998</v>
      </c>
      <c r="M24" s="66">
        <f t="shared" si="4"/>
        <v>5</v>
      </c>
      <c r="N24" s="65">
        <f>VLOOKUP($A24,'Return Data'!$B$7:$R$1700,10,0)</f>
        <v>15.857699999999999</v>
      </c>
      <c r="O24" s="66">
        <f t="shared" si="5"/>
        <v>2</v>
      </c>
      <c r="P24" s="65">
        <f>VLOOKUP($A24,'Return Data'!$B$7:$R$1700,11,0)</f>
        <v>9.9522999999999993</v>
      </c>
      <c r="Q24" s="66">
        <f t="shared" si="6"/>
        <v>6</v>
      </c>
      <c r="R24" s="65">
        <f>VLOOKUP($A24,'Return Data'!$B$7:$R$1700,12,0)</f>
        <v>9.1043000000000003</v>
      </c>
      <c r="S24" s="66">
        <f t="shared" si="7"/>
        <v>6</v>
      </c>
      <c r="T24" s="65">
        <f>VLOOKUP($A24,'Return Data'!$B$7:$R$1700,13,0)</f>
        <v>9.0643999999999991</v>
      </c>
      <c r="U24" s="66">
        <f t="shared" si="8"/>
        <v>10</v>
      </c>
      <c r="V24" s="65">
        <f>VLOOKUP($A24,'Return Data'!$B$7:$R$1700,17,0)</f>
        <v>6.5686999999999998</v>
      </c>
      <c r="W24" s="66">
        <f t="shared" si="9"/>
        <v>16</v>
      </c>
      <c r="X24" s="65">
        <f>VLOOKUP($A24,'Return Data'!$B$7:$R$1700,14,0)</f>
        <v>6.7370999999999999</v>
      </c>
      <c r="Y24" s="66">
        <f t="shared" si="10"/>
        <v>16</v>
      </c>
      <c r="Z24" s="65">
        <f>VLOOKUP($A24,'Return Data'!$B$7:$R$1700,16,0)</f>
        <v>8.0177999999999994</v>
      </c>
      <c r="AA24" s="67">
        <f t="shared" si="11"/>
        <v>15</v>
      </c>
    </row>
    <row r="25" spans="1:27" x14ac:dyDescent="0.3">
      <c r="A25" s="63" t="s">
        <v>1085</v>
      </c>
      <c r="B25" s="64">
        <f>VLOOKUP($A25,'Return Data'!$B$7:$R$1700,3,0)</f>
        <v>44025</v>
      </c>
      <c r="C25" s="65">
        <f>VLOOKUP($A25,'Return Data'!$B$7:$R$1700,4,0)</f>
        <v>1300.8937000000001</v>
      </c>
      <c r="D25" s="65">
        <f>VLOOKUP($A25,'Return Data'!$B$7:$R$1700,5,0)</f>
        <v>3.7982999999999998</v>
      </c>
      <c r="E25" s="66">
        <f t="shared" si="0"/>
        <v>15</v>
      </c>
      <c r="F25" s="65">
        <f>VLOOKUP($A25,'Return Data'!$B$7:$R$1700,6,0)</f>
        <v>3.7982999999999998</v>
      </c>
      <c r="G25" s="66">
        <f t="shared" si="1"/>
        <v>15</v>
      </c>
      <c r="H25" s="65">
        <f>VLOOKUP($A25,'Return Data'!$B$7:$R$1700,7,0)</f>
        <v>9.4199000000000002</v>
      </c>
      <c r="I25" s="66">
        <f t="shared" si="2"/>
        <v>22</v>
      </c>
      <c r="J25" s="65">
        <f>VLOOKUP($A25,'Return Data'!$B$7:$R$1700,8,0)</f>
        <v>11.033099999999999</v>
      </c>
      <c r="K25" s="66">
        <f t="shared" si="3"/>
        <v>21</v>
      </c>
      <c r="L25" s="65">
        <f>VLOOKUP($A25,'Return Data'!$B$7:$R$1700,9,0)</f>
        <v>12.6759</v>
      </c>
      <c r="M25" s="66">
        <f t="shared" si="4"/>
        <v>21</v>
      </c>
      <c r="N25" s="65">
        <f>VLOOKUP($A25,'Return Data'!$B$7:$R$1700,10,0)</f>
        <v>11.359299999999999</v>
      </c>
      <c r="O25" s="66">
        <f t="shared" si="5"/>
        <v>21</v>
      </c>
      <c r="P25" s="65">
        <f>VLOOKUP($A25,'Return Data'!$B$7:$R$1700,11,0)</f>
        <v>8.7827999999999999</v>
      </c>
      <c r="Q25" s="66">
        <f t="shared" si="6"/>
        <v>16</v>
      </c>
      <c r="R25" s="65">
        <f>VLOOKUP($A25,'Return Data'!$B$7:$R$1700,12,0)</f>
        <v>8.3872999999999998</v>
      </c>
      <c r="S25" s="66">
        <f t="shared" si="7"/>
        <v>16</v>
      </c>
      <c r="T25" s="65">
        <f>VLOOKUP($A25,'Return Data'!$B$7:$R$1700,13,0)</f>
        <v>8.5130999999999997</v>
      </c>
      <c r="U25" s="66">
        <f t="shared" si="8"/>
        <v>16</v>
      </c>
      <c r="V25" s="65">
        <f>VLOOKUP($A25,'Return Data'!$B$7:$R$1700,17,0)</f>
        <v>8.6354000000000006</v>
      </c>
      <c r="W25" s="66">
        <f t="shared" si="9"/>
        <v>11</v>
      </c>
      <c r="X25" s="65">
        <f>VLOOKUP($A25,'Return Data'!$B$7:$R$1700,14,0)</f>
        <v>8.0287000000000006</v>
      </c>
      <c r="Y25" s="66">
        <f t="shared" si="10"/>
        <v>9</v>
      </c>
      <c r="Z25" s="65">
        <f>VLOOKUP($A25,'Return Data'!$B$7:$R$1700,16,0)</f>
        <v>8.0237999999999996</v>
      </c>
      <c r="AA25" s="67">
        <f t="shared" si="11"/>
        <v>14</v>
      </c>
    </row>
    <row r="26" spans="1:27" x14ac:dyDescent="0.3">
      <c r="A26" s="63" t="s">
        <v>1087</v>
      </c>
      <c r="B26" s="64">
        <f>VLOOKUP($A26,'Return Data'!$B$7:$R$1700,3,0)</f>
        <v>44025</v>
      </c>
      <c r="C26" s="65">
        <f>VLOOKUP($A26,'Return Data'!$B$7:$R$1700,4,0)</f>
        <v>1831.3377</v>
      </c>
      <c r="D26" s="65">
        <f>VLOOKUP($A26,'Return Data'!$B$7:$R$1700,5,0)</f>
        <v>5.1909000000000001</v>
      </c>
      <c r="E26" s="66">
        <f t="shared" si="0"/>
        <v>11</v>
      </c>
      <c r="F26" s="65">
        <f>VLOOKUP($A26,'Return Data'!$B$7:$R$1700,6,0)</f>
        <v>5.1909000000000001</v>
      </c>
      <c r="G26" s="66">
        <f t="shared" si="1"/>
        <v>11</v>
      </c>
      <c r="H26" s="65">
        <f>VLOOKUP($A26,'Return Data'!$B$7:$R$1700,7,0)</f>
        <v>35.082299999999996</v>
      </c>
      <c r="I26" s="66">
        <f t="shared" si="2"/>
        <v>2</v>
      </c>
      <c r="J26" s="65">
        <f>VLOOKUP($A26,'Return Data'!$B$7:$R$1700,8,0)</f>
        <v>23.5915</v>
      </c>
      <c r="K26" s="66">
        <f t="shared" si="3"/>
        <v>6</v>
      </c>
      <c r="L26" s="65">
        <f>VLOOKUP($A26,'Return Data'!$B$7:$R$1700,9,0)</f>
        <v>18.458500000000001</v>
      </c>
      <c r="M26" s="66">
        <f t="shared" si="4"/>
        <v>8</v>
      </c>
      <c r="N26" s="65">
        <f>VLOOKUP($A26,'Return Data'!$B$7:$R$1700,10,0)</f>
        <v>12.5914</v>
      </c>
      <c r="O26" s="66">
        <f t="shared" si="5"/>
        <v>14</v>
      </c>
      <c r="P26" s="65">
        <f>VLOOKUP($A26,'Return Data'!$B$7:$R$1700,11,0)</f>
        <v>8.9629999999999992</v>
      </c>
      <c r="Q26" s="66">
        <f t="shared" si="6"/>
        <v>15</v>
      </c>
      <c r="R26" s="65">
        <f>VLOOKUP($A26,'Return Data'!$B$7:$R$1700,12,0)</f>
        <v>7.6359000000000004</v>
      </c>
      <c r="S26" s="66">
        <f t="shared" si="7"/>
        <v>20</v>
      </c>
      <c r="T26" s="65">
        <f>VLOOKUP($A26,'Return Data'!$B$7:$R$1700,13,0)</f>
        <v>7.8402000000000003</v>
      </c>
      <c r="U26" s="66">
        <f t="shared" si="8"/>
        <v>19</v>
      </c>
      <c r="V26" s="65">
        <f>VLOOKUP($A26,'Return Data'!$B$7:$R$1700,17,0)</f>
        <v>7.4554</v>
      </c>
      <c r="W26" s="66">
        <f t="shared" si="9"/>
        <v>14</v>
      </c>
      <c r="X26" s="65">
        <f>VLOOKUP($A26,'Return Data'!$B$7:$R$1700,14,0)</f>
        <v>7.1159999999999997</v>
      </c>
      <c r="Y26" s="66">
        <f t="shared" si="10"/>
        <v>14</v>
      </c>
      <c r="Z26" s="65">
        <f>VLOOKUP($A26,'Return Data'!$B$7:$R$1700,16,0)</f>
        <v>7.7342000000000004</v>
      </c>
      <c r="AA26" s="67">
        <f t="shared" si="11"/>
        <v>18</v>
      </c>
    </row>
    <row r="27" spans="1:27" x14ac:dyDescent="0.3">
      <c r="A27" s="63" t="s">
        <v>1090</v>
      </c>
      <c r="B27" s="64">
        <f>VLOOKUP($A27,'Return Data'!$B$7:$R$1700,3,0)</f>
        <v>44025</v>
      </c>
      <c r="C27" s="65">
        <f>VLOOKUP($A27,'Return Data'!$B$7:$R$1700,4,0)</f>
        <v>2902.4146000000001</v>
      </c>
      <c r="D27" s="65">
        <f>VLOOKUP($A27,'Return Data'!$B$7:$R$1700,5,0)</f>
        <v>7.5959000000000003</v>
      </c>
      <c r="E27" s="66">
        <f t="shared" si="0"/>
        <v>4</v>
      </c>
      <c r="F27" s="65">
        <f>VLOOKUP($A27,'Return Data'!$B$7:$R$1700,6,0)</f>
        <v>7.5959000000000003</v>
      </c>
      <c r="G27" s="66">
        <f t="shared" si="1"/>
        <v>4</v>
      </c>
      <c r="H27" s="65">
        <f>VLOOKUP($A27,'Return Data'!$B$7:$R$1700,7,0)</f>
        <v>14.0966</v>
      </c>
      <c r="I27" s="66">
        <f t="shared" si="2"/>
        <v>9</v>
      </c>
      <c r="J27" s="65">
        <f>VLOOKUP($A27,'Return Data'!$B$7:$R$1700,8,0)</f>
        <v>14.4664</v>
      </c>
      <c r="K27" s="66">
        <f t="shared" si="3"/>
        <v>12</v>
      </c>
      <c r="L27" s="65">
        <f>VLOOKUP($A27,'Return Data'!$B$7:$R$1700,9,0)</f>
        <v>17.62</v>
      </c>
      <c r="M27" s="66">
        <f t="shared" si="4"/>
        <v>11</v>
      </c>
      <c r="N27" s="65">
        <f>VLOOKUP($A27,'Return Data'!$B$7:$R$1700,10,0)</f>
        <v>11.4801</v>
      </c>
      <c r="O27" s="66">
        <f t="shared" si="5"/>
        <v>19</v>
      </c>
      <c r="P27" s="65">
        <f>VLOOKUP($A27,'Return Data'!$B$7:$R$1700,11,0)</f>
        <v>9.1775000000000002</v>
      </c>
      <c r="Q27" s="66">
        <f t="shared" si="6"/>
        <v>14</v>
      </c>
      <c r="R27" s="65">
        <f>VLOOKUP($A27,'Return Data'!$B$7:$R$1700,12,0)</f>
        <v>9.0569000000000006</v>
      </c>
      <c r="S27" s="66">
        <f t="shared" si="7"/>
        <v>7</v>
      </c>
      <c r="T27" s="65">
        <f>VLOOKUP($A27,'Return Data'!$B$7:$R$1700,13,0)</f>
        <v>9.3786000000000005</v>
      </c>
      <c r="U27" s="66">
        <f t="shared" si="8"/>
        <v>6</v>
      </c>
      <c r="V27" s="65">
        <f>VLOOKUP($A27,'Return Data'!$B$7:$R$1700,17,0)</f>
        <v>8.0974000000000004</v>
      </c>
      <c r="W27" s="66">
        <f t="shared" si="9"/>
        <v>13</v>
      </c>
      <c r="X27" s="65">
        <f>VLOOKUP($A27,'Return Data'!$B$7:$R$1700,14,0)</f>
        <v>7.6475999999999997</v>
      </c>
      <c r="Y27" s="66">
        <f t="shared" si="10"/>
        <v>13</v>
      </c>
      <c r="Z27" s="65">
        <f>VLOOKUP($A27,'Return Data'!$B$7:$R$1700,16,0)</f>
        <v>8.4939</v>
      </c>
      <c r="AA27" s="67">
        <f t="shared" si="11"/>
        <v>9</v>
      </c>
    </row>
    <row r="28" spans="1:27" x14ac:dyDescent="0.3">
      <c r="A28" s="63" t="s">
        <v>1092</v>
      </c>
      <c r="B28" s="64">
        <f>VLOOKUP($A28,'Return Data'!$B$7:$R$1700,3,0)</f>
        <v>44025</v>
      </c>
      <c r="C28" s="65">
        <f>VLOOKUP($A28,'Return Data'!$B$7:$R$1700,4,0)</f>
        <v>23.641100000000002</v>
      </c>
      <c r="D28" s="65">
        <f>VLOOKUP($A28,'Return Data'!$B$7:$R$1700,5,0)</f>
        <v>-7.8174999999999999</v>
      </c>
      <c r="E28" s="66">
        <f t="shared" si="0"/>
        <v>26</v>
      </c>
      <c r="F28" s="65">
        <f>VLOOKUP($A28,'Return Data'!$B$7:$R$1700,6,0)</f>
        <v>-7.8174999999999999</v>
      </c>
      <c r="G28" s="66">
        <f t="shared" si="1"/>
        <v>26</v>
      </c>
      <c r="H28" s="65">
        <f>VLOOKUP($A28,'Return Data'!$B$7:$R$1700,7,0)</f>
        <v>10.9406</v>
      </c>
      <c r="I28" s="66">
        <f t="shared" si="2"/>
        <v>17</v>
      </c>
      <c r="J28" s="65">
        <f>VLOOKUP($A28,'Return Data'!$B$7:$R$1700,8,0)</f>
        <v>-52.738900000000001</v>
      </c>
      <c r="K28" s="66">
        <f t="shared" si="3"/>
        <v>25</v>
      </c>
      <c r="L28" s="65">
        <f>VLOOKUP($A28,'Return Data'!$B$7:$R$1700,9,0)</f>
        <v>-19.175799999999999</v>
      </c>
      <c r="M28" s="66">
        <f t="shared" si="4"/>
        <v>25</v>
      </c>
      <c r="N28" s="65">
        <f>VLOOKUP($A28,'Return Data'!$B$7:$R$1700,10,0)</f>
        <v>-5.4161000000000001</v>
      </c>
      <c r="O28" s="66">
        <f t="shared" si="5"/>
        <v>24</v>
      </c>
      <c r="P28" s="65">
        <f>VLOOKUP($A28,'Return Data'!$B$7:$R$1700,11,0)</f>
        <v>-9.9199999999999997E-2</v>
      </c>
      <c r="Q28" s="66">
        <f t="shared" si="6"/>
        <v>23</v>
      </c>
      <c r="R28" s="65">
        <f>VLOOKUP($A28,'Return Data'!$B$7:$R$1700,12,0)</f>
        <v>2.7349000000000001</v>
      </c>
      <c r="S28" s="66">
        <f t="shared" si="7"/>
        <v>23</v>
      </c>
      <c r="T28" s="65">
        <f>VLOOKUP($A28,'Return Data'!$B$7:$R$1700,13,0)</f>
        <v>4.7965</v>
      </c>
      <c r="U28" s="66">
        <f t="shared" si="8"/>
        <v>22</v>
      </c>
      <c r="V28" s="65">
        <f>VLOOKUP($A28,'Return Data'!$B$7:$R$1700,17,0)</f>
        <v>-2.5390999999999999</v>
      </c>
      <c r="W28" s="66">
        <f t="shared" si="9"/>
        <v>24</v>
      </c>
      <c r="X28" s="65">
        <f>VLOOKUP($A28,'Return Data'!$B$7:$R$1700,14,0)</f>
        <v>0.58399999999999996</v>
      </c>
      <c r="Y28" s="66">
        <f t="shared" si="10"/>
        <v>25</v>
      </c>
      <c r="Z28" s="65">
        <f>VLOOKUP($A28,'Return Data'!$B$7:$R$1700,16,0)</f>
        <v>5.9330999999999996</v>
      </c>
      <c r="AA28" s="67">
        <f t="shared" si="11"/>
        <v>22</v>
      </c>
    </row>
    <row r="29" spans="1:27" x14ac:dyDescent="0.3">
      <c r="A29" s="63" t="s">
        <v>1094</v>
      </c>
      <c r="B29" s="64">
        <f>VLOOKUP($A29,'Return Data'!$B$7:$R$1700,3,0)</f>
        <v>44025</v>
      </c>
      <c r="C29" s="65">
        <f>VLOOKUP($A29,'Return Data'!$B$7:$R$1700,4,0)</f>
        <v>2770.8434000000002</v>
      </c>
      <c r="D29" s="65">
        <f>VLOOKUP($A29,'Return Data'!$B$7:$R$1700,5,0)</f>
        <v>1.9741</v>
      </c>
      <c r="E29" s="66">
        <f t="shared" si="0"/>
        <v>21</v>
      </c>
      <c r="F29" s="65">
        <f>VLOOKUP($A29,'Return Data'!$B$7:$R$1700,6,0)</f>
        <v>1.9741</v>
      </c>
      <c r="G29" s="66">
        <f t="shared" si="1"/>
        <v>21</v>
      </c>
      <c r="H29" s="65">
        <f>VLOOKUP($A29,'Return Data'!$B$7:$R$1700,7,0)</f>
        <v>6.8246000000000002</v>
      </c>
      <c r="I29" s="66">
        <f t="shared" si="2"/>
        <v>24</v>
      </c>
      <c r="J29" s="65">
        <f>VLOOKUP($A29,'Return Data'!$B$7:$R$1700,8,0)</f>
        <v>151.5427</v>
      </c>
      <c r="K29" s="66">
        <f t="shared" si="3"/>
        <v>3</v>
      </c>
      <c r="L29" s="65">
        <f>VLOOKUP($A29,'Return Data'!$B$7:$R$1700,9,0)</f>
        <v>74.097899999999996</v>
      </c>
      <c r="M29" s="66">
        <f t="shared" si="4"/>
        <v>3</v>
      </c>
      <c r="N29" s="65">
        <f>VLOOKUP($A29,'Return Data'!$B$7:$R$1700,10,0)</f>
        <v>6.3613999999999997</v>
      </c>
      <c r="O29" s="66">
        <f t="shared" si="5"/>
        <v>22</v>
      </c>
      <c r="P29" s="65">
        <f>VLOOKUP($A29,'Return Data'!$B$7:$R$1700,11,0)</f>
        <v>8.2013999999999996</v>
      </c>
      <c r="Q29" s="66">
        <f t="shared" si="6"/>
        <v>21</v>
      </c>
      <c r="R29" s="65">
        <f>VLOOKUP($A29,'Return Data'!$B$7:$R$1700,12,0)</f>
        <v>6.2946</v>
      </c>
      <c r="S29" s="66">
        <f t="shared" si="7"/>
        <v>21</v>
      </c>
      <c r="T29" s="65">
        <f>VLOOKUP($A29,'Return Data'!$B$7:$R$1700,13,0)</f>
        <v>6.5865999999999998</v>
      </c>
      <c r="U29" s="66">
        <f t="shared" si="8"/>
        <v>20</v>
      </c>
      <c r="V29" s="65">
        <f>VLOOKUP($A29,'Return Data'!$B$7:$R$1700,17,0)</f>
        <v>-2.5190000000000001</v>
      </c>
      <c r="W29" s="66">
        <f t="shared" si="9"/>
        <v>23</v>
      </c>
      <c r="X29" s="65">
        <f>VLOOKUP($A29,'Return Data'!$B$7:$R$1700,14,0)</f>
        <v>0.62839999999999996</v>
      </c>
      <c r="Y29" s="66">
        <f t="shared" si="10"/>
        <v>23</v>
      </c>
      <c r="Z29" s="65">
        <f>VLOOKUP($A29,'Return Data'!$B$7:$R$1700,16,0)</f>
        <v>5.7016</v>
      </c>
      <c r="AA29" s="67">
        <f t="shared" si="11"/>
        <v>23</v>
      </c>
    </row>
    <row r="30" spans="1:27" x14ac:dyDescent="0.3">
      <c r="A30" s="63" t="s">
        <v>1096</v>
      </c>
      <c r="B30" s="64">
        <f>VLOOKUP($A30,'Return Data'!$B$7:$R$1700,3,0)</f>
        <v>44025</v>
      </c>
      <c r="C30" s="65">
        <f>VLOOKUP($A30,'Return Data'!$B$7:$R$1700,4,0)</f>
        <v>2713.3132000000001</v>
      </c>
      <c r="D30" s="65">
        <f>VLOOKUP($A30,'Return Data'!$B$7:$R$1700,5,0)</f>
        <v>4.3178999999999998</v>
      </c>
      <c r="E30" s="66">
        <f t="shared" si="0"/>
        <v>13</v>
      </c>
      <c r="F30" s="65">
        <f>VLOOKUP($A30,'Return Data'!$B$7:$R$1700,6,0)</f>
        <v>4.3178999999999998</v>
      </c>
      <c r="G30" s="66">
        <f t="shared" si="1"/>
        <v>13</v>
      </c>
      <c r="H30" s="65">
        <f>VLOOKUP($A30,'Return Data'!$B$7:$R$1700,7,0)</f>
        <v>11.634399999999999</v>
      </c>
      <c r="I30" s="66">
        <f t="shared" si="2"/>
        <v>16</v>
      </c>
      <c r="J30" s="65">
        <f>VLOOKUP($A30,'Return Data'!$B$7:$R$1700,8,0)</f>
        <v>12.6005</v>
      </c>
      <c r="K30" s="66">
        <f t="shared" si="3"/>
        <v>16</v>
      </c>
      <c r="L30" s="65">
        <f>VLOOKUP($A30,'Return Data'!$B$7:$R$1700,9,0)</f>
        <v>12.8375</v>
      </c>
      <c r="M30" s="66">
        <f t="shared" si="4"/>
        <v>20</v>
      </c>
      <c r="N30" s="65">
        <f>VLOOKUP($A30,'Return Data'!$B$7:$R$1700,10,0)</f>
        <v>13.0381</v>
      </c>
      <c r="O30" s="66">
        <f t="shared" si="5"/>
        <v>12</v>
      </c>
      <c r="P30" s="65">
        <f>VLOOKUP($A30,'Return Data'!$B$7:$R$1700,11,0)</f>
        <v>9.3064999999999998</v>
      </c>
      <c r="Q30" s="66">
        <f t="shared" si="6"/>
        <v>13</v>
      </c>
      <c r="R30" s="65">
        <f>VLOOKUP($A30,'Return Data'!$B$7:$R$1700,12,0)</f>
        <v>8.7966999999999995</v>
      </c>
      <c r="S30" s="66">
        <f t="shared" si="7"/>
        <v>12</v>
      </c>
      <c r="T30" s="65">
        <f>VLOOKUP($A30,'Return Data'!$B$7:$R$1700,13,0)</f>
        <v>8.9671000000000003</v>
      </c>
      <c r="U30" s="66">
        <f t="shared" si="8"/>
        <v>12</v>
      </c>
      <c r="V30" s="65">
        <f>VLOOKUP($A30,'Return Data'!$B$7:$R$1700,17,0)</f>
        <v>8.7362000000000002</v>
      </c>
      <c r="W30" s="66">
        <f t="shared" si="9"/>
        <v>8</v>
      </c>
      <c r="X30" s="65">
        <f>VLOOKUP($A30,'Return Data'!$B$7:$R$1700,14,0)</f>
        <v>8.0404</v>
      </c>
      <c r="Y30" s="66">
        <f t="shared" si="10"/>
        <v>8</v>
      </c>
      <c r="Z30" s="65">
        <f>VLOOKUP($A30,'Return Data'!$B$7:$R$1700,16,0)</f>
        <v>8.4237000000000002</v>
      </c>
      <c r="AA30" s="67">
        <f t="shared" si="11"/>
        <v>11</v>
      </c>
    </row>
    <row r="31" spans="1:27" x14ac:dyDescent="0.3">
      <c r="A31" s="63" t="s">
        <v>1097</v>
      </c>
      <c r="B31" s="64">
        <f>VLOOKUP($A31,'Return Data'!$B$7:$R$1700,3,0)</f>
        <v>44025</v>
      </c>
      <c r="C31" s="65">
        <f>VLOOKUP($A31,'Return Data'!$B$7:$R$1700,4,0)</f>
        <v>26.363299999999999</v>
      </c>
      <c r="D31" s="65">
        <f>VLOOKUP($A31,'Return Data'!$B$7:$R$1700,5,0)</f>
        <v>4.8476999999999997</v>
      </c>
      <c r="E31" s="66">
        <f t="shared" si="0"/>
        <v>12</v>
      </c>
      <c r="F31" s="65">
        <f>VLOOKUP($A31,'Return Data'!$B$7:$R$1700,6,0)</f>
        <v>4.8476999999999997</v>
      </c>
      <c r="G31" s="66">
        <f t="shared" si="1"/>
        <v>12</v>
      </c>
      <c r="H31" s="65">
        <f>VLOOKUP($A31,'Return Data'!$B$7:$R$1700,7,0)</f>
        <v>13.007099999999999</v>
      </c>
      <c r="I31" s="66">
        <f t="shared" si="2"/>
        <v>12</v>
      </c>
      <c r="J31" s="65">
        <f>VLOOKUP($A31,'Return Data'!$B$7:$R$1700,8,0)</f>
        <v>11.851599999999999</v>
      </c>
      <c r="K31" s="66">
        <f t="shared" si="3"/>
        <v>19</v>
      </c>
      <c r="L31" s="65">
        <f>VLOOKUP($A31,'Return Data'!$B$7:$R$1700,9,0)</f>
        <v>13.5252</v>
      </c>
      <c r="M31" s="66">
        <f t="shared" si="4"/>
        <v>18</v>
      </c>
      <c r="N31" s="65">
        <f>VLOOKUP($A31,'Return Data'!$B$7:$R$1700,10,0)</f>
        <v>11.633699999999999</v>
      </c>
      <c r="O31" s="66">
        <f t="shared" si="5"/>
        <v>18</v>
      </c>
      <c r="P31" s="65">
        <f>VLOOKUP($A31,'Return Data'!$B$7:$R$1700,11,0)</f>
        <v>8.3741000000000003</v>
      </c>
      <c r="Q31" s="66">
        <f t="shared" si="6"/>
        <v>20</v>
      </c>
      <c r="R31" s="65">
        <f>VLOOKUP($A31,'Return Data'!$B$7:$R$1700,12,0)</f>
        <v>8.1212</v>
      </c>
      <c r="S31" s="66">
        <f t="shared" si="7"/>
        <v>18</v>
      </c>
      <c r="T31" s="65">
        <f>VLOOKUP($A31,'Return Data'!$B$7:$R$1700,13,0)</f>
        <v>3.7035999999999998</v>
      </c>
      <c r="U31" s="66">
        <f t="shared" si="8"/>
        <v>23</v>
      </c>
      <c r="V31" s="65">
        <f>VLOOKUP($A31,'Return Data'!$B$7:$R$1700,17,0)</f>
        <v>3.0531000000000001</v>
      </c>
      <c r="W31" s="66">
        <f t="shared" si="9"/>
        <v>19</v>
      </c>
      <c r="X31" s="65">
        <f>VLOOKUP($A31,'Return Data'!$B$7:$R$1700,14,0)</f>
        <v>4.3597999999999999</v>
      </c>
      <c r="Y31" s="66">
        <f t="shared" si="10"/>
        <v>19</v>
      </c>
      <c r="Z31" s="65">
        <f>VLOOKUP($A31,'Return Data'!$B$7:$R$1700,16,0)</f>
        <v>7.1717000000000004</v>
      </c>
      <c r="AA31" s="67">
        <f t="shared" si="11"/>
        <v>19</v>
      </c>
    </row>
    <row r="32" spans="1:27" x14ac:dyDescent="0.3">
      <c r="A32" s="63" t="s">
        <v>1101</v>
      </c>
      <c r="B32" s="64">
        <f>VLOOKUP($A32,'Return Data'!$B$7:$R$1700,3,0)</f>
        <v>44025</v>
      </c>
      <c r="C32" s="65">
        <f>VLOOKUP($A32,'Return Data'!$B$7:$R$1700,4,0)</f>
        <v>3019.3964999999998</v>
      </c>
      <c r="D32" s="65">
        <f>VLOOKUP($A32,'Return Data'!$B$7:$R$1700,5,0)</f>
        <v>8.5731999999999999</v>
      </c>
      <c r="E32" s="66">
        <f t="shared" si="0"/>
        <v>1</v>
      </c>
      <c r="F32" s="65">
        <f>VLOOKUP($A32,'Return Data'!$B$7:$R$1700,6,0)</f>
        <v>8.5731999999999999</v>
      </c>
      <c r="G32" s="66">
        <f t="shared" si="1"/>
        <v>1</v>
      </c>
      <c r="H32" s="65">
        <f>VLOOKUP($A32,'Return Data'!$B$7:$R$1700,7,0)</f>
        <v>12.851100000000001</v>
      </c>
      <c r="I32" s="66">
        <f t="shared" si="2"/>
        <v>13</v>
      </c>
      <c r="J32" s="65">
        <f>VLOOKUP($A32,'Return Data'!$B$7:$R$1700,8,0)</f>
        <v>13.395300000000001</v>
      </c>
      <c r="K32" s="66">
        <f t="shared" si="3"/>
        <v>15</v>
      </c>
      <c r="L32" s="65">
        <f>VLOOKUP($A32,'Return Data'!$B$7:$R$1700,9,0)</f>
        <v>14.0533</v>
      </c>
      <c r="M32" s="66">
        <f t="shared" si="4"/>
        <v>16</v>
      </c>
      <c r="N32" s="65">
        <f>VLOOKUP($A32,'Return Data'!$B$7:$R$1700,10,0)</f>
        <v>13.338900000000001</v>
      </c>
      <c r="O32" s="66">
        <f t="shared" si="5"/>
        <v>10</v>
      </c>
      <c r="P32" s="65">
        <f>VLOOKUP($A32,'Return Data'!$B$7:$R$1700,11,0)</f>
        <v>9.4262999999999995</v>
      </c>
      <c r="Q32" s="66">
        <f t="shared" si="6"/>
        <v>11</v>
      </c>
      <c r="R32" s="65">
        <f>VLOOKUP($A32,'Return Data'!$B$7:$R$1700,12,0)</f>
        <v>8.6853999999999996</v>
      </c>
      <c r="S32" s="66">
        <f t="shared" si="7"/>
        <v>14</v>
      </c>
      <c r="T32" s="65">
        <f>VLOOKUP($A32,'Return Data'!$B$7:$R$1700,13,0)</f>
        <v>8.7789999999999999</v>
      </c>
      <c r="U32" s="66">
        <f t="shared" si="8"/>
        <v>15</v>
      </c>
      <c r="V32" s="65">
        <f>VLOOKUP($A32,'Return Data'!$B$7:$R$1700,17,0)</f>
        <v>5.5496999999999996</v>
      </c>
      <c r="W32" s="66">
        <f t="shared" si="9"/>
        <v>18</v>
      </c>
      <c r="X32" s="65">
        <f>VLOOKUP($A32,'Return Data'!$B$7:$R$1700,14,0)</f>
        <v>6.0004</v>
      </c>
      <c r="Y32" s="66">
        <f t="shared" si="10"/>
        <v>18</v>
      </c>
      <c r="Z32" s="65">
        <f>VLOOKUP($A32,'Return Data'!$B$7:$R$1700,16,0)</f>
        <v>7.7469999999999999</v>
      </c>
      <c r="AA32" s="67">
        <f t="shared" si="11"/>
        <v>17</v>
      </c>
    </row>
    <row r="33" spans="1:27" x14ac:dyDescent="0.3">
      <c r="A33" s="63" t="s">
        <v>1102</v>
      </c>
      <c r="B33" s="64">
        <f>VLOOKUP($A33,'Return Data'!$B$7:$R$1700,3,0)</f>
        <v>44025</v>
      </c>
      <c r="C33" s="65">
        <f>VLOOKUP($A33,'Return Data'!$B$7:$R$1700,4,0)</f>
        <v>31.5182</v>
      </c>
      <c r="D33" s="65">
        <f>VLOOKUP($A33,'Return Data'!$B$7:$R$1700,5,0)</f>
        <v>0</v>
      </c>
      <c r="E33" s="66">
        <f t="shared" si="0"/>
        <v>24</v>
      </c>
      <c r="F33" s="65">
        <f>VLOOKUP($A33,'Return Data'!$B$7:$R$1700,6,0)</f>
        <v>0</v>
      </c>
      <c r="G33" s="66">
        <f t="shared" si="1"/>
        <v>24</v>
      </c>
      <c r="H33" s="65">
        <f>VLOOKUP($A33,'Return Data'!$B$7:$R$1700,7,0)</f>
        <v>-80.609200000000001</v>
      </c>
      <c r="I33" s="66">
        <f t="shared" si="2"/>
        <v>26</v>
      </c>
      <c r="J33" s="65">
        <f>VLOOKUP($A33,'Return Data'!$B$7:$R$1700,8,0)</f>
        <v>-179.08699999999999</v>
      </c>
      <c r="K33" s="66">
        <f t="shared" si="3"/>
        <v>27</v>
      </c>
      <c r="L33" s="65">
        <f>VLOOKUP($A33,'Return Data'!$B$7:$R$1700,9,0)</f>
        <v>-80.878</v>
      </c>
      <c r="M33" s="66">
        <f t="shared" si="4"/>
        <v>27</v>
      </c>
      <c r="N33" s="65">
        <f>VLOOKUP($A33,'Return Data'!$B$7:$R$1700,10,0)</f>
        <v>-82.118799999999993</v>
      </c>
      <c r="O33" s="66">
        <f t="shared" si="5"/>
        <v>27</v>
      </c>
      <c r="P33" s="65">
        <f>VLOOKUP($A33,'Return Data'!$B$7:$R$1700,11,0)</f>
        <v>-41.884099999999997</v>
      </c>
      <c r="Q33" s="66">
        <f t="shared" si="6"/>
        <v>26</v>
      </c>
      <c r="R33" s="65">
        <f>VLOOKUP($A33,'Return Data'!$B$7:$R$1700,12,0)</f>
        <v>-40.447400000000002</v>
      </c>
      <c r="S33" s="66">
        <f t="shared" si="7"/>
        <v>26</v>
      </c>
      <c r="T33" s="65">
        <f>VLOOKUP($A33,'Return Data'!$B$7:$R$1700,13,0)</f>
        <v>-32.6599</v>
      </c>
      <c r="U33" s="66">
        <f t="shared" si="8"/>
        <v>26</v>
      </c>
      <c r="V33" s="65"/>
      <c r="W33" s="66"/>
      <c r="X33" s="65"/>
      <c r="Y33" s="66"/>
      <c r="Z33" s="65">
        <f>VLOOKUP($A33,'Return Data'!$B$7:$R$1700,16,0)</f>
        <v>-30.590900000000001</v>
      </c>
      <c r="AA33" s="67">
        <f t="shared" si="11"/>
        <v>27</v>
      </c>
    </row>
    <row r="34" spans="1:27" x14ac:dyDescent="0.3">
      <c r="A34" s="63" t="s">
        <v>1103</v>
      </c>
      <c r="B34" s="64">
        <f>VLOOKUP($A34,'Return Data'!$B$7:$R$1700,3,0)</f>
        <v>44025</v>
      </c>
      <c r="C34" s="65">
        <f>VLOOKUP($A34,'Return Data'!$B$7:$R$1700,4,0)</f>
        <v>2568.2512999999999</v>
      </c>
      <c r="D34" s="65">
        <f>VLOOKUP($A34,'Return Data'!$B$7:$R$1700,5,0)</f>
        <v>8.0573999999999995</v>
      </c>
      <c r="E34" s="66">
        <f t="shared" si="0"/>
        <v>2</v>
      </c>
      <c r="F34" s="65">
        <f>VLOOKUP($A34,'Return Data'!$B$7:$R$1700,6,0)</f>
        <v>8.0573999999999995</v>
      </c>
      <c r="G34" s="66">
        <f t="shared" si="1"/>
        <v>2</v>
      </c>
      <c r="H34" s="65">
        <f>VLOOKUP($A34,'Return Data'!$B$7:$R$1700,7,0)</f>
        <v>14.225300000000001</v>
      </c>
      <c r="I34" s="66">
        <f t="shared" si="2"/>
        <v>8</v>
      </c>
      <c r="J34" s="65">
        <f>VLOOKUP($A34,'Return Data'!$B$7:$R$1700,8,0)</f>
        <v>14.5932</v>
      </c>
      <c r="K34" s="66">
        <f t="shared" si="3"/>
        <v>11</v>
      </c>
      <c r="L34" s="65">
        <f>VLOOKUP($A34,'Return Data'!$B$7:$R$1700,9,0)</f>
        <v>14.6656</v>
      </c>
      <c r="M34" s="66">
        <f t="shared" si="4"/>
        <v>15</v>
      </c>
      <c r="N34" s="65">
        <f>VLOOKUP($A34,'Return Data'!$B$7:$R$1700,10,0)</f>
        <v>13.400700000000001</v>
      </c>
      <c r="O34" s="66">
        <f t="shared" si="5"/>
        <v>9</v>
      </c>
      <c r="P34" s="65">
        <f>VLOOKUP($A34,'Return Data'!$B$7:$R$1700,11,0)</f>
        <v>9.6621000000000006</v>
      </c>
      <c r="Q34" s="66">
        <f t="shared" si="6"/>
        <v>8</v>
      </c>
      <c r="R34" s="65">
        <f>VLOOKUP($A34,'Return Data'!$B$7:$R$1700,12,0)</f>
        <v>8.9108999999999998</v>
      </c>
      <c r="S34" s="66">
        <f t="shared" si="7"/>
        <v>10</v>
      </c>
      <c r="T34" s="65">
        <f>VLOOKUP($A34,'Return Data'!$B$7:$R$1700,13,0)</f>
        <v>8.9423999999999992</v>
      </c>
      <c r="U34" s="66">
        <f t="shared" si="8"/>
        <v>13</v>
      </c>
      <c r="V34" s="65">
        <f>VLOOKUP($A34,'Return Data'!$B$7:$R$1700,17,0)</f>
        <v>2.1974999999999998</v>
      </c>
      <c r="W34" s="66">
        <f>RANK(V34,V$8:V$34,0)</f>
        <v>20</v>
      </c>
      <c r="X34" s="65">
        <f>VLOOKUP($A34,'Return Data'!$B$7:$R$1700,14,0)</f>
        <v>3.6848000000000001</v>
      </c>
      <c r="Y34" s="66">
        <f>RANK(X34,X$8:X$34,0)</f>
        <v>20</v>
      </c>
      <c r="Z34" s="65">
        <f>VLOOKUP($A34,'Return Data'!$B$7:$R$1700,16,0)</f>
        <v>6.9222999999999999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3.0023999999999997</v>
      </c>
      <c r="E36" s="74"/>
      <c r="F36" s="75">
        <f>AVERAGE(F8:F34)</f>
        <v>3.0023999999999997</v>
      </c>
      <c r="G36" s="74"/>
      <c r="H36" s="75">
        <f>AVERAGE(H8:H34)</f>
        <v>7.4946814814814822</v>
      </c>
      <c r="I36" s="74"/>
      <c r="J36" s="75">
        <f>AVERAGE(J8:J34)</f>
        <v>32.001096296296289</v>
      </c>
      <c r="K36" s="74"/>
      <c r="L36" s="75">
        <f>AVERAGE(L8:L34)</f>
        <v>22.432566666666666</v>
      </c>
      <c r="M36" s="74"/>
      <c r="N36" s="75">
        <f>AVERAGE(N8:N34)</f>
        <v>8.5651333333333319</v>
      </c>
      <c r="O36" s="74"/>
      <c r="P36" s="75">
        <f>AVERAGE(P8:P34)</f>
        <v>4.1254111111111103</v>
      </c>
      <c r="Q36" s="74"/>
      <c r="R36" s="75">
        <f>AVERAGE(R8:R34)</f>
        <v>4.1393481481481471</v>
      </c>
      <c r="S36" s="74"/>
      <c r="T36" s="75">
        <f>AVERAGE(T8:T34)</f>
        <v>4.7210925925925906</v>
      </c>
      <c r="U36" s="74"/>
      <c r="V36" s="75">
        <f>AVERAGE(V8:V34)</f>
        <v>4.7186038461538455</v>
      </c>
      <c r="W36" s="74"/>
      <c r="X36" s="75">
        <f>AVERAGE(X8:X34)</f>
        <v>5.3373615384615398</v>
      </c>
      <c r="Y36" s="74"/>
      <c r="Z36" s="75">
        <f>AVERAGE(Z8:Z34)</f>
        <v>5.9808259259259255</v>
      </c>
      <c r="AA36" s="76"/>
    </row>
    <row r="37" spans="1:27" x14ac:dyDescent="0.3">
      <c r="A37" s="73" t="s">
        <v>28</v>
      </c>
      <c r="B37" s="74"/>
      <c r="C37" s="74"/>
      <c r="D37" s="75">
        <f>MIN(D8:D34)</f>
        <v>-20.263500000000001</v>
      </c>
      <c r="E37" s="74"/>
      <c r="F37" s="75">
        <f>MIN(F8:F34)</f>
        <v>-20.263500000000001</v>
      </c>
      <c r="G37" s="74"/>
      <c r="H37" s="75">
        <f>MIN(H8:H34)</f>
        <v>-97.027100000000004</v>
      </c>
      <c r="I37" s="74"/>
      <c r="J37" s="75">
        <f>MIN(J8:J34)</f>
        <v>-179.08699999999999</v>
      </c>
      <c r="K37" s="74"/>
      <c r="L37" s="75">
        <f>MIN(L8:L34)</f>
        <v>-80.878</v>
      </c>
      <c r="M37" s="74"/>
      <c r="N37" s="75">
        <f>MIN(N8:N34)</f>
        <v>-82.118799999999993</v>
      </c>
      <c r="O37" s="74"/>
      <c r="P37" s="75">
        <f>MIN(P8:P34)</f>
        <v>-65.346599999999995</v>
      </c>
      <c r="Q37" s="74"/>
      <c r="R37" s="75">
        <f>MIN(R8:R34)</f>
        <v>-44.533799999999999</v>
      </c>
      <c r="S37" s="74"/>
      <c r="T37" s="75">
        <f>MIN(T8:T34)</f>
        <v>-35.616700000000002</v>
      </c>
      <c r="U37" s="74"/>
      <c r="V37" s="75">
        <f>MIN(V8:V34)</f>
        <v>-24.908100000000001</v>
      </c>
      <c r="W37" s="74"/>
      <c r="X37" s="75">
        <f>MIN(X8:X34)</f>
        <v>-15.487</v>
      </c>
      <c r="Y37" s="74"/>
      <c r="Z37" s="75">
        <f>MIN(Z8:Z34)</f>
        <v>-30.590900000000001</v>
      </c>
      <c r="AA37" s="76"/>
    </row>
    <row r="38" spans="1:27" ht="15" thickBot="1" x14ac:dyDescent="0.35">
      <c r="A38" s="77" t="s">
        <v>29</v>
      </c>
      <c r="B38" s="78"/>
      <c r="C38" s="78"/>
      <c r="D38" s="79">
        <f>MAX(D8:D34)</f>
        <v>8.5731999999999999</v>
      </c>
      <c r="E38" s="78"/>
      <c r="F38" s="79">
        <f>MAX(F8:F34)</f>
        <v>8.5731999999999999</v>
      </c>
      <c r="G38" s="78"/>
      <c r="H38" s="79">
        <f>MAX(H8:H34)</f>
        <v>58.768300000000004</v>
      </c>
      <c r="I38" s="78"/>
      <c r="J38" s="79">
        <f>MAX(J8:J34)</f>
        <v>526.53620000000001</v>
      </c>
      <c r="K38" s="78"/>
      <c r="L38" s="79">
        <f>MAX(L8:L34)</f>
        <v>246.4691</v>
      </c>
      <c r="M38" s="78"/>
      <c r="N38" s="79">
        <f>MAX(N8:N34)</f>
        <v>91.995099999999994</v>
      </c>
      <c r="O38" s="78"/>
      <c r="P38" s="79">
        <f>MAX(P8:P34)</f>
        <v>48.5077</v>
      </c>
      <c r="Q38" s="78"/>
      <c r="R38" s="79">
        <f>MAX(R8:R34)</f>
        <v>27.420200000000001</v>
      </c>
      <c r="S38" s="78"/>
      <c r="T38" s="79">
        <f>MAX(T8:T34)</f>
        <v>18.209199999999999</v>
      </c>
      <c r="U38" s="78"/>
      <c r="V38" s="79">
        <f>MAX(V8:V34)</f>
        <v>9.3904999999999994</v>
      </c>
      <c r="W38" s="78"/>
      <c r="X38" s="79">
        <f>MAX(X8:X34)</f>
        <v>8.7334999999999994</v>
      </c>
      <c r="Y38" s="78"/>
      <c r="Z38" s="79">
        <f>MAX(Z8:Z34)</f>
        <v>9.0175000000000001</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44025</v>
      </c>
      <c r="C8" s="65">
        <f>VLOOKUP($A8,'Return Data'!$B$7:$R$1700,4,0)</f>
        <v>499.50700000000001</v>
      </c>
      <c r="D8" s="65">
        <f>VLOOKUP($A8,'Return Data'!$B$7:$R$1700,5,0)</f>
        <v>-1.2103999999999999</v>
      </c>
      <c r="E8" s="66">
        <f t="shared" ref="E8:E34" si="0">RANK(D8,D$8:D$34,0)</f>
        <v>25</v>
      </c>
      <c r="F8" s="65">
        <f>VLOOKUP($A8,'Return Data'!$B$7:$R$1700,6,0)</f>
        <v>-1.2103999999999999</v>
      </c>
      <c r="G8" s="66">
        <f t="shared" ref="G8:G34" si="1">RANK(F8,F$8:F$34,0)</f>
        <v>25</v>
      </c>
      <c r="H8" s="65">
        <f>VLOOKUP($A8,'Return Data'!$B$7:$R$1700,7,0)</f>
        <v>11.0688</v>
      </c>
      <c r="I8" s="66">
        <f t="shared" ref="I8:I34" si="2">RANK(H8,H$8:H$34,0)</f>
        <v>15</v>
      </c>
      <c r="J8" s="65">
        <f>VLOOKUP($A8,'Return Data'!$B$7:$R$1700,8,0)</f>
        <v>13.8124</v>
      </c>
      <c r="K8" s="66">
        <f t="shared" ref="K8:K34" si="3">RANK(J8,J$8:J$34,0)</f>
        <v>12</v>
      </c>
      <c r="L8" s="65">
        <f>VLOOKUP($A8,'Return Data'!$B$7:$R$1700,9,0)</f>
        <v>16.044</v>
      </c>
      <c r="M8" s="66">
        <f t="shared" ref="M8:M34" si="4">RANK(L8,L$8:L$34,0)</f>
        <v>12</v>
      </c>
      <c r="N8" s="65">
        <f>VLOOKUP($A8,'Return Data'!$B$7:$R$1700,10,0)</f>
        <v>13.808199999999999</v>
      </c>
      <c r="O8" s="66">
        <f t="shared" ref="O8:O34" si="5">RANK(N8,N$8:N$34,0)</f>
        <v>5</v>
      </c>
      <c r="P8" s="65">
        <f>VLOOKUP($A8,'Return Data'!$B$7:$R$1700,11,0)</f>
        <v>9.3979999999999997</v>
      </c>
      <c r="Q8" s="66">
        <f t="shared" ref="Q8:Q34" si="6">RANK(P8,P$8:P$34,0)</f>
        <v>6</v>
      </c>
      <c r="R8" s="65">
        <f>VLOOKUP($A8,'Return Data'!$B$7:$R$1700,12,0)</f>
        <v>8.5554000000000006</v>
      </c>
      <c r="S8" s="66">
        <f t="shared" ref="S8:S34" si="7">RANK(R8,R$8:R$34,0)</f>
        <v>8</v>
      </c>
      <c r="T8" s="65">
        <f>VLOOKUP($A8,'Return Data'!$B$7:$R$1700,13,0)</f>
        <v>8.7228999999999992</v>
      </c>
      <c r="U8" s="66">
        <f t="shared" ref="U8:U34" si="8">RANK(T8,T$8:T$34,0)</f>
        <v>10</v>
      </c>
      <c r="V8" s="65">
        <f>VLOOKUP($A8,'Return Data'!$B$7:$R$1700,17,0)</f>
        <v>8.4555000000000007</v>
      </c>
      <c r="W8" s="66">
        <f t="shared" ref="W8:W32" si="9">RANK(V8,V$8:V$34,0)</f>
        <v>7</v>
      </c>
      <c r="X8" s="65">
        <f>VLOOKUP($A8,'Return Data'!$B$7:$R$1700,14,0)</f>
        <v>7.6372</v>
      </c>
      <c r="Y8" s="66">
        <f t="shared" ref="Y8:Y32" si="10">RANK(X8,X$8:X$34,0)</f>
        <v>8</v>
      </c>
      <c r="Z8" s="65">
        <f>VLOOKUP($A8,'Return Data'!$B$7:$R$1700,16,0)</f>
        <v>7.5209000000000001</v>
      </c>
      <c r="AA8" s="67">
        <f t="shared" ref="AA8:AA34" si="11">RANK(Z8,Z$8:Z$34,0)</f>
        <v>14</v>
      </c>
    </row>
    <row r="9" spans="1:27" x14ac:dyDescent="0.3">
      <c r="A9" s="63" t="s">
        <v>1048</v>
      </c>
      <c r="B9" s="64">
        <f>VLOOKUP($A9,'Return Data'!$B$7:$R$1700,3,0)</f>
        <v>44025</v>
      </c>
      <c r="C9" s="65">
        <f>VLOOKUP($A9,'Return Data'!$B$7:$R$1700,4,0)</f>
        <v>2328.7583</v>
      </c>
      <c r="D9" s="65">
        <f>VLOOKUP($A9,'Return Data'!$B$7:$R$1700,5,0)</f>
        <v>5.8960999999999997</v>
      </c>
      <c r="E9" s="66">
        <f t="shared" si="0"/>
        <v>6</v>
      </c>
      <c r="F9" s="65">
        <f>VLOOKUP($A9,'Return Data'!$B$7:$R$1700,6,0)</f>
        <v>5.8960999999999997</v>
      </c>
      <c r="G9" s="66">
        <f t="shared" si="1"/>
        <v>6</v>
      </c>
      <c r="H9" s="65">
        <f>VLOOKUP($A9,'Return Data'!$B$7:$R$1700,7,0)</f>
        <v>12.9802</v>
      </c>
      <c r="I9" s="66">
        <f t="shared" si="2"/>
        <v>10</v>
      </c>
      <c r="J9" s="65">
        <f>VLOOKUP($A9,'Return Data'!$B$7:$R$1700,8,0)</f>
        <v>13.9758</v>
      </c>
      <c r="K9" s="66">
        <f t="shared" si="3"/>
        <v>11</v>
      </c>
      <c r="L9" s="65">
        <f>VLOOKUP($A9,'Return Data'!$B$7:$R$1700,9,0)</f>
        <v>15.206</v>
      </c>
      <c r="M9" s="66">
        <f t="shared" si="4"/>
        <v>13</v>
      </c>
      <c r="N9" s="65">
        <f>VLOOKUP($A9,'Return Data'!$B$7:$R$1700,10,0)</f>
        <v>13.582700000000001</v>
      </c>
      <c r="O9" s="66">
        <f t="shared" si="5"/>
        <v>7</v>
      </c>
      <c r="P9" s="65">
        <f>VLOOKUP($A9,'Return Data'!$B$7:$R$1700,11,0)</f>
        <v>9.2943999999999996</v>
      </c>
      <c r="Q9" s="66">
        <f t="shared" si="6"/>
        <v>8</v>
      </c>
      <c r="R9" s="65">
        <f>VLOOKUP($A9,'Return Data'!$B$7:$R$1700,12,0)</f>
        <v>8.6173000000000002</v>
      </c>
      <c r="S9" s="66">
        <f t="shared" si="7"/>
        <v>6</v>
      </c>
      <c r="T9" s="65">
        <f>VLOOKUP($A9,'Return Data'!$B$7:$R$1700,13,0)</f>
        <v>8.8458000000000006</v>
      </c>
      <c r="U9" s="66">
        <f t="shared" si="8"/>
        <v>5</v>
      </c>
      <c r="V9" s="65">
        <f>VLOOKUP($A9,'Return Data'!$B$7:$R$1700,17,0)</f>
        <v>8.6885999999999992</v>
      </c>
      <c r="W9" s="66">
        <f t="shared" si="9"/>
        <v>3</v>
      </c>
      <c r="X9" s="65">
        <f>VLOOKUP($A9,'Return Data'!$B$7:$R$1700,14,0)</f>
        <v>7.9526000000000003</v>
      </c>
      <c r="Y9" s="66">
        <f t="shared" si="10"/>
        <v>2</v>
      </c>
      <c r="Z9" s="65">
        <f>VLOOKUP($A9,'Return Data'!$B$7:$R$1700,16,0)</f>
        <v>8.1675000000000004</v>
      </c>
      <c r="AA9" s="67">
        <f t="shared" si="11"/>
        <v>2</v>
      </c>
    </row>
    <row r="10" spans="1:27" x14ac:dyDescent="0.3">
      <c r="A10" s="63" t="s">
        <v>1049</v>
      </c>
      <c r="B10" s="64">
        <f>VLOOKUP($A10,'Return Data'!$B$7:$R$1700,3,0)</f>
        <v>44025</v>
      </c>
      <c r="C10" s="65">
        <f>VLOOKUP($A10,'Return Data'!$B$7:$R$1700,4,0)</f>
        <v>1158.6833999999999</v>
      </c>
      <c r="D10" s="65">
        <f>VLOOKUP($A10,'Return Data'!$B$7:$R$1700,5,0)</f>
        <v>7.5166000000000004</v>
      </c>
      <c r="E10" s="66">
        <f t="shared" si="0"/>
        <v>3</v>
      </c>
      <c r="F10" s="65">
        <f>VLOOKUP($A10,'Return Data'!$B$7:$R$1700,6,0)</f>
        <v>7.5166000000000004</v>
      </c>
      <c r="G10" s="66">
        <f t="shared" si="1"/>
        <v>3</v>
      </c>
      <c r="H10" s="65">
        <f>VLOOKUP($A10,'Return Data'!$B$7:$R$1700,7,0)</f>
        <v>12.270200000000001</v>
      </c>
      <c r="I10" s="66">
        <f t="shared" si="2"/>
        <v>14</v>
      </c>
      <c r="J10" s="65">
        <f>VLOOKUP($A10,'Return Data'!$B$7:$R$1700,8,0)</f>
        <v>10.459300000000001</v>
      </c>
      <c r="K10" s="66">
        <f t="shared" si="3"/>
        <v>22</v>
      </c>
      <c r="L10" s="65">
        <f>VLOOKUP($A10,'Return Data'!$B$7:$R$1700,9,0)</f>
        <v>10.377599999999999</v>
      </c>
      <c r="M10" s="66">
        <f t="shared" si="4"/>
        <v>24</v>
      </c>
      <c r="N10" s="65">
        <f>VLOOKUP($A10,'Return Data'!$B$7:$R$1700,10,0)</f>
        <v>-22.412299999999998</v>
      </c>
      <c r="O10" s="66">
        <f t="shared" si="5"/>
        <v>25</v>
      </c>
      <c r="P10" s="65">
        <f>VLOOKUP($A10,'Return Data'!$B$7:$R$1700,11,0)</f>
        <v>-65.540999999999997</v>
      </c>
      <c r="Q10" s="66">
        <f t="shared" si="6"/>
        <v>27</v>
      </c>
      <c r="R10" s="65">
        <f>VLOOKUP($A10,'Return Data'!$B$7:$R$1700,12,0)</f>
        <v>-44.729599999999998</v>
      </c>
      <c r="S10" s="66">
        <f t="shared" si="7"/>
        <v>27</v>
      </c>
      <c r="T10" s="65">
        <f>VLOOKUP($A10,'Return Data'!$B$7:$R$1700,13,0)</f>
        <v>-35.808199999999999</v>
      </c>
      <c r="U10" s="66">
        <f t="shared" si="8"/>
        <v>27</v>
      </c>
      <c r="V10" s="65">
        <f>VLOOKUP($A10,'Return Data'!$B$7:$R$1700,17,0)</f>
        <v>-25.1311</v>
      </c>
      <c r="W10" s="66">
        <f t="shared" si="9"/>
        <v>26</v>
      </c>
      <c r="X10" s="65">
        <f>VLOOKUP($A10,'Return Data'!$B$7:$R$1700,14,0)</f>
        <v>-15.735900000000001</v>
      </c>
      <c r="Y10" s="66">
        <f t="shared" si="10"/>
        <v>26</v>
      </c>
      <c r="Z10" s="65">
        <f>VLOOKUP($A10,'Return Data'!$B$7:$R$1700,16,0)</f>
        <v>1.3406</v>
      </c>
      <c r="AA10" s="67">
        <f t="shared" si="11"/>
        <v>26</v>
      </c>
    </row>
    <row r="11" spans="1:27" x14ac:dyDescent="0.3">
      <c r="A11" s="63" t="s">
        <v>1053</v>
      </c>
      <c r="B11" s="64">
        <f>VLOOKUP($A11,'Return Data'!$B$7:$R$1700,3,0)</f>
        <v>44025</v>
      </c>
      <c r="C11" s="65">
        <f>VLOOKUP($A11,'Return Data'!$B$7:$R$1700,4,0)</f>
        <v>30.870100000000001</v>
      </c>
      <c r="D11" s="65">
        <f>VLOOKUP($A11,'Return Data'!$B$7:$R$1700,5,0)</f>
        <v>5.4019000000000004</v>
      </c>
      <c r="E11" s="66">
        <f t="shared" si="0"/>
        <v>9</v>
      </c>
      <c r="F11" s="65">
        <f>VLOOKUP($A11,'Return Data'!$B$7:$R$1700,6,0)</f>
        <v>5.4019000000000004</v>
      </c>
      <c r="G11" s="66">
        <f t="shared" si="1"/>
        <v>9</v>
      </c>
      <c r="H11" s="65">
        <f>VLOOKUP($A11,'Return Data'!$B$7:$R$1700,7,0)</f>
        <v>12.4785</v>
      </c>
      <c r="I11" s="66">
        <f t="shared" si="2"/>
        <v>13</v>
      </c>
      <c r="J11" s="65">
        <f>VLOOKUP($A11,'Return Data'!$B$7:$R$1700,8,0)</f>
        <v>11.3834</v>
      </c>
      <c r="K11" s="66">
        <f t="shared" si="3"/>
        <v>19</v>
      </c>
      <c r="L11" s="65">
        <f>VLOOKUP($A11,'Return Data'!$B$7:$R$1700,9,0)</f>
        <v>12.9954</v>
      </c>
      <c r="M11" s="66">
        <f t="shared" si="4"/>
        <v>19</v>
      </c>
      <c r="N11" s="65">
        <f>VLOOKUP($A11,'Return Data'!$B$7:$R$1700,10,0)</f>
        <v>11.956799999999999</v>
      </c>
      <c r="O11" s="66">
        <f t="shared" si="5"/>
        <v>16</v>
      </c>
      <c r="P11" s="65">
        <f>VLOOKUP($A11,'Return Data'!$B$7:$R$1700,11,0)</f>
        <v>9.6770999999999994</v>
      </c>
      <c r="Q11" s="66">
        <f t="shared" si="6"/>
        <v>4</v>
      </c>
      <c r="R11" s="65">
        <f>VLOOKUP($A11,'Return Data'!$B$7:$R$1700,12,0)</f>
        <v>8.6655999999999995</v>
      </c>
      <c r="S11" s="66">
        <f t="shared" si="7"/>
        <v>5</v>
      </c>
      <c r="T11" s="65">
        <f>VLOOKUP($A11,'Return Data'!$B$7:$R$1700,13,0)</f>
        <v>8.7309000000000001</v>
      </c>
      <c r="U11" s="66">
        <f t="shared" si="8"/>
        <v>9</v>
      </c>
      <c r="V11" s="65">
        <f>VLOOKUP($A11,'Return Data'!$B$7:$R$1700,17,0)</f>
        <v>7.8422999999999998</v>
      </c>
      <c r="W11" s="66">
        <f t="shared" si="9"/>
        <v>11</v>
      </c>
      <c r="X11" s="65">
        <f>VLOOKUP($A11,'Return Data'!$B$7:$R$1700,14,0)</f>
        <v>7.3068999999999997</v>
      </c>
      <c r="Y11" s="66">
        <f t="shared" si="10"/>
        <v>11</v>
      </c>
      <c r="Z11" s="65">
        <f>VLOOKUP($A11,'Return Data'!$B$7:$R$1700,16,0)</f>
        <v>7.9489000000000001</v>
      </c>
      <c r="AA11" s="67">
        <f t="shared" si="11"/>
        <v>7</v>
      </c>
    </row>
    <row r="12" spans="1:27" x14ac:dyDescent="0.3">
      <c r="A12" s="63" t="s">
        <v>1056</v>
      </c>
      <c r="B12" s="64">
        <f>VLOOKUP($A12,'Return Data'!$B$7:$R$1700,3,0)</f>
        <v>44025</v>
      </c>
      <c r="C12" s="65">
        <f>VLOOKUP($A12,'Return Data'!$B$7:$R$1700,4,0)</f>
        <v>32.287799999999997</v>
      </c>
      <c r="D12" s="65">
        <f>VLOOKUP($A12,'Return Data'!$B$7:$R$1700,5,0)</f>
        <v>2.5251999999999999</v>
      </c>
      <c r="E12" s="66">
        <f t="shared" si="0"/>
        <v>17</v>
      </c>
      <c r="F12" s="65">
        <f>VLOOKUP($A12,'Return Data'!$B$7:$R$1700,6,0)</f>
        <v>2.5251999999999999</v>
      </c>
      <c r="G12" s="66">
        <f t="shared" si="1"/>
        <v>17</v>
      </c>
      <c r="H12" s="65">
        <f>VLOOKUP($A12,'Return Data'!$B$7:$R$1700,7,0)</f>
        <v>9.9022000000000006</v>
      </c>
      <c r="I12" s="66">
        <f t="shared" si="2"/>
        <v>19</v>
      </c>
      <c r="J12" s="65">
        <f>VLOOKUP($A12,'Return Data'!$B$7:$R$1700,8,0)</f>
        <v>10.5802</v>
      </c>
      <c r="K12" s="66">
        <f t="shared" si="3"/>
        <v>21</v>
      </c>
      <c r="L12" s="65">
        <f>VLOOKUP($A12,'Return Data'!$B$7:$R$1700,9,0)</f>
        <v>11.3064</v>
      </c>
      <c r="M12" s="66">
        <f t="shared" si="4"/>
        <v>22</v>
      </c>
      <c r="N12" s="65">
        <f>VLOOKUP($A12,'Return Data'!$B$7:$R$1700,10,0)</f>
        <v>11.8851</v>
      </c>
      <c r="O12" s="66">
        <f t="shared" si="5"/>
        <v>17</v>
      </c>
      <c r="P12" s="65">
        <f>VLOOKUP($A12,'Return Data'!$B$7:$R$1700,11,0)</f>
        <v>8.4093999999999998</v>
      </c>
      <c r="Q12" s="66">
        <f t="shared" si="6"/>
        <v>16</v>
      </c>
      <c r="R12" s="65">
        <f>VLOOKUP($A12,'Return Data'!$B$7:$R$1700,12,0)</f>
        <v>7.7196999999999996</v>
      </c>
      <c r="S12" s="66">
        <f t="shared" si="7"/>
        <v>17</v>
      </c>
      <c r="T12" s="65">
        <f>VLOOKUP($A12,'Return Data'!$B$7:$R$1700,13,0)</f>
        <v>7.9387999999999996</v>
      </c>
      <c r="U12" s="66">
        <f t="shared" si="8"/>
        <v>16</v>
      </c>
      <c r="V12" s="65">
        <f>VLOOKUP($A12,'Return Data'!$B$7:$R$1700,17,0)</f>
        <v>8.01</v>
      </c>
      <c r="W12" s="66">
        <f t="shared" si="9"/>
        <v>10</v>
      </c>
      <c r="X12" s="65">
        <f>VLOOKUP($A12,'Return Data'!$B$7:$R$1700,14,0)</f>
        <v>7.4379</v>
      </c>
      <c r="Y12" s="66">
        <f t="shared" si="10"/>
        <v>9</v>
      </c>
      <c r="Z12" s="65">
        <f>VLOOKUP($A12,'Return Data'!$B$7:$R$1700,16,0)</f>
        <v>7.9242999999999997</v>
      </c>
      <c r="AA12" s="67">
        <f t="shared" si="11"/>
        <v>8</v>
      </c>
    </row>
    <row r="13" spans="1:27" x14ac:dyDescent="0.3">
      <c r="A13" s="63" t="s">
        <v>1058</v>
      </c>
      <c r="B13" s="64">
        <f>VLOOKUP($A13,'Return Data'!$B$7:$R$1700,3,0)</f>
        <v>44025</v>
      </c>
      <c r="C13" s="65">
        <f>VLOOKUP($A13,'Return Data'!$B$7:$R$1700,4,0)</f>
        <v>15.0975</v>
      </c>
      <c r="D13" s="65">
        <f>VLOOKUP($A13,'Return Data'!$B$7:$R$1700,5,0)</f>
        <v>2.9824999999999999</v>
      </c>
      <c r="E13" s="66">
        <f t="shared" si="0"/>
        <v>15</v>
      </c>
      <c r="F13" s="65">
        <f>VLOOKUP($A13,'Return Data'!$B$7:$R$1700,6,0)</f>
        <v>2.9824999999999999</v>
      </c>
      <c r="G13" s="66">
        <f t="shared" si="1"/>
        <v>15</v>
      </c>
      <c r="H13" s="65">
        <f>VLOOKUP($A13,'Return Data'!$B$7:$R$1700,7,0)</f>
        <v>8.5447000000000006</v>
      </c>
      <c r="I13" s="66">
        <f t="shared" si="2"/>
        <v>23</v>
      </c>
      <c r="J13" s="65">
        <f>VLOOKUP($A13,'Return Data'!$B$7:$R$1700,8,0)</f>
        <v>9.0282</v>
      </c>
      <c r="K13" s="66">
        <f t="shared" si="3"/>
        <v>24</v>
      </c>
      <c r="L13" s="65">
        <f>VLOOKUP($A13,'Return Data'!$B$7:$R$1700,9,0)</f>
        <v>11.243</v>
      </c>
      <c r="M13" s="66">
        <f t="shared" si="4"/>
        <v>23</v>
      </c>
      <c r="N13" s="65">
        <f>VLOOKUP($A13,'Return Data'!$B$7:$R$1700,10,0)</f>
        <v>12.2407</v>
      </c>
      <c r="O13" s="66">
        <f t="shared" si="5"/>
        <v>13</v>
      </c>
      <c r="P13" s="65">
        <f>VLOOKUP($A13,'Return Data'!$B$7:$R$1700,11,0)</f>
        <v>8.4210999999999991</v>
      </c>
      <c r="Q13" s="66">
        <f t="shared" si="6"/>
        <v>15</v>
      </c>
      <c r="R13" s="65">
        <f>VLOOKUP($A13,'Return Data'!$B$7:$R$1700,12,0)</f>
        <v>7.9467999999999996</v>
      </c>
      <c r="S13" s="66">
        <f t="shared" si="7"/>
        <v>16</v>
      </c>
      <c r="T13" s="65">
        <f>VLOOKUP($A13,'Return Data'!$B$7:$R$1700,13,0)</f>
        <v>9.5587</v>
      </c>
      <c r="U13" s="66">
        <f t="shared" si="8"/>
        <v>2</v>
      </c>
      <c r="V13" s="65">
        <f>VLOOKUP($A13,'Return Data'!$B$7:$R$1700,17,0)</f>
        <v>8.4852000000000007</v>
      </c>
      <c r="W13" s="66">
        <f t="shared" si="9"/>
        <v>5</v>
      </c>
      <c r="X13" s="65">
        <f>VLOOKUP($A13,'Return Data'!$B$7:$R$1700,14,0)</f>
        <v>7.7550999999999997</v>
      </c>
      <c r="Y13" s="66">
        <f t="shared" si="10"/>
        <v>5</v>
      </c>
      <c r="Z13" s="65">
        <f>VLOOKUP($A13,'Return Data'!$B$7:$R$1700,16,0)</f>
        <v>8.0073000000000008</v>
      </c>
      <c r="AA13" s="67">
        <f t="shared" si="11"/>
        <v>6</v>
      </c>
    </row>
    <row r="14" spans="1:27" x14ac:dyDescent="0.3">
      <c r="A14" s="63" t="s">
        <v>1060</v>
      </c>
      <c r="B14" s="64">
        <f>VLOOKUP($A14,'Return Data'!$B$7:$R$1700,3,0)</f>
        <v>44025</v>
      </c>
      <c r="C14" s="65">
        <f>VLOOKUP($A14,'Return Data'!$B$7:$R$1700,4,0)</f>
        <v>1971.3487</v>
      </c>
      <c r="D14" s="65">
        <f>VLOOKUP($A14,'Return Data'!$B$7:$R$1700,5,0)</f>
        <v>-21.062200000000001</v>
      </c>
      <c r="E14" s="66">
        <f t="shared" si="0"/>
        <v>27</v>
      </c>
      <c r="F14" s="65">
        <f>VLOOKUP($A14,'Return Data'!$B$7:$R$1700,6,0)</f>
        <v>-21.062200000000001</v>
      </c>
      <c r="G14" s="66">
        <f t="shared" si="1"/>
        <v>27</v>
      </c>
      <c r="H14" s="65">
        <f>VLOOKUP($A14,'Return Data'!$B$7:$R$1700,7,0)</f>
        <v>-97.812200000000004</v>
      </c>
      <c r="I14" s="66">
        <f t="shared" si="2"/>
        <v>27</v>
      </c>
      <c r="J14" s="65">
        <f>VLOOKUP($A14,'Return Data'!$B$7:$R$1700,8,0)</f>
        <v>-163.80539999999999</v>
      </c>
      <c r="K14" s="66">
        <f t="shared" si="3"/>
        <v>26</v>
      </c>
      <c r="L14" s="65">
        <f>VLOOKUP($A14,'Return Data'!$B$7:$R$1700,9,0)</f>
        <v>-72.034700000000001</v>
      </c>
      <c r="M14" s="66">
        <f t="shared" si="4"/>
        <v>26</v>
      </c>
      <c r="N14" s="65">
        <f>VLOOKUP($A14,'Return Data'!$B$7:$R$1700,10,0)</f>
        <v>-24.806699999999999</v>
      </c>
      <c r="O14" s="66">
        <f t="shared" si="5"/>
        <v>26</v>
      </c>
      <c r="P14" s="65">
        <f>VLOOKUP($A14,'Return Data'!$B$7:$R$1700,11,0)</f>
        <v>-9.9656000000000002</v>
      </c>
      <c r="Q14" s="66">
        <f t="shared" si="6"/>
        <v>24</v>
      </c>
      <c r="R14" s="65">
        <f>VLOOKUP($A14,'Return Data'!$B$7:$R$1700,12,0)</f>
        <v>-4.4816000000000003</v>
      </c>
      <c r="S14" s="66">
        <f t="shared" si="7"/>
        <v>24</v>
      </c>
      <c r="T14" s="65">
        <f>VLOOKUP($A14,'Return Data'!$B$7:$R$1700,13,0)</f>
        <v>-1.5839000000000001</v>
      </c>
      <c r="U14" s="66">
        <f t="shared" si="8"/>
        <v>24</v>
      </c>
      <c r="V14" s="65">
        <f>VLOOKUP($A14,'Return Data'!$B$7:$R$1700,17,0)</f>
        <v>-3.45</v>
      </c>
      <c r="W14" s="66">
        <f t="shared" si="9"/>
        <v>25</v>
      </c>
      <c r="X14" s="65">
        <f>VLOOKUP($A14,'Return Data'!$B$7:$R$1700,14,0)</f>
        <v>-0.16769999999999999</v>
      </c>
      <c r="Y14" s="66">
        <f t="shared" si="10"/>
        <v>25</v>
      </c>
      <c r="Z14" s="65">
        <f>VLOOKUP($A14,'Return Data'!$B$7:$R$1700,16,0)</f>
        <v>5.1569000000000003</v>
      </c>
      <c r="AA14" s="67">
        <f t="shared" si="11"/>
        <v>23</v>
      </c>
    </row>
    <row r="15" spans="1:27" x14ac:dyDescent="0.3">
      <c r="A15" s="63" t="s">
        <v>1061</v>
      </c>
      <c r="B15" s="64">
        <f>VLOOKUP($A15,'Return Data'!$B$7:$R$1700,3,0)</f>
        <v>44025</v>
      </c>
      <c r="C15" s="65">
        <f>VLOOKUP($A15,'Return Data'!$B$7:$R$1700,4,0)</f>
        <v>39.259709571458501</v>
      </c>
      <c r="D15" s="65">
        <f>VLOOKUP($A15,'Return Data'!$B$7:$R$1700,5,0)</f>
        <v>5.3634000000000004</v>
      </c>
      <c r="E15" s="66">
        <f t="shared" si="0"/>
        <v>10</v>
      </c>
      <c r="F15" s="65">
        <f>VLOOKUP($A15,'Return Data'!$B$7:$R$1700,6,0)</f>
        <v>5.3634000000000004</v>
      </c>
      <c r="G15" s="66">
        <f t="shared" si="1"/>
        <v>10</v>
      </c>
      <c r="H15" s="65">
        <f>VLOOKUP($A15,'Return Data'!$B$7:$R$1700,7,0)</f>
        <v>18.5535</v>
      </c>
      <c r="I15" s="66">
        <f t="shared" si="2"/>
        <v>4</v>
      </c>
      <c r="J15" s="65">
        <f>VLOOKUP($A15,'Return Data'!$B$7:$R$1700,8,0)</f>
        <v>17.0489</v>
      </c>
      <c r="K15" s="66">
        <f t="shared" si="3"/>
        <v>9</v>
      </c>
      <c r="L15" s="65">
        <f>VLOOKUP($A15,'Return Data'!$B$7:$R$1700,9,0)</f>
        <v>18.032399999999999</v>
      </c>
      <c r="M15" s="66">
        <f t="shared" si="4"/>
        <v>8</v>
      </c>
      <c r="N15" s="65">
        <f>VLOOKUP($A15,'Return Data'!$B$7:$R$1700,10,0)</f>
        <v>11.091900000000001</v>
      </c>
      <c r="O15" s="66">
        <f t="shared" si="5"/>
        <v>19</v>
      </c>
      <c r="P15" s="65">
        <f>VLOOKUP($A15,'Return Data'!$B$7:$R$1700,11,0)</f>
        <v>-11.2582</v>
      </c>
      <c r="Q15" s="66">
        <f t="shared" si="6"/>
        <v>25</v>
      </c>
      <c r="R15" s="65">
        <f>VLOOKUP($A15,'Return Data'!$B$7:$R$1700,12,0)</f>
        <v>-8.0338999999999992</v>
      </c>
      <c r="S15" s="66">
        <f t="shared" si="7"/>
        <v>25</v>
      </c>
      <c r="T15" s="65">
        <f>VLOOKUP($A15,'Return Data'!$B$7:$R$1700,13,0)</f>
        <v>-5.0277000000000003</v>
      </c>
      <c r="U15" s="66">
        <f t="shared" si="8"/>
        <v>25</v>
      </c>
      <c r="V15" s="65">
        <f>VLOOKUP($A15,'Return Data'!$B$7:$R$1700,17,0)</f>
        <v>0.2455</v>
      </c>
      <c r="W15" s="66">
        <f t="shared" si="9"/>
        <v>22</v>
      </c>
      <c r="X15" s="65">
        <f>VLOOKUP($A15,'Return Data'!$B$7:$R$1700,14,0)</f>
        <v>1.8571</v>
      </c>
      <c r="Y15" s="66">
        <f t="shared" si="10"/>
        <v>22</v>
      </c>
      <c r="Z15" s="65">
        <f>VLOOKUP($A15,'Return Data'!$B$7:$R$1700,16,0)</f>
        <v>6.9184000000000001</v>
      </c>
      <c r="AA15" s="67">
        <f t="shared" si="11"/>
        <v>19</v>
      </c>
    </row>
    <row r="16" spans="1:27" x14ac:dyDescent="0.3">
      <c r="A16" s="63" t="s">
        <v>1067</v>
      </c>
      <c r="B16" s="64">
        <f>VLOOKUP($A16,'Return Data'!$B$7:$R$1700,3,0)</f>
        <v>44025</v>
      </c>
      <c r="C16" s="65">
        <f>VLOOKUP($A16,'Return Data'!$B$7:$R$1700,4,0)</f>
        <v>43.378500000000003</v>
      </c>
      <c r="D16" s="65">
        <f>VLOOKUP($A16,'Return Data'!$B$7:$R$1700,5,0)</f>
        <v>0.25240000000000001</v>
      </c>
      <c r="E16" s="66">
        <f t="shared" si="0"/>
        <v>23</v>
      </c>
      <c r="F16" s="65">
        <f>VLOOKUP($A16,'Return Data'!$B$7:$R$1700,6,0)</f>
        <v>0.25240000000000001</v>
      </c>
      <c r="G16" s="66">
        <f t="shared" si="1"/>
        <v>23</v>
      </c>
      <c r="H16" s="65">
        <f>VLOOKUP($A16,'Return Data'!$B$7:$R$1700,7,0)</f>
        <v>16.846800000000002</v>
      </c>
      <c r="I16" s="66">
        <f t="shared" si="2"/>
        <v>5</v>
      </c>
      <c r="J16" s="65">
        <f>VLOOKUP($A16,'Return Data'!$B$7:$R$1700,8,0)</f>
        <v>17.546900000000001</v>
      </c>
      <c r="K16" s="66">
        <f t="shared" si="3"/>
        <v>8</v>
      </c>
      <c r="L16" s="65">
        <f>VLOOKUP($A16,'Return Data'!$B$7:$R$1700,9,0)</f>
        <v>18.6587</v>
      </c>
      <c r="M16" s="66">
        <f t="shared" si="4"/>
        <v>7</v>
      </c>
      <c r="N16" s="65">
        <f>VLOOKUP($A16,'Return Data'!$B$7:$R$1700,10,0)</f>
        <v>13.396599999999999</v>
      </c>
      <c r="O16" s="66">
        <f t="shared" si="5"/>
        <v>8</v>
      </c>
      <c r="P16" s="65">
        <f>VLOOKUP($A16,'Return Data'!$B$7:$R$1700,11,0)</f>
        <v>9.1997</v>
      </c>
      <c r="Q16" s="66">
        <f t="shared" si="6"/>
        <v>10</v>
      </c>
      <c r="R16" s="65">
        <f>VLOOKUP($A16,'Return Data'!$B$7:$R$1700,12,0)</f>
        <v>8.3388000000000009</v>
      </c>
      <c r="S16" s="66">
        <f t="shared" si="7"/>
        <v>13</v>
      </c>
      <c r="T16" s="65">
        <f>VLOOKUP($A16,'Return Data'!$B$7:$R$1700,13,0)</f>
        <v>8.3567999999999998</v>
      </c>
      <c r="U16" s="66">
        <f t="shared" si="8"/>
        <v>14</v>
      </c>
      <c r="V16" s="65">
        <f>VLOOKUP($A16,'Return Data'!$B$7:$R$1700,17,0)</f>
        <v>8.109</v>
      </c>
      <c r="W16" s="66">
        <f t="shared" si="9"/>
        <v>9</v>
      </c>
      <c r="X16" s="65">
        <f>VLOOKUP($A16,'Return Data'!$B$7:$R$1700,14,0)</f>
        <v>7.3103999999999996</v>
      </c>
      <c r="Y16" s="66">
        <f t="shared" si="10"/>
        <v>10</v>
      </c>
      <c r="Z16" s="65">
        <f>VLOOKUP($A16,'Return Data'!$B$7:$R$1700,16,0)</f>
        <v>7.3586999999999998</v>
      </c>
      <c r="AA16" s="67">
        <f t="shared" si="11"/>
        <v>15</v>
      </c>
    </row>
    <row r="17" spans="1:27" x14ac:dyDescent="0.3">
      <c r="A17" s="63" t="s">
        <v>1069</v>
      </c>
      <c r="B17" s="64">
        <f>VLOOKUP($A17,'Return Data'!$B$7:$R$1700,3,0)</f>
        <v>44025</v>
      </c>
      <c r="C17" s="65">
        <f>VLOOKUP($A17,'Return Data'!$B$7:$R$1700,4,0)</f>
        <v>15.7692</v>
      </c>
      <c r="D17" s="65">
        <f>VLOOKUP($A17,'Return Data'!$B$7:$R$1700,5,0)</f>
        <v>3.2414000000000001</v>
      </c>
      <c r="E17" s="66">
        <f t="shared" si="0"/>
        <v>14</v>
      </c>
      <c r="F17" s="65">
        <f>VLOOKUP($A17,'Return Data'!$B$7:$R$1700,6,0)</f>
        <v>3.2414000000000001</v>
      </c>
      <c r="G17" s="66">
        <f t="shared" si="1"/>
        <v>14</v>
      </c>
      <c r="H17" s="65">
        <f>VLOOKUP($A17,'Return Data'!$B$7:$R$1700,7,0)</f>
        <v>9.4741</v>
      </c>
      <c r="I17" s="66">
        <f t="shared" si="2"/>
        <v>21</v>
      </c>
      <c r="J17" s="65">
        <f>VLOOKUP($A17,'Return Data'!$B$7:$R$1700,8,0)</f>
        <v>210.73509999999999</v>
      </c>
      <c r="K17" s="66">
        <f t="shared" si="3"/>
        <v>2</v>
      </c>
      <c r="L17" s="65">
        <f>VLOOKUP($A17,'Return Data'!$B$7:$R$1700,9,0)</f>
        <v>104.7054</v>
      </c>
      <c r="M17" s="66">
        <f t="shared" si="4"/>
        <v>2</v>
      </c>
      <c r="N17" s="65">
        <f>VLOOKUP($A17,'Return Data'!$B$7:$R$1700,10,0)</f>
        <v>1.3117000000000001</v>
      </c>
      <c r="O17" s="66">
        <f t="shared" si="5"/>
        <v>23</v>
      </c>
      <c r="P17" s="65">
        <f>VLOOKUP($A17,'Return Data'!$B$7:$R$1700,11,0)</f>
        <v>2.0466000000000002</v>
      </c>
      <c r="Q17" s="66">
        <f t="shared" si="6"/>
        <v>22</v>
      </c>
      <c r="R17" s="65">
        <f>VLOOKUP($A17,'Return Data'!$B$7:$R$1700,12,0)</f>
        <v>3.2858000000000001</v>
      </c>
      <c r="S17" s="66">
        <f t="shared" si="7"/>
        <v>22</v>
      </c>
      <c r="T17" s="65">
        <f>VLOOKUP($A17,'Return Data'!$B$7:$R$1700,13,0)</f>
        <v>4.3684000000000003</v>
      </c>
      <c r="U17" s="66">
        <f t="shared" si="8"/>
        <v>21</v>
      </c>
      <c r="V17" s="65">
        <f>VLOOKUP($A17,'Return Data'!$B$7:$R$1700,17,0)</f>
        <v>0.87060000000000004</v>
      </c>
      <c r="W17" s="66">
        <f t="shared" si="9"/>
        <v>21</v>
      </c>
      <c r="X17" s="65">
        <f>VLOOKUP($A17,'Return Data'!$B$7:$R$1700,14,0)</f>
        <v>2.5089999999999999</v>
      </c>
      <c r="Y17" s="66">
        <f t="shared" si="10"/>
        <v>21</v>
      </c>
      <c r="Z17" s="65">
        <f>VLOOKUP($A17,'Return Data'!$B$7:$R$1700,16,0)</f>
        <v>3.3685</v>
      </c>
      <c r="AA17" s="67">
        <f t="shared" si="11"/>
        <v>25</v>
      </c>
    </row>
    <row r="18" spans="1:27" x14ac:dyDescent="0.3">
      <c r="A18" s="63" t="s">
        <v>1071</v>
      </c>
      <c r="B18" s="64">
        <f>VLOOKUP($A18,'Return Data'!$B$7:$R$1700,3,0)</f>
        <v>44025</v>
      </c>
      <c r="C18" s="65">
        <f>VLOOKUP($A18,'Return Data'!$B$7:$R$1700,4,0)</f>
        <v>401.63670000000002</v>
      </c>
      <c r="D18" s="65">
        <f>VLOOKUP($A18,'Return Data'!$B$7:$R$1700,5,0)</f>
        <v>6.0766999999999998</v>
      </c>
      <c r="E18" s="66">
        <f t="shared" si="0"/>
        <v>5</v>
      </c>
      <c r="F18" s="65">
        <f>VLOOKUP($A18,'Return Data'!$B$7:$R$1700,6,0)</f>
        <v>6.0766999999999998</v>
      </c>
      <c r="G18" s="66">
        <f t="shared" si="1"/>
        <v>5</v>
      </c>
      <c r="H18" s="65">
        <f>VLOOKUP($A18,'Return Data'!$B$7:$R$1700,7,0)</f>
        <v>19.014600000000002</v>
      </c>
      <c r="I18" s="66">
        <f t="shared" si="2"/>
        <v>3</v>
      </c>
      <c r="J18" s="65">
        <f>VLOOKUP($A18,'Return Data'!$B$7:$R$1700,8,0)</f>
        <v>19.167200000000001</v>
      </c>
      <c r="K18" s="66">
        <f t="shared" si="3"/>
        <v>7</v>
      </c>
      <c r="L18" s="65">
        <f>VLOOKUP($A18,'Return Data'!$B$7:$R$1700,9,0)</f>
        <v>19.966699999999999</v>
      </c>
      <c r="M18" s="66">
        <f t="shared" si="4"/>
        <v>6</v>
      </c>
      <c r="N18" s="65">
        <f>VLOOKUP($A18,'Return Data'!$B$7:$R$1700,10,0)</f>
        <v>15.686999999999999</v>
      </c>
      <c r="O18" s="66">
        <f t="shared" si="5"/>
        <v>2</v>
      </c>
      <c r="P18" s="65">
        <f>VLOOKUP($A18,'Return Data'!$B$7:$R$1700,11,0)</f>
        <v>9.9094999999999995</v>
      </c>
      <c r="Q18" s="66">
        <f t="shared" si="6"/>
        <v>2</v>
      </c>
      <c r="R18" s="65">
        <f>VLOOKUP($A18,'Return Data'!$B$7:$R$1700,12,0)</f>
        <v>9.327</v>
      </c>
      <c r="S18" s="66">
        <f t="shared" si="7"/>
        <v>2</v>
      </c>
      <c r="T18" s="65">
        <f>VLOOKUP($A18,'Return Data'!$B$7:$R$1700,13,0)</f>
        <v>9.1839999999999993</v>
      </c>
      <c r="U18" s="66">
        <f t="shared" si="8"/>
        <v>4</v>
      </c>
      <c r="V18" s="65">
        <f>VLOOKUP($A18,'Return Data'!$B$7:$R$1700,17,0)</f>
        <v>8.8618000000000006</v>
      </c>
      <c r="W18" s="66">
        <f t="shared" si="9"/>
        <v>1</v>
      </c>
      <c r="X18" s="65">
        <f>VLOOKUP($A18,'Return Data'!$B$7:$R$1700,14,0)</f>
        <v>8.0594000000000001</v>
      </c>
      <c r="Y18" s="66">
        <f t="shared" si="10"/>
        <v>1</v>
      </c>
      <c r="Z18" s="65">
        <f>VLOOKUP($A18,'Return Data'!$B$7:$R$1700,16,0)</f>
        <v>8.1217000000000006</v>
      </c>
      <c r="AA18" s="67">
        <f t="shared" si="11"/>
        <v>4</v>
      </c>
    </row>
    <row r="19" spans="1:27" x14ac:dyDescent="0.3">
      <c r="A19" s="63" t="s">
        <v>1074</v>
      </c>
      <c r="B19" s="64">
        <f>VLOOKUP($A19,'Return Data'!$B$7:$R$1700,3,0)</f>
        <v>44025</v>
      </c>
      <c r="C19" s="65">
        <f>VLOOKUP($A19,'Return Data'!$B$7:$R$1700,4,0)</f>
        <v>29.4358</v>
      </c>
      <c r="D19" s="65">
        <f>VLOOKUP($A19,'Return Data'!$B$7:$R$1700,5,0)</f>
        <v>1.9430000000000001</v>
      </c>
      <c r="E19" s="66">
        <f t="shared" si="0"/>
        <v>20</v>
      </c>
      <c r="F19" s="65">
        <f>VLOOKUP($A19,'Return Data'!$B$7:$R$1700,6,0)</f>
        <v>1.9430000000000001</v>
      </c>
      <c r="G19" s="66">
        <f t="shared" si="1"/>
        <v>20</v>
      </c>
      <c r="H19" s="65">
        <f>VLOOKUP($A19,'Return Data'!$B$7:$R$1700,7,0)</f>
        <v>9.9388000000000005</v>
      </c>
      <c r="I19" s="66">
        <f t="shared" si="2"/>
        <v>18</v>
      </c>
      <c r="J19" s="65">
        <f>VLOOKUP($A19,'Return Data'!$B$7:$R$1700,8,0)</f>
        <v>11.627800000000001</v>
      </c>
      <c r="K19" s="66">
        <f t="shared" si="3"/>
        <v>18</v>
      </c>
      <c r="L19" s="65">
        <f>VLOOKUP($A19,'Return Data'!$B$7:$R$1700,9,0)</f>
        <v>14.6355</v>
      </c>
      <c r="M19" s="66">
        <f t="shared" si="4"/>
        <v>14</v>
      </c>
      <c r="N19" s="65">
        <f>VLOOKUP($A19,'Return Data'!$B$7:$R$1700,10,0)</f>
        <v>13.0146</v>
      </c>
      <c r="O19" s="66">
        <f t="shared" si="5"/>
        <v>11</v>
      </c>
      <c r="P19" s="65">
        <f>VLOOKUP($A19,'Return Data'!$B$7:$R$1700,11,0)</f>
        <v>9.1858000000000004</v>
      </c>
      <c r="Q19" s="66">
        <f t="shared" si="6"/>
        <v>11</v>
      </c>
      <c r="R19" s="65">
        <f>VLOOKUP($A19,'Return Data'!$B$7:$R$1700,12,0)</f>
        <v>8.4002999999999997</v>
      </c>
      <c r="S19" s="66">
        <f t="shared" si="7"/>
        <v>12</v>
      </c>
      <c r="T19" s="65">
        <f>VLOOKUP($A19,'Return Data'!$B$7:$R$1700,13,0)</f>
        <v>8.5599000000000007</v>
      </c>
      <c r="U19" s="66">
        <f t="shared" si="8"/>
        <v>12</v>
      </c>
      <c r="V19" s="65">
        <f>VLOOKUP($A19,'Return Data'!$B$7:$R$1700,17,0)</f>
        <v>8.4757999999999996</v>
      </c>
      <c r="W19" s="66">
        <f t="shared" si="9"/>
        <v>6</v>
      </c>
      <c r="X19" s="65">
        <f>VLOOKUP($A19,'Return Data'!$B$7:$R$1700,14,0)</f>
        <v>7.7504999999999997</v>
      </c>
      <c r="Y19" s="66">
        <f t="shared" si="10"/>
        <v>6</v>
      </c>
      <c r="Z19" s="65">
        <f>VLOOKUP($A19,'Return Data'!$B$7:$R$1700,16,0)</f>
        <v>7.7321999999999997</v>
      </c>
      <c r="AA19" s="67">
        <f t="shared" si="11"/>
        <v>12</v>
      </c>
    </row>
    <row r="20" spans="1:27" x14ac:dyDescent="0.3">
      <c r="A20" s="63" t="s">
        <v>1075</v>
      </c>
      <c r="B20" s="64">
        <f>VLOOKUP($A20,'Return Data'!$B$7:$R$1700,3,0)</f>
        <v>44025</v>
      </c>
      <c r="C20" s="65">
        <f>VLOOKUP($A20,'Return Data'!$B$7:$R$1700,4,0)</f>
        <v>2881.0266000000001</v>
      </c>
      <c r="D20" s="65">
        <f>VLOOKUP($A20,'Return Data'!$B$7:$R$1700,5,0)</f>
        <v>2.3256000000000001</v>
      </c>
      <c r="E20" s="66">
        <f t="shared" si="0"/>
        <v>19</v>
      </c>
      <c r="F20" s="65">
        <f>VLOOKUP($A20,'Return Data'!$B$7:$R$1700,6,0)</f>
        <v>2.3256000000000001</v>
      </c>
      <c r="G20" s="66">
        <f t="shared" si="1"/>
        <v>19</v>
      </c>
      <c r="H20" s="65">
        <f>VLOOKUP($A20,'Return Data'!$B$7:$R$1700,7,0)</f>
        <v>9.6171000000000006</v>
      </c>
      <c r="I20" s="66">
        <f t="shared" si="2"/>
        <v>20</v>
      </c>
      <c r="J20" s="65">
        <f>VLOOKUP($A20,'Return Data'!$B$7:$R$1700,8,0)</f>
        <v>11.881600000000001</v>
      </c>
      <c r="K20" s="66">
        <f t="shared" si="3"/>
        <v>17</v>
      </c>
      <c r="L20" s="65">
        <f>VLOOKUP($A20,'Return Data'!$B$7:$R$1700,9,0)</f>
        <v>13.190200000000001</v>
      </c>
      <c r="M20" s="66">
        <f t="shared" si="4"/>
        <v>17</v>
      </c>
      <c r="N20" s="65">
        <f>VLOOKUP($A20,'Return Data'!$B$7:$R$1700,10,0)</f>
        <v>13.6303</v>
      </c>
      <c r="O20" s="66">
        <f t="shared" si="5"/>
        <v>6</v>
      </c>
      <c r="P20" s="65">
        <f>VLOOKUP($A20,'Return Data'!$B$7:$R$1700,11,0)</f>
        <v>9.1134000000000004</v>
      </c>
      <c r="Q20" s="66">
        <f t="shared" si="6"/>
        <v>12</v>
      </c>
      <c r="R20" s="65">
        <f>VLOOKUP($A20,'Return Data'!$B$7:$R$1700,12,0)</f>
        <v>8.5388999999999999</v>
      </c>
      <c r="S20" s="66">
        <f t="shared" si="7"/>
        <v>9</v>
      </c>
      <c r="T20" s="65">
        <f>VLOOKUP($A20,'Return Data'!$B$7:$R$1700,13,0)</f>
        <v>8.8366000000000007</v>
      </c>
      <c r="U20" s="66">
        <f t="shared" si="8"/>
        <v>6</v>
      </c>
      <c r="V20" s="65">
        <f>VLOOKUP($A20,'Return Data'!$B$7:$R$1700,17,0)</f>
        <v>8.7241</v>
      </c>
      <c r="W20" s="66">
        <f t="shared" si="9"/>
        <v>2</v>
      </c>
      <c r="X20" s="65">
        <f>VLOOKUP($A20,'Return Data'!$B$7:$R$1700,14,0)</f>
        <v>7.8388</v>
      </c>
      <c r="Y20" s="66">
        <f t="shared" si="10"/>
        <v>4</v>
      </c>
      <c r="Z20" s="65">
        <f>VLOOKUP($A20,'Return Data'!$B$7:$R$1700,16,0)</f>
        <v>8.1562000000000001</v>
      </c>
      <c r="AA20" s="67">
        <f t="shared" si="11"/>
        <v>3</v>
      </c>
    </row>
    <row r="21" spans="1:27" x14ac:dyDescent="0.3">
      <c r="A21" s="63" t="s">
        <v>1077</v>
      </c>
      <c r="B21" s="64">
        <f>VLOOKUP($A21,'Return Data'!$B$7:$R$1700,3,0)</f>
        <v>44025</v>
      </c>
      <c r="C21" s="65">
        <f>VLOOKUP($A21,'Return Data'!$B$7:$R$1700,4,0)</f>
        <v>28.482900000000001</v>
      </c>
      <c r="D21" s="65">
        <f>VLOOKUP($A21,'Return Data'!$B$7:$R$1700,5,0)</f>
        <v>1.7943</v>
      </c>
      <c r="E21" s="66">
        <f t="shared" si="0"/>
        <v>21</v>
      </c>
      <c r="F21" s="65">
        <f>VLOOKUP($A21,'Return Data'!$B$7:$R$1700,6,0)</f>
        <v>1.7943</v>
      </c>
      <c r="G21" s="66">
        <f t="shared" si="1"/>
        <v>21</v>
      </c>
      <c r="H21" s="65">
        <f>VLOOKUP($A21,'Return Data'!$B$7:$R$1700,7,0)</f>
        <v>6.5804</v>
      </c>
      <c r="I21" s="66">
        <f t="shared" si="2"/>
        <v>25</v>
      </c>
      <c r="J21" s="65">
        <f>VLOOKUP($A21,'Return Data'!$B$7:$R$1700,8,0)</f>
        <v>526.41229999999996</v>
      </c>
      <c r="K21" s="66">
        <f t="shared" si="3"/>
        <v>1</v>
      </c>
      <c r="L21" s="65">
        <f>VLOOKUP($A21,'Return Data'!$B$7:$R$1700,9,0)</f>
        <v>246.34399999999999</v>
      </c>
      <c r="M21" s="66">
        <f t="shared" si="4"/>
        <v>1</v>
      </c>
      <c r="N21" s="65">
        <f>VLOOKUP($A21,'Return Data'!$B$7:$R$1700,10,0)</f>
        <v>91.872299999999996</v>
      </c>
      <c r="O21" s="66">
        <f t="shared" si="5"/>
        <v>1</v>
      </c>
      <c r="P21" s="65">
        <f>VLOOKUP($A21,'Return Data'!$B$7:$R$1700,11,0)</f>
        <v>48.383099999999999</v>
      </c>
      <c r="Q21" s="66">
        <f t="shared" si="6"/>
        <v>1</v>
      </c>
      <c r="R21" s="65">
        <f>VLOOKUP($A21,'Return Data'!$B$7:$R$1700,12,0)</f>
        <v>27.299199999999999</v>
      </c>
      <c r="S21" s="66">
        <f t="shared" si="7"/>
        <v>1</v>
      </c>
      <c r="T21" s="65">
        <f>VLOOKUP($A21,'Return Data'!$B$7:$R$1700,13,0)</f>
        <v>18.090599999999998</v>
      </c>
      <c r="U21" s="66">
        <f t="shared" si="8"/>
        <v>1</v>
      </c>
      <c r="V21" s="65">
        <f>VLOOKUP($A21,'Return Data'!$B$7:$R$1700,17,0)</f>
        <v>6.3815999999999997</v>
      </c>
      <c r="W21" s="66">
        <f t="shared" si="9"/>
        <v>16</v>
      </c>
      <c r="X21" s="65">
        <f>VLOOKUP($A21,'Return Data'!$B$7:$R$1700,14,0)</f>
        <v>6.3597999999999999</v>
      </c>
      <c r="Y21" s="66">
        <f t="shared" si="10"/>
        <v>16</v>
      </c>
      <c r="Z21" s="65">
        <f>VLOOKUP($A21,'Return Data'!$B$7:$R$1700,16,0)</f>
        <v>7.8784000000000001</v>
      </c>
      <c r="AA21" s="67">
        <f t="shared" si="11"/>
        <v>10</v>
      </c>
    </row>
    <row r="22" spans="1:27" x14ac:dyDescent="0.3">
      <c r="A22" s="63" t="s">
        <v>1079</v>
      </c>
      <c r="B22" s="64">
        <f>VLOOKUP($A22,'Return Data'!$B$7:$R$1700,3,0)</f>
        <v>44025</v>
      </c>
      <c r="C22" s="65">
        <f>VLOOKUP($A22,'Return Data'!$B$7:$R$1700,4,0)</f>
        <v>2547.3069999999998</v>
      </c>
      <c r="D22" s="65">
        <f>VLOOKUP($A22,'Return Data'!$B$7:$R$1700,5,0)</f>
        <v>5.6683000000000003</v>
      </c>
      <c r="E22" s="66">
        <f t="shared" si="0"/>
        <v>7</v>
      </c>
      <c r="F22" s="65">
        <f>VLOOKUP($A22,'Return Data'!$B$7:$R$1700,6,0)</f>
        <v>5.6683000000000003</v>
      </c>
      <c r="G22" s="66">
        <f t="shared" si="1"/>
        <v>7</v>
      </c>
      <c r="H22" s="65">
        <f>VLOOKUP($A22,'Return Data'!$B$7:$R$1700,7,0)</f>
        <v>14.204499999999999</v>
      </c>
      <c r="I22" s="66">
        <f t="shared" si="2"/>
        <v>7</v>
      </c>
      <c r="J22" s="65">
        <f>VLOOKUP($A22,'Return Data'!$B$7:$R$1700,8,0)</f>
        <v>13.705299999999999</v>
      </c>
      <c r="K22" s="66">
        <f t="shared" si="3"/>
        <v>14</v>
      </c>
      <c r="L22" s="65">
        <f>VLOOKUP($A22,'Return Data'!$B$7:$R$1700,9,0)</f>
        <v>17.394200000000001</v>
      </c>
      <c r="M22" s="66">
        <f t="shared" si="4"/>
        <v>10</v>
      </c>
      <c r="N22" s="65">
        <f>VLOOKUP($A22,'Return Data'!$B$7:$R$1700,10,0)</f>
        <v>14.027100000000001</v>
      </c>
      <c r="O22" s="66">
        <f t="shared" si="5"/>
        <v>4</v>
      </c>
      <c r="P22" s="65">
        <f>VLOOKUP($A22,'Return Data'!$B$7:$R$1700,11,0)</f>
        <v>9.7081</v>
      </c>
      <c r="Q22" s="66">
        <f t="shared" si="6"/>
        <v>3</v>
      </c>
      <c r="R22" s="65">
        <f>VLOOKUP($A22,'Return Data'!$B$7:$R$1700,12,0)</f>
        <v>9.2090999999999994</v>
      </c>
      <c r="S22" s="66">
        <f t="shared" si="7"/>
        <v>3</v>
      </c>
      <c r="T22" s="65">
        <f>VLOOKUP($A22,'Return Data'!$B$7:$R$1700,13,0)</f>
        <v>9.3697999999999997</v>
      </c>
      <c r="U22" s="66">
        <f t="shared" si="8"/>
        <v>3</v>
      </c>
      <c r="V22" s="65">
        <f>VLOOKUP($A22,'Return Data'!$B$7:$R$1700,17,0)</f>
        <v>8.5767000000000007</v>
      </c>
      <c r="W22" s="66">
        <f t="shared" si="9"/>
        <v>4</v>
      </c>
      <c r="X22" s="65">
        <f>VLOOKUP($A22,'Return Data'!$B$7:$R$1700,14,0)</f>
        <v>7.9276</v>
      </c>
      <c r="Y22" s="66">
        <f t="shared" si="10"/>
        <v>3</v>
      </c>
      <c r="Z22" s="65">
        <f>VLOOKUP($A22,'Return Data'!$B$7:$R$1700,16,0)</f>
        <v>7.8574000000000002</v>
      </c>
      <c r="AA22" s="67">
        <f t="shared" si="11"/>
        <v>11</v>
      </c>
    </row>
    <row r="23" spans="1:27" x14ac:dyDescent="0.3">
      <c r="A23" s="63" t="s">
        <v>1082</v>
      </c>
      <c r="B23" s="64">
        <f>VLOOKUP($A23,'Return Data'!$B$7:$R$1700,3,0)</f>
        <v>44025</v>
      </c>
      <c r="C23" s="65">
        <f>VLOOKUP($A23,'Return Data'!$B$7:$R$1700,4,0)</f>
        <v>21.509</v>
      </c>
      <c r="D23" s="65">
        <f>VLOOKUP($A23,'Return Data'!$B$7:$R$1700,5,0)</f>
        <v>2.3761999999999999</v>
      </c>
      <c r="E23" s="66">
        <f t="shared" si="0"/>
        <v>18</v>
      </c>
      <c r="F23" s="65">
        <f>VLOOKUP($A23,'Return Data'!$B$7:$R$1700,6,0)</f>
        <v>2.3761999999999999</v>
      </c>
      <c r="G23" s="66">
        <f t="shared" si="1"/>
        <v>18</v>
      </c>
      <c r="H23" s="65">
        <f>VLOOKUP($A23,'Return Data'!$B$7:$R$1700,7,0)</f>
        <v>15.1225</v>
      </c>
      <c r="I23" s="66">
        <f t="shared" si="2"/>
        <v>6</v>
      </c>
      <c r="J23" s="65">
        <f>VLOOKUP($A23,'Return Data'!$B$7:$R$1700,8,0)</f>
        <v>65.304699999999997</v>
      </c>
      <c r="K23" s="66">
        <f t="shared" si="3"/>
        <v>4</v>
      </c>
      <c r="L23" s="65">
        <f>VLOOKUP($A23,'Return Data'!$B$7:$R$1700,9,0)</f>
        <v>38.088799999999999</v>
      </c>
      <c r="M23" s="66">
        <f t="shared" si="4"/>
        <v>4</v>
      </c>
      <c r="N23" s="65">
        <f>VLOOKUP($A23,'Return Data'!$B$7:$R$1700,10,0)</f>
        <v>11.9939</v>
      </c>
      <c r="O23" s="66">
        <f t="shared" si="5"/>
        <v>15</v>
      </c>
      <c r="P23" s="65">
        <f>VLOOKUP($A23,'Return Data'!$B$7:$R$1700,11,0)</f>
        <v>8.1251999999999995</v>
      </c>
      <c r="Q23" s="66">
        <f t="shared" si="6"/>
        <v>18</v>
      </c>
      <c r="R23" s="65">
        <f>VLOOKUP($A23,'Return Data'!$B$7:$R$1700,12,0)</f>
        <v>8.2499000000000002</v>
      </c>
      <c r="S23" s="66">
        <f t="shared" si="7"/>
        <v>14</v>
      </c>
      <c r="T23" s="65">
        <f>VLOOKUP($A23,'Return Data'!$B$7:$R$1700,13,0)</f>
        <v>7.6790000000000003</v>
      </c>
      <c r="U23" s="66">
        <f t="shared" si="8"/>
        <v>17</v>
      </c>
      <c r="V23" s="65">
        <f>VLOOKUP($A23,'Return Data'!$B$7:$R$1700,17,0)</f>
        <v>6.5511999999999997</v>
      </c>
      <c r="W23" s="66">
        <f t="shared" si="9"/>
        <v>15</v>
      </c>
      <c r="X23" s="65">
        <f>VLOOKUP($A23,'Return Data'!$B$7:$R$1700,14,0)</f>
        <v>6.3678999999999997</v>
      </c>
      <c r="Y23" s="66">
        <f t="shared" si="10"/>
        <v>15</v>
      </c>
      <c r="Z23" s="65">
        <f>VLOOKUP($A23,'Return Data'!$B$7:$R$1700,16,0)</f>
        <v>8.2925000000000004</v>
      </c>
      <c r="AA23" s="67">
        <f t="shared" si="11"/>
        <v>1</v>
      </c>
    </row>
    <row r="24" spans="1:27" x14ac:dyDescent="0.3">
      <c r="A24" s="63" t="s">
        <v>1083</v>
      </c>
      <c r="B24" s="64">
        <f>VLOOKUP($A24,'Return Data'!$B$7:$R$1700,3,0)</f>
        <v>44025</v>
      </c>
      <c r="C24" s="65">
        <f>VLOOKUP($A24,'Return Data'!$B$7:$R$1700,4,0)</f>
        <v>30.390499999999999</v>
      </c>
      <c r="D24" s="65">
        <f>VLOOKUP($A24,'Return Data'!$B$7:$R$1700,5,0)</f>
        <v>5.4470999999999998</v>
      </c>
      <c r="E24" s="66">
        <f t="shared" si="0"/>
        <v>8</v>
      </c>
      <c r="F24" s="65">
        <f>VLOOKUP($A24,'Return Data'!$B$7:$R$1700,6,0)</f>
        <v>5.4470999999999998</v>
      </c>
      <c r="G24" s="66">
        <f t="shared" si="1"/>
        <v>8</v>
      </c>
      <c r="H24" s="65">
        <f>VLOOKUP($A24,'Return Data'!$B$7:$R$1700,7,0)</f>
        <v>58.188800000000001</v>
      </c>
      <c r="I24" s="66">
        <f t="shared" si="2"/>
        <v>1</v>
      </c>
      <c r="J24" s="65">
        <f>VLOOKUP($A24,'Return Data'!$B$7:$R$1700,8,0)</f>
        <v>35.945099999999996</v>
      </c>
      <c r="K24" s="66">
        <f t="shared" si="3"/>
        <v>5</v>
      </c>
      <c r="L24" s="65">
        <f>VLOOKUP($A24,'Return Data'!$B$7:$R$1700,9,0)</f>
        <v>23.6374</v>
      </c>
      <c r="M24" s="66">
        <f t="shared" si="4"/>
        <v>5</v>
      </c>
      <c r="N24" s="65">
        <f>VLOOKUP($A24,'Return Data'!$B$7:$R$1700,10,0)</f>
        <v>15.285</v>
      </c>
      <c r="O24" s="66">
        <f t="shared" si="5"/>
        <v>3</v>
      </c>
      <c r="P24" s="65">
        <f>VLOOKUP($A24,'Return Data'!$B$7:$R$1700,11,0)</f>
        <v>9.3727999999999998</v>
      </c>
      <c r="Q24" s="66">
        <f t="shared" si="6"/>
        <v>7</v>
      </c>
      <c r="R24" s="65">
        <f>VLOOKUP($A24,'Return Data'!$B$7:$R$1700,12,0)</f>
        <v>8.5657999999999994</v>
      </c>
      <c r="S24" s="66">
        <f t="shared" si="7"/>
        <v>7</v>
      </c>
      <c r="T24" s="65">
        <f>VLOOKUP($A24,'Return Data'!$B$7:$R$1700,13,0)</f>
        <v>8.5052000000000003</v>
      </c>
      <c r="U24" s="66">
        <f t="shared" si="8"/>
        <v>13</v>
      </c>
      <c r="V24" s="65">
        <f>VLOOKUP($A24,'Return Data'!$B$7:$R$1700,17,0)</f>
        <v>6.0292000000000003</v>
      </c>
      <c r="W24" s="66">
        <f t="shared" si="9"/>
        <v>17</v>
      </c>
      <c r="X24" s="65">
        <f>VLOOKUP($A24,'Return Data'!$B$7:$R$1700,14,0)</f>
        <v>6.1689999999999996</v>
      </c>
      <c r="Y24" s="66">
        <f t="shared" si="10"/>
        <v>17</v>
      </c>
      <c r="Z24" s="65">
        <f>VLOOKUP($A24,'Return Data'!$B$7:$R$1700,16,0)</f>
        <v>6.7079000000000004</v>
      </c>
      <c r="AA24" s="67">
        <f t="shared" si="11"/>
        <v>20</v>
      </c>
    </row>
    <row r="25" spans="1:27" x14ac:dyDescent="0.3">
      <c r="A25" s="63" t="s">
        <v>1086</v>
      </c>
      <c r="B25" s="64">
        <f>VLOOKUP($A25,'Return Data'!$B$7:$R$1700,3,0)</f>
        <v>44025</v>
      </c>
      <c r="C25" s="65">
        <f>VLOOKUP($A25,'Return Data'!$B$7:$R$1700,4,0)</f>
        <v>1261.6425999999999</v>
      </c>
      <c r="D25" s="65">
        <f>VLOOKUP($A25,'Return Data'!$B$7:$R$1700,5,0)</f>
        <v>2.9777</v>
      </c>
      <c r="E25" s="66">
        <f t="shared" si="0"/>
        <v>16</v>
      </c>
      <c r="F25" s="65">
        <f>VLOOKUP($A25,'Return Data'!$B$7:$R$1700,6,0)</f>
        <v>2.9777</v>
      </c>
      <c r="G25" s="66">
        <f t="shared" si="1"/>
        <v>16</v>
      </c>
      <c r="H25" s="65">
        <f>VLOOKUP($A25,'Return Data'!$B$7:$R$1700,7,0)</f>
        <v>8.5986999999999991</v>
      </c>
      <c r="I25" s="66">
        <f t="shared" si="2"/>
        <v>22</v>
      </c>
      <c r="J25" s="65">
        <f>VLOOKUP($A25,'Return Data'!$B$7:$R$1700,8,0)</f>
        <v>10.210599999999999</v>
      </c>
      <c r="K25" s="66">
        <f t="shared" si="3"/>
        <v>23</v>
      </c>
      <c r="L25" s="65">
        <f>VLOOKUP($A25,'Return Data'!$B$7:$R$1700,9,0)</f>
        <v>11.8483</v>
      </c>
      <c r="M25" s="66">
        <f t="shared" si="4"/>
        <v>21</v>
      </c>
      <c r="N25" s="65">
        <f>VLOOKUP($A25,'Return Data'!$B$7:$R$1700,10,0)</f>
        <v>10.517899999999999</v>
      </c>
      <c r="O25" s="66">
        <f t="shared" si="5"/>
        <v>21</v>
      </c>
      <c r="P25" s="65">
        <f>VLOOKUP($A25,'Return Data'!$B$7:$R$1700,11,0)</f>
        <v>7.9298999999999999</v>
      </c>
      <c r="Q25" s="66">
        <f t="shared" si="6"/>
        <v>21</v>
      </c>
      <c r="R25" s="65">
        <f>VLOOKUP($A25,'Return Data'!$B$7:$R$1700,12,0)</f>
        <v>7.5202</v>
      </c>
      <c r="S25" s="66">
        <f t="shared" si="7"/>
        <v>19</v>
      </c>
      <c r="T25" s="65">
        <f>VLOOKUP($A25,'Return Data'!$B$7:$R$1700,13,0)</f>
        <v>7.6345000000000001</v>
      </c>
      <c r="U25" s="66">
        <f t="shared" si="8"/>
        <v>18</v>
      </c>
      <c r="V25" s="65">
        <f>VLOOKUP($A25,'Return Data'!$B$7:$R$1700,17,0)</f>
        <v>7.7328999999999999</v>
      </c>
      <c r="W25" s="66">
        <f t="shared" si="9"/>
        <v>12</v>
      </c>
      <c r="X25" s="65">
        <f>VLOOKUP($A25,'Return Data'!$B$7:$R$1700,14,0)</f>
        <v>7.0654000000000003</v>
      </c>
      <c r="Y25" s="66">
        <f t="shared" si="10"/>
        <v>13</v>
      </c>
      <c r="Z25" s="65">
        <f>VLOOKUP($A25,'Return Data'!$B$7:$R$1700,16,0)</f>
        <v>7.0571000000000002</v>
      </c>
      <c r="AA25" s="67">
        <f t="shared" si="11"/>
        <v>18</v>
      </c>
    </row>
    <row r="26" spans="1:27" x14ac:dyDescent="0.3">
      <c r="A26" s="63" t="s">
        <v>1088</v>
      </c>
      <c r="B26" s="64">
        <f>VLOOKUP($A26,'Return Data'!$B$7:$R$1700,3,0)</f>
        <v>44025</v>
      </c>
      <c r="C26" s="65">
        <f>VLOOKUP($A26,'Return Data'!$B$7:$R$1700,4,0)</f>
        <v>1734.826</v>
      </c>
      <c r="D26" s="65">
        <f>VLOOKUP($A26,'Return Data'!$B$7:$R$1700,5,0)</f>
        <v>4.6269999999999998</v>
      </c>
      <c r="E26" s="66">
        <f t="shared" si="0"/>
        <v>11</v>
      </c>
      <c r="F26" s="65">
        <f>VLOOKUP($A26,'Return Data'!$B$7:$R$1700,6,0)</f>
        <v>4.6269999999999998</v>
      </c>
      <c r="G26" s="66">
        <f t="shared" si="1"/>
        <v>11</v>
      </c>
      <c r="H26" s="65">
        <f>VLOOKUP($A26,'Return Data'!$B$7:$R$1700,7,0)</f>
        <v>34.5075</v>
      </c>
      <c r="I26" s="66">
        <f t="shared" si="2"/>
        <v>2</v>
      </c>
      <c r="J26" s="65">
        <f>VLOOKUP($A26,'Return Data'!$B$7:$R$1700,8,0)</f>
        <v>23.011399999999998</v>
      </c>
      <c r="K26" s="66">
        <f t="shared" si="3"/>
        <v>6</v>
      </c>
      <c r="L26" s="65">
        <f>VLOOKUP($A26,'Return Data'!$B$7:$R$1700,9,0)</f>
        <v>17.882999999999999</v>
      </c>
      <c r="M26" s="66">
        <f t="shared" si="4"/>
        <v>9</v>
      </c>
      <c r="N26" s="65">
        <f>VLOOKUP($A26,'Return Data'!$B$7:$R$1700,10,0)</f>
        <v>12.0053</v>
      </c>
      <c r="O26" s="66">
        <f t="shared" si="5"/>
        <v>14</v>
      </c>
      <c r="P26" s="65">
        <f>VLOOKUP($A26,'Return Data'!$B$7:$R$1700,11,0)</f>
        <v>8.3795000000000002</v>
      </c>
      <c r="Q26" s="66">
        <f t="shared" si="6"/>
        <v>17</v>
      </c>
      <c r="R26" s="65">
        <f>VLOOKUP($A26,'Return Data'!$B$7:$R$1700,12,0)</f>
        <v>7.0126999999999997</v>
      </c>
      <c r="S26" s="66">
        <f t="shared" si="7"/>
        <v>20</v>
      </c>
      <c r="T26" s="65">
        <f>VLOOKUP($A26,'Return Data'!$B$7:$R$1700,13,0)</f>
        <v>7.1820000000000004</v>
      </c>
      <c r="U26" s="66">
        <f t="shared" si="8"/>
        <v>19</v>
      </c>
      <c r="V26" s="65">
        <f>VLOOKUP($A26,'Return Data'!$B$7:$R$1700,17,0)</f>
        <v>6.7614000000000001</v>
      </c>
      <c r="W26" s="66">
        <f t="shared" si="9"/>
        <v>14</v>
      </c>
      <c r="X26" s="65">
        <f>VLOOKUP($A26,'Return Data'!$B$7:$R$1700,14,0)</f>
        <v>6.4063999999999997</v>
      </c>
      <c r="Y26" s="66">
        <f t="shared" si="10"/>
        <v>14</v>
      </c>
      <c r="Z26" s="65">
        <f>VLOOKUP($A26,'Return Data'!$B$7:$R$1700,16,0)</f>
        <v>4.5563000000000002</v>
      </c>
      <c r="AA26" s="67">
        <f t="shared" si="11"/>
        <v>24</v>
      </c>
    </row>
    <row r="27" spans="1:27" x14ac:dyDescent="0.3">
      <c r="A27" s="63" t="s">
        <v>1089</v>
      </c>
      <c r="B27" s="64">
        <f>VLOOKUP($A27,'Return Data'!$B$7:$R$1700,3,0)</f>
        <v>44025</v>
      </c>
      <c r="C27" s="65">
        <f>VLOOKUP($A27,'Return Data'!$B$7:$R$1700,4,0)</f>
        <v>2823.6010999999999</v>
      </c>
      <c r="D27" s="65">
        <f>VLOOKUP($A27,'Return Data'!$B$7:$R$1700,5,0)</f>
        <v>6.8848000000000003</v>
      </c>
      <c r="E27" s="66">
        <f t="shared" si="0"/>
        <v>4</v>
      </c>
      <c r="F27" s="65">
        <f>VLOOKUP($A27,'Return Data'!$B$7:$R$1700,6,0)</f>
        <v>6.8848000000000003</v>
      </c>
      <c r="G27" s="66">
        <f t="shared" si="1"/>
        <v>4</v>
      </c>
      <c r="H27" s="65">
        <f>VLOOKUP($A27,'Return Data'!$B$7:$R$1700,7,0)</f>
        <v>13.384499999999999</v>
      </c>
      <c r="I27" s="66">
        <f t="shared" si="2"/>
        <v>9</v>
      </c>
      <c r="J27" s="65">
        <f>VLOOKUP($A27,'Return Data'!$B$7:$R$1700,8,0)</f>
        <v>13.752800000000001</v>
      </c>
      <c r="K27" s="66">
        <f t="shared" si="3"/>
        <v>13</v>
      </c>
      <c r="L27" s="65">
        <f>VLOOKUP($A27,'Return Data'!$B$7:$R$1700,9,0)</f>
        <v>16.899899999999999</v>
      </c>
      <c r="M27" s="66">
        <f t="shared" si="4"/>
        <v>11</v>
      </c>
      <c r="N27" s="65">
        <f>VLOOKUP($A27,'Return Data'!$B$7:$R$1700,10,0)</f>
        <v>10.7508</v>
      </c>
      <c r="O27" s="66">
        <f t="shared" si="5"/>
        <v>20</v>
      </c>
      <c r="P27" s="65">
        <f>VLOOKUP($A27,'Return Data'!$B$7:$R$1700,11,0)</f>
        <v>8.4373000000000005</v>
      </c>
      <c r="Q27" s="66">
        <f t="shared" si="6"/>
        <v>14</v>
      </c>
      <c r="R27" s="65">
        <f>VLOOKUP($A27,'Return Data'!$B$7:$R$1700,12,0)</f>
        <v>8.4200999999999997</v>
      </c>
      <c r="S27" s="66">
        <f t="shared" si="7"/>
        <v>11</v>
      </c>
      <c r="T27" s="65">
        <f>VLOOKUP($A27,'Return Data'!$B$7:$R$1700,13,0)</f>
        <v>8.8043999999999993</v>
      </c>
      <c r="U27" s="66">
        <f t="shared" si="8"/>
        <v>8</v>
      </c>
      <c r="V27" s="65">
        <f>VLOOKUP($A27,'Return Data'!$B$7:$R$1700,17,0)</f>
        <v>7.6459999999999999</v>
      </c>
      <c r="W27" s="66">
        <f t="shared" si="9"/>
        <v>13</v>
      </c>
      <c r="X27" s="65">
        <f>VLOOKUP($A27,'Return Data'!$B$7:$R$1700,14,0)</f>
        <v>7.2332000000000001</v>
      </c>
      <c r="Y27" s="66">
        <f t="shared" si="10"/>
        <v>12</v>
      </c>
      <c r="Z27" s="65">
        <f>VLOOKUP($A27,'Return Data'!$B$7:$R$1700,16,0)</f>
        <v>8.1007999999999996</v>
      </c>
      <c r="AA27" s="67">
        <f t="shared" si="11"/>
        <v>5</v>
      </c>
    </row>
    <row r="28" spans="1:27" x14ac:dyDescent="0.3">
      <c r="A28" s="63" t="s">
        <v>1091</v>
      </c>
      <c r="B28" s="64">
        <f>VLOOKUP($A28,'Return Data'!$B$7:$R$1700,3,0)</f>
        <v>44025</v>
      </c>
      <c r="C28" s="65">
        <f>VLOOKUP($A28,'Return Data'!$B$7:$R$1700,4,0)</f>
        <v>22.588000000000001</v>
      </c>
      <c r="D28" s="65">
        <f>VLOOKUP($A28,'Return Data'!$B$7:$R$1700,5,0)</f>
        <v>-8.5582999999999991</v>
      </c>
      <c r="E28" s="66">
        <f t="shared" si="0"/>
        <v>26</v>
      </c>
      <c r="F28" s="65">
        <f>VLOOKUP($A28,'Return Data'!$B$7:$R$1700,6,0)</f>
        <v>-8.5582999999999991</v>
      </c>
      <c r="G28" s="66">
        <f t="shared" si="1"/>
        <v>26</v>
      </c>
      <c r="H28" s="65">
        <f>VLOOKUP($A28,'Return Data'!$B$7:$R$1700,7,0)</f>
        <v>10.2464</v>
      </c>
      <c r="I28" s="66">
        <f t="shared" si="2"/>
        <v>17</v>
      </c>
      <c r="J28" s="65">
        <f>VLOOKUP($A28,'Return Data'!$B$7:$R$1700,8,0)</f>
        <v>-53.430300000000003</v>
      </c>
      <c r="K28" s="66">
        <f t="shared" si="3"/>
        <v>25</v>
      </c>
      <c r="L28" s="65">
        <f>VLOOKUP($A28,'Return Data'!$B$7:$R$1700,9,0)</f>
        <v>-19.913499999999999</v>
      </c>
      <c r="M28" s="66">
        <f t="shared" si="4"/>
        <v>25</v>
      </c>
      <c r="N28" s="65">
        <f>VLOOKUP($A28,'Return Data'!$B$7:$R$1700,10,0)</f>
        <v>-6.1753</v>
      </c>
      <c r="O28" s="66">
        <f t="shared" si="5"/>
        <v>24</v>
      </c>
      <c r="P28" s="65">
        <f>VLOOKUP($A28,'Return Data'!$B$7:$R$1700,11,0)</f>
        <v>-0.86280000000000001</v>
      </c>
      <c r="Q28" s="66">
        <f t="shared" si="6"/>
        <v>23</v>
      </c>
      <c r="R28" s="65">
        <f>VLOOKUP($A28,'Return Data'!$B$7:$R$1700,12,0)</f>
        <v>1.9582999999999999</v>
      </c>
      <c r="S28" s="66">
        <f t="shared" si="7"/>
        <v>23</v>
      </c>
      <c r="T28" s="65">
        <f>VLOOKUP($A28,'Return Data'!$B$7:$R$1700,13,0)</f>
        <v>4.0183999999999997</v>
      </c>
      <c r="U28" s="66">
        <f t="shared" si="8"/>
        <v>22</v>
      </c>
      <c r="V28" s="65">
        <f>VLOOKUP($A28,'Return Data'!$B$7:$R$1700,17,0)</f>
        <v>-3.2410000000000001</v>
      </c>
      <c r="W28" s="66">
        <f t="shared" si="9"/>
        <v>24</v>
      </c>
      <c r="X28" s="65">
        <f>VLOOKUP($A28,'Return Data'!$B$7:$R$1700,14,0)</f>
        <v>-0.11360000000000001</v>
      </c>
      <c r="Y28" s="66">
        <f t="shared" si="10"/>
        <v>24</v>
      </c>
      <c r="Z28" s="65">
        <f>VLOOKUP($A28,'Return Data'!$B$7:$R$1700,16,0)</f>
        <v>6.4336000000000002</v>
      </c>
      <c r="AA28" s="67">
        <f t="shared" si="11"/>
        <v>21</v>
      </c>
    </row>
    <row r="29" spans="1:27" x14ac:dyDescent="0.3">
      <c r="A29" s="63" t="s">
        <v>1093</v>
      </c>
      <c r="B29" s="64">
        <f>VLOOKUP($A29,'Return Data'!$B$7:$R$1700,3,0)</f>
        <v>44025</v>
      </c>
      <c r="C29" s="65">
        <f>VLOOKUP($A29,'Return Data'!$B$7:$R$1700,4,0)</f>
        <v>2664.5816</v>
      </c>
      <c r="D29" s="65">
        <f>VLOOKUP($A29,'Return Data'!$B$7:$R$1700,5,0)</f>
        <v>1.7335</v>
      </c>
      <c r="E29" s="66">
        <f t="shared" si="0"/>
        <v>22</v>
      </c>
      <c r="F29" s="65">
        <f>VLOOKUP($A29,'Return Data'!$B$7:$R$1700,6,0)</f>
        <v>1.7335</v>
      </c>
      <c r="G29" s="66">
        <f t="shared" si="1"/>
        <v>22</v>
      </c>
      <c r="H29" s="65">
        <f>VLOOKUP($A29,'Return Data'!$B$7:$R$1700,7,0)</f>
        <v>6.5842000000000001</v>
      </c>
      <c r="I29" s="66">
        <f t="shared" si="2"/>
        <v>24</v>
      </c>
      <c r="J29" s="65">
        <f>VLOOKUP($A29,'Return Data'!$B$7:$R$1700,8,0)</f>
        <v>151.28890000000001</v>
      </c>
      <c r="K29" s="66">
        <f t="shared" si="3"/>
        <v>3</v>
      </c>
      <c r="L29" s="65">
        <f>VLOOKUP($A29,'Return Data'!$B$7:$R$1700,9,0)</f>
        <v>73.849199999999996</v>
      </c>
      <c r="M29" s="66">
        <f t="shared" si="4"/>
        <v>3</v>
      </c>
      <c r="N29" s="65">
        <f>VLOOKUP($A29,'Return Data'!$B$7:$R$1700,10,0)</f>
        <v>6.1398000000000001</v>
      </c>
      <c r="O29" s="66">
        <f t="shared" si="5"/>
        <v>22</v>
      </c>
      <c r="P29" s="65">
        <f>VLOOKUP($A29,'Return Data'!$B$7:$R$1700,11,0)</f>
        <v>7.9617000000000004</v>
      </c>
      <c r="Q29" s="66">
        <f t="shared" si="6"/>
        <v>19</v>
      </c>
      <c r="R29" s="65">
        <f>VLOOKUP($A29,'Return Data'!$B$7:$R$1700,12,0)</f>
        <v>6.1131000000000002</v>
      </c>
      <c r="S29" s="66">
        <f t="shared" si="7"/>
        <v>21</v>
      </c>
      <c r="T29" s="65">
        <f>VLOOKUP($A29,'Return Data'!$B$7:$R$1700,13,0)</f>
        <v>6.4218999999999999</v>
      </c>
      <c r="U29" s="66">
        <f t="shared" si="8"/>
        <v>20</v>
      </c>
      <c r="V29" s="65">
        <f>VLOOKUP($A29,'Return Data'!$B$7:$R$1700,17,0)</f>
        <v>-2.7719999999999998</v>
      </c>
      <c r="W29" s="66">
        <f t="shared" si="9"/>
        <v>23</v>
      </c>
      <c r="X29" s="65">
        <f>VLOOKUP($A29,'Return Data'!$B$7:$R$1700,14,0)</f>
        <v>0.32040000000000002</v>
      </c>
      <c r="Y29" s="66">
        <f t="shared" si="10"/>
        <v>23</v>
      </c>
      <c r="Z29" s="65">
        <f>VLOOKUP($A29,'Return Data'!$B$7:$R$1700,16,0)</f>
        <v>6.3833000000000002</v>
      </c>
      <c r="AA29" s="67">
        <f t="shared" si="11"/>
        <v>22</v>
      </c>
    </row>
    <row r="30" spans="1:27" x14ac:dyDescent="0.3">
      <c r="A30" s="63" t="s">
        <v>1095</v>
      </c>
      <c r="B30" s="64">
        <f>VLOOKUP($A30,'Return Data'!$B$7:$R$1700,3,0)</f>
        <v>44025</v>
      </c>
      <c r="C30" s="65">
        <f>VLOOKUP($A30,'Return Data'!$B$7:$R$1700,4,0)</f>
        <v>2680.3431999999998</v>
      </c>
      <c r="D30" s="65">
        <f>VLOOKUP($A30,'Return Data'!$B$7:$R$1700,5,0)</f>
        <v>3.6682999999999999</v>
      </c>
      <c r="E30" s="66">
        <f t="shared" si="0"/>
        <v>13</v>
      </c>
      <c r="F30" s="65">
        <f>VLOOKUP($A30,'Return Data'!$B$7:$R$1700,6,0)</f>
        <v>3.6682999999999999</v>
      </c>
      <c r="G30" s="66">
        <f t="shared" si="1"/>
        <v>13</v>
      </c>
      <c r="H30" s="65">
        <f>VLOOKUP($A30,'Return Data'!$B$7:$R$1700,7,0)</f>
        <v>10.982799999999999</v>
      </c>
      <c r="I30" s="66">
        <f t="shared" si="2"/>
        <v>16</v>
      </c>
      <c r="J30" s="65">
        <f>VLOOKUP($A30,'Return Data'!$B$7:$R$1700,8,0)</f>
        <v>11.946199999999999</v>
      </c>
      <c r="K30" s="66">
        <f t="shared" si="3"/>
        <v>16</v>
      </c>
      <c r="L30" s="65">
        <f>VLOOKUP($A30,'Return Data'!$B$7:$R$1700,9,0)</f>
        <v>12.178800000000001</v>
      </c>
      <c r="M30" s="66">
        <f t="shared" si="4"/>
        <v>20</v>
      </c>
      <c r="N30" s="65">
        <f>VLOOKUP($A30,'Return Data'!$B$7:$R$1700,10,0)</f>
        <v>12.366</v>
      </c>
      <c r="O30" s="66">
        <f t="shared" si="5"/>
        <v>12</v>
      </c>
      <c r="P30" s="65">
        <f>VLOOKUP($A30,'Return Data'!$B$7:$R$1700,11,0)</f>
        <v>8.7071000000000005</v>
      </c>
      <c r="Q30" s="66">
        <f t="shared" si="6"/>
        <v>13</v>
      </c>
      <c r="R30" s="65">
        <f>VLOOKUP($A30,'Return Data'!$B$7:$R$1700,12,0)</f>
        <v>8.1798000000000002</v>
      </c>
      <c r="S30" s="66">
        <f t="shared" si="7"/>
        <v>15</v>
      </c>
      <c r="T30" s="65">
        <f>VLOOKUP($A30,'Return Data'!$B$7:$R$1700,13,0)</f>
        <v>8.3450000000000006</v>
      </c>
      <c r="U30" s="66">
        <f t="shared" si="8"/>
        <v>15</v>
      </c>
      <c r="V30" s="65">
        <f>VLOOKUP($A30,'Return Data'!$B$7:$R$1700,17,0)</f>
        <v>8.3337000000000003</v>
      </c>
      <c r="W30" s="66">
        <f t="shared" si="9"/>
        <v>8</v>
      </c>
      <c r="X30" s="65">
        <f>VLOOKUP($A30,'Return Data'!$B$7:$R$1700,14,0)</f>
        <v>7.7378999999999998</v>
      </c>
      <c r="Y30" s="66">
        <f t="shared" si="10"/>
        <v>7</v>
      </c>
      <c r="Z30" s="65">
        <f>VLOOKUP($A30,'Return Data'!$B$7:$R$1700,16,0)</f>
        <v>7.8948</v>
      </c>
      <c r="AA30" s="67">
        <f t="shared" si="11"/>
        <v>9</v>
      </c>
    </row>
    <row r="31" spans="1:27" x14ac:dyDescent="0.3">
      <c r="A31" s="63" t="s">
        <v>1098</v>
      </c>
      <c r="B31" s="64">
        <f>VLOOKUP($A31,'Return Data'!$B$7:$R$1700,3,0)</f>
        <v>44025</v>
      </c>
      <c r="C31" s="65">
        <f>VLOOKUP($A31,'Return Data'!$B$7:$R$1700,4,0)</f>
        <v>25.360600000000002</v>
      </c>
      <c r="D31" s="65">
        <f>VLOOKUP($A31,'Return Data'!$B$7:$R$1700,5,0)</f>
        <v>4.3193000000000001</v>
      </c>
      <c r="E31" s="66">
        <f t="shared" si="0"/>
        <v>12</v>
      </c>
      <c r="F31" s="65">
        <f>VLOOKUP($A31,'Return Data'!$B$7:$R$1700,6,0)</f>
        <v>4.3193000000000001</v>
      </c>
      <c r="G31" s="66">
        <f t="shared" si="1"/>
        <v>12</v>
      </c>
      <c r="H31" s="65">
        <f>VLOOKUP($A31,'Return Data'!$B$7:$R$1700,7,0)</f>
        <v>12.510199999999999</v>
      </c>
      <c r="I31" s="66">
        <f t="shared" si="2"/>
        <v>12</v>
      </c>
      <c r="J31" s="65">
        <f>VLOOKUP($A31,'Return Data'!$B$7:$R$1700,8,0)</f>
        <v>11.347200000000001</v>
      </c>
      <c r="K31" s="66">
        <f t="shared" si="3"/>
        <v>20</v>
      </c>
      <c r="L31" s="65">
        <f>VLOOKUP($A31,'Return Data'!$B$7:$R$1700,9,0)</f>
        <v>13.0213</v>
      </c>
      <c r="M31" s="66">
        <f t="shared" si="4"/>
        <v>18</v>
      </c>
      <c r="N31" s="65">
        <f>VLOOKUP($A31,'Return Data'!$B$7:$R$1700,10,0)</f>
        <v>11.204800000000001</v>
      </c>
      <c r="O31" s="66">
        <f t="shared" si="5"/>
        <v>18</v>
      </c>
      <c r="P31" s="65">
        <f>VLOOKUP($A31,'Return Data'!$B$7:$R$1700,11,0)</f>
        <v>7.9458000000000002</v>
      </c>
      <c r="Q31" s="66">
        <f t="shared" si="6"/>
        <v>20</v>
      </c>
      <c r="R31" s="65">
        <f>VLOOKUP($A31,'Return Data'!$B$7:$R$1700,12,0)</f>
        <v>7.6586999999999996</v>
      </c>
      <c r="S31" s="66">
        <f t="shared" si="7"/>
        <v>18</v>
      </c>
      <c r="T31" s="65">
        <f>VLOOKUP($A31,'Return Data'!$B$7:$R$1700,13,0)</f>
        <v>3.2391000000000001</v>
      </c>
      <c r="U31" s="66">
        <f t="shared" si="8"/>
        <v>23</v>
      </c>
      <c r="V31" s="65">
        <f>VLOOKUP($A31,'Return Data'!$B$7:$R$1700,17,0)</f>
        <v>2.5310999999999999</v>
      </c>
      <c r="W31" s="66">
        <f t="shared" si="9"/>
        <v>19</v>
      </c>
      <c r="X31" s="65">
        <f>VLOOKUP($A31,'Return Data'!$B$7:$R$1700,14,0)</f>
        <v>3.7774999999999999</v>
      </c>
      <c r="Y31" s="66">
        <f t="shared" si="10"/>
        <v>19</v>
      </c>
      <c r="Z31" s="65">
        <f>VLOOKUP($A31,'Return Data'!$B$7:$R$1700,16,0)</f>
        <v>7.2858000000000001</v>
      </c>
      <c r="AA31" s="67">
        <f t="shared" si="11"/>
        <v>17</v>
      </c>
    </row>
    <row r="32" spans="1:27" x14ac:dyDescent="0.3">
      <c r="A32" s="63" t="s">
        <v>1099</v>
      </c>
      <c r="B32" s="64">
        <f>VLOOKUP($A32,'Return Data'!$B$7:$R$1700,3,0)</f>
        <v>44025</v>
      </c>
      <c r="C32" s="65">
        <f>VLOOKUP($A32,'Return Data'!$B$7:$R$1700,4,0)</f>
        <v>2980.7788999999998</v>
      </c>
      <c r="D32" s="65">
        <f>VLOOKUP($A32,'Return Data'!$B$7:$R$1700,5,0)</f>
        <v>8.3087</v>
      </c>
      <c r="E32" s="66">
        <f t="shared" si="0"/>
        <v>1</v>
      </c>
      <c r="F32" s="65">
        <f>VLOOKUP($A32,'Return Data'!$B$7:$R$1700,6,0)</f>
        <v>8.3087</v>
      </c>
      <c r="G32" s="66">
        <f t="shared" si="1"/>
        <v>1</v>
      </c>
      <c r="H32" s="65">
        <f>VLOOKUP($A32,'Return Data'!$B$7:$R$1700,7,0)</f>
        <v>12.634399999999999</v>
      </c>
      <c r="I32" s="66">
        <f t="shared" si="2"/>
        <v>11</v>
      </c>
      <c r="J32" s="65">
        <f>VLOOKUP($A32,'Return Data'!$B$7:$R$1700,8,0)</f>
        <v>13.2087</v>
      </c>
      <c r="K32" s="66">
        <f t="shared" si="3"/>
        <v>15</v>
      </c>
      <c r="L32" s="65">
        <f>VLOOKUP($A32,'Return Data'!$B$7:$R$1700,9,0)</f>
        <v>13.8444</v>
      </c>
      <c r="M32" s="66">
        <f t="shared" si="4"/>
        <v>16</v>
      </c>
      <c r="N32" s="65">
        <f>VLOOKUP($A32,'Return Data'!$B$7:$R$1700,10,0)</f>
        <v>13.1769</v>
      </c>
      <c r="O32" s="66">
        <f t="shared" si="5"/>
        <v>10</v>
      </c>
      <c r="P32" s="65">
        <f>VLOOKUP($A32,'Return Data'!$B$7:$R$1700,11,0)</f>
        <v>9.2774000000000001</v>
      </c>
      <c r="Q32" s="66">
        <f t="shared" si="6"/>
        <v>9</v>
      </c>
      <c r="R32" s="65">
        <f>VLOOKUP($A32,'Return Data'!$B$7:$R$1700,12,0)</f>
        <v>8.5228999999999999</v>
      </c>
      <c r="S32" s="66">
        <f t="shared" si="7"/>
        <v>10</v>
      </c>
      <c r="T32" s="65">
        <f>VLOOKUP($A32,'Return Data'!$B$7:$R$1700,13,0)</f>
        <v>8.6004000000000005</v>
      </c>
      <c r="U32" s="66">
        <f t="shared" si="8"/>
        <v>11</v>
      </c>
      <c r="V32" s="65">
        <f>VLOOKUP($A32,'Return Data'!$B$7:$R$1700,17,0)</f>
        <v>5.3617999999999997</v>
      </c>
      <c r="W32" s="66">
        <f t="shared" si="9"/>
        <v>18</v>
      </c>
      <c r="X32" s="65">
        <f>VLOOKUP($A32,'Return Data'!$B$7:$R$1700,14,0)</f>
        <v>5.8007</v>
      </c>
      <c r="Y32" s="66">
        <f t="shared" si="10"/>
        <v>18</v>
      </c>
      <c r="Z32" s="65">
        <f>VLOOKUP($A32,'Return Data'!$B$7:$R$1700,16,0)</f>
        <v>7.6265000000000001</v>
      </c>
      <c r="AA32" s="67">
        <f t="shared" si="11"/>
        <v>13</v>
      </c>
    </row>
    <row r="33" spans="1:27" x14ac:dyDescent="0.3">
      <c r="A33" s="63" t="s">
        <v>1100</v>
      </c>
      <c r="B33" s="64">
        <f>VLOOKUP($A33,'Return Data'!$B$7:$R$1700,3,0)</f>
        <v>44025</v>
      </c>
      <c r="C33" s="65">
        <f>VLOOKUP($A33,'Return Data'!$B$7:$R$1700,4,0)</f>
        <v>31.1722</v>
      </c>
      <c r="D33" s="65">
        <f>VLOOKUP($A33,'Return Data'!$B$7:$R$1700,5,0)</f>
        <v>0</v>
      </c>
      <c r="E33" s="66">
        <f t="shared" si="0"/>
        <v>24</v>
      </c>
      <c r="F33" s="65">
        <f>VLOOKUP($A33,'Return Data'!$B$7:$R$1700,6,0)</f>
        <v>0</v>
      </c>
      <c r="G33" s="66">
        <f t="shared" si="1"/>
        <v>24</v>
      </c>
      <c r="H33" s="65">
        <f>VLOOKUP($A33,'Return Data'!$B$7:$R$1700,7,0)</f>
        <v>-80.614500000000007</v>
      </c>
      <c r="I33" s="66">
        <f t="shared" si="2"/>
        <v>26</v>
      </c>
      <c r="J33" s="65">
        <f>VLOOKUP($A33,'Return Data'!$B$7:$R$1700,8,0)</f>
        <v>-179.08850000000001</v>
      </c>
      <c r="K33" s="66">
        <f t="shared" si="3"/>
        <v>27</v>
      </c>
      <c r="L33" s="65">
        <f>VLOOKUP($A33,'Return Data'!$B$7:$R$1700,9,0)</f>
        <v>-80.878699999999995</v>
      </c>
      <c r="M33" s="66">
        <f t="shared" si="4"/>
        <v>27</v>
      </c>
      <c r="N33" s="65">
        <f>VLOOKUP($A33,'Return Data'!$B$7:$R$1700,10,0)</f>
        <v>-82.119399999999999</v>
      </c>
      <c r="O33" s="66">
        <f t="shared" si="5"/>
        <v>27</v>
      </c>
      <c r="P33" s="65">
        <f>VLOOKUP($A33,'Return Data'!$B$7:$R$1700,11,0)</f>
        <v>-41.8842</v>
      </c>
      <c r="Q33" s="66">
        <f t="shared" si="6"/>
        <v>26</v>
      </c>
      <c r="R33" s="65">
        <f>VLOOKUP($A33,'Return Data'!$B$7:$R$1700,12,0)</f>
        <v>-40.447499999999998</v>
      </c>
      <c r="S33" s="66">
        <f t="shared" si="7"/>
        <v>26</v>
      </c>
      <c r="T33" s="65">
        <f>VLOOKUP($A33,'Return Data'!$B$7:$R$1700,13,0)</f>
        <v>-32.657400000000003</v>
      </c>
      <c r="U33" s="66">
        <f t="shared" si="8"/>
        <v>26</v>
      </c>
      <c r="V33" s="65"/>
      <c r="W33" s="66"/>
      <c r="X33" s="65"/>
      <c r="Y33" s="66"/>
      <c r="Z33" s="65">
        <f>VLOOKUP($A33,'Return Data'!$B$7:$R$1700,16,0)</f>
        <v>-30.5886</v>
      </c>
      <c r="AA33" s="67">
        <f t="shared" si="11"/>
        <v>27</v>
      </c>
    </row>
    <row r="34" spans="1:27" x14ac:dyDescent="0.3">
      <c r="A34" s="63" t="s">
        <v>1104</v>
      </c>
      <c r="B34" s="64">
        <f>VLOOKUP($A34,'Return Data'!$B$7:$R$1700,3,0)</f>
        <v>44025</v>
      </c>
      <c r="C34" s="65">
        <f>VLOOKUP($A34,'Return Data'!$B$7:$R$1700,4,0)</f>
        <v>2541.0133999999998</v>
      </c>
      <c r="D34" s="65">
        <f>VLOOKUP($A34,'Return Data'!$B$7:$R$1700,5,0)</f>
        <v>7.9870000000000001</v>
      </c>
      <c r="E34" s="66">
        <f t="shared" si="0"/>
        <v>2</v>
      </c>
      <c r="F34" s="65">
        <f>VLOOKUP($A34,'Return Data'!$B$7:$R$1700,6,0)</f>
        <v>7.9870000000000001</v>
      </c>
      <c r="G34" s="66">
        <f t="shared" si="1"/>
        <v>2</v>
      </c>
      <c r="H34" s="65">
        <f>VLOOKUP($A34,'Return Data'!$B$7:$R$1700,7,0)</f>
        <v>14.154999999999999</v>
      </c>
      <c r="I34" s="66">
        <f t="shared" si="2"/>
        <v>8</v>
      </c>
      <c r="J34" s="65">
        <f>VLOOKUP($A34,'Return Data'!$B$7:$R$1700,8,0)</f>
        <v>14.512700000000001</v>
      </c>
      <c r="K34" s="66">
        <f t="shared" si="3"/>
        <v>10</v>
      </c>
      <c r="L34" s="65">
        <f>VLOOKUP($A34,'Return Data'!$B$7:$R$1700,9,0)</f>
        <v>14.579000000000001</v>
      </c>
      <c r="M34" s="66">
        <f t="shared" si="4"/>
        <v>15</v>
      </c>
      <c r="N34" s="65">
        <f>VLOOKUP($A34,'Return Data'!$B$7:$R$1700,10,0)</f>
        <v>13.308999999999999</v>
      </c>
      <c r="O34" s="66">
        <f t="shared" si="5"/>
        <v>9</v>
      </c>
      <c r="P34" s="65">
        <f>VLOOKUP($A34,'Return Data'!$B$7:$R$1700,11,0)</f>
        <v>9.5632000000000001</v>
      </c>
      <c r="Q34" s="66">
        <f t="shared" si="6"/>
        <v>5</v>
      </c>
      <c r="R34" s="65">
        <f>VLOOKUP($A34,'Return Data'!$B$7:$R$1700,12,0)</f>
        <v>8.8078000000000003</v>
      </c>
      <c r="S34" s="66">
        <f t="shared" si="7"/>
        <v>4</v>
      </c>
      <c r="T34" s="65">
        <f>VLOOKUP($A34,'Return Data'!$B$7:$R$1700,13,0)</f>
        <v>8.8308</v>
      </c>
      <c r="U34" s="66">
        <f t="shared" si="8"/>
        <v>7</v>
      </c>
      <c r="V34" s="65">
        <f>VLOOKUP($A34,'Return Data'!$B$7:$R$1700,17,0)</f>
        <v>2.0666000000000002</v>
      </c>
      <c r="W34" s="66">
        <f>RANK(V34,V$8:V$34,0)</f>
        <v>20</v>
      </c>
      <c r="X34" s="65">
        <f>VLOOKUP($A34,'Return Data'!$B$7:$R$1700,14,0)</f>
        <v>3.5457999999999998</v>
      </c>
      <c r="Y34" s="66">
        <f>RANK(X34,X$8:X$34,0)</f>
        <v>20</v>
      </c>
      <c r="Z34" s="65">
        <f>VLOOKUP($A34,'Return Data'!$B$7:$R$1700,16,0)</f>
        <v>7.3015999999999996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2.536522222222223</v>
      </c>
      <c r="E36" s="74"/>
      <c r="F36" s="75">
        <f>AVERAGE(F8:F34)</f>
        <v>2.536522222222223</v>
      </c>
      <c r="G36" s="74"/>
      <c r="H36" s="75">
        <f>AVERAGE(H8:H34)</f>
        <v>7.0356555555555538</v>
      </c>
      <c r="I36" s="74"/>
      <c r="J36" s="75">
        <f>AVERAGE(J8:J34)</f>
        <v>31.539574074074078</v>
      </c>
      <c r="K36" s="74"/>
      <c r="L36" s="75">
        <f>AVERAGE(L8:L34)</f>
        <v>21.966766666666668</v>
      </c>
      <c r="M36" s="74"/>
      <c r="N36" s="75">
        <f>AVERAGE(N8:N34)</f>
        <v>8.1015074074074072</v>
      </c>
      <c r="O36" s="74"/>
      <c r="P36" s="75">
        <f>AVERAGE(P8:P34)</f>
        <v>3.6642333333333346</v>
      </c>
      <c r="Q36" s="74"/>
      <c r="R36" s="75">
        <f>AVERAGE(R8:R34)</f>
        <v>3.6748370370370371</v>
      </c>
      <c r="S36" s="74"/>
      <c r="T36" s="75">
        <f>AVERAGE(T8:T34)</f>
        <v>4.249877777777777</v>
      </c>
      <c r="U36" s="74"/>
      <c r="V36" s="75">
        <f>AVERAGE(V8:V34)</f>
        <v>4.2364038461538449</v>
      </c>
      <c r="W36" s="74"/>
      <c r="X36" s="75">
        <f>AVERAGE(X8:X34)</f>
        <v>4.8503576923076928</v>
      </c>
      <c r="Y36" s="74"/>
      <c r="Z36" s="75">
        <f>AVERAGE(Z8:Z34)</f>
        <v>5.5744259259259259</v>
      </c>
      <c r="AA36" s="76"/>
    </row>
    <row r="37" spans="1:27" x14ac:dyDescent="0.3">
      <c r="A37" s="73" t="s">
        <v>28</v>
      </c>
      <c r="B37" s="74"/>
      <c r="C37" s="74"/>
      <c r="D37" s="75">
        <f>MIN(D8:D34)</f>
        <v>-21.062200000000001</v>
      </c>
      <c r="E37" s="74"/>
      <c r="F37" s="75">
        <f>MIN(F8:F34)</f>
        <v>-21.062200000000001</v>
      </c>
      <c r="G37" s="74"/>
      <c r="H37" s="75">
        <f>MIN(H8:H34)</f>
        <v>-97.812200000000004</v>
      </c>
      <c r="I37" s="74"/>
      <c r="J37" s="75">
        <f>MIN(J8:J34)</f>
        <v>-179.08850000000001</v>
      </c>
      <c r="K37" s="74"/>
      <c r="L37" s="75">
        <f>MIN(L8:L34)</f>
        <v>-80.878699999999995</v>
      </c>
      <c r="M37" s="74"/>
      <c r="N37" s="75">
        <f>MIN(N8:N34)</f>
        <v>-82.119399999999999</v>
      </c>
      <c r="O37" s="74"/>
      <c r="P37" s="75">
        <f>MIN(P8:P34)</f>
        <v>-65.540999999999997</v>
      </c>
      <c r="Q37" s="74"/>
      <c r="R37" s="75">
        <f>MIN(R8:R34)</f>
        <v>-44.729599999999998</v>
      </c>
      <c r="S37" s="74"/>
      <c r="T37" s="75">
        <f>MIN(T8:T34)</f>
        <v>-35.808199999999999</v>
      </c>
      <c r="U37" s="74"/>
      <c r="V37" s="75">
        <f>MIN(V8:V34)</f>
        <v>-25.1311</v>
      </c>
      <c r="W37" s="74"/>
      <c r="X37" s="75">
        <f>MIN(X8:X34)</f>
        <v>-15.735900000000001</v>
      </c>
      <c r="Y37" s="74"/>
      <c r="Z37" s="75">
        <f>MIN(Z8:Z34)</f>
        <v>-30.5886</v>
      </c>
      <c r="AA37" s="76"/>
    </row>
    <row r="38" spans="1:27" ht="15" thickBot="1" x14ac:dyDescent="0.35">
      <c r="A38" s="77" t="s">
        <v>29</v>
      </c>
      <c r="B38" s="78"/>
      <c r="C38" s="78"/>
      <c r="D38" s="79">
        <f>MAX(D8:D34)</f>
        <v>8.3087</v>
      </c>
      <c r="E38" s="78"/>
      <c r="F38" s="79">
        <f>MAX(F8:F34)</f>
        <v>8.3087</v>
      </c>
      <c r="G38" s="78"/>
      <c r="H38" s="79">
        <f>MAX(H8:H34)</f>
        <v>58.188800000000001</v>
      </c>
      <c r="I38" s="78"/>
      <c r="J38" s="79">
        <f>MAX(J8:J34)</f>
        <v>526.41229999999996</v>
      </c>
      <c r="K38" s="78"/>
      <c r="L38" s="79">
        <f>MAX(L8:L34)</f>
        <v>246.34399999999999</v>
      </c>
      <c r="M38" s="78"/>
      <c r="N38" s="79">
        <f>MAX(N8:N34)</f>
        <v>91.872299999999996</v>
      </c>
      <c r="O38" s="78"/>
      <c r="P38" s="79">
        <f>MAX(P8:P34)</f>
        <v>48.383099999999999</v>
      </c>
      <c r="Q38" s="78"/>
      <c r="R38" s="79">
        <f>MAX(R8:R34)</f>
        <v>27.299199999999999</v>
      </c>
      <c r="S38" s="78"/>
      <c r="T38" s="79">
        <f>MAX(T8:T34)</f>
        <v>18.090599999999998</v>
      </c>
      <c r="U38" s="78"/>
      <c r="V38" s="79">
        <f>MAX(V8:V34)</f>
        <v>8.8618000000000006</v>
      </c>
      <c r="W38" s="78"/>
      <c r="X38" s="79">
        <f>MAX(X8:X34)</f>
        <v>8.0594000000000001</v>
      </c>
      <c r="Y38" s="78"/>
      <c r="Z38" s="79">
        <f>MAX(Z8:Z34)</f>
        <v>8.2925000000000004</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44025</v>
      </c>
      <c r="C8" s="65">
        <f>VLOOKUP($A8,'Return Data'!$B$7:$R$1700,4,0)</f>
        <v>205.08</v>
      </c>
      <c r="D8" s="65">
        <f>VLOOKUP($A8,'Return Data'!$B$7:$R$1700,10,0)</f>
        <v>17.336099999999998</v>
      </c>
      <c r="E8" s="66">
        <f>RANK(D8,D$8:D$36,0)</f>
        <v>8</v>
      </c>
      <c r="F8" s="65">
        <f>VLOOKUP($A8,'Return Data'!$B$7:$R$1700,11,0)</f>
        <v>-12.917199999999999</v>
      </c>
      <c r="G8" s="66">
        <f>RANK(F8,F$8:F$36,0)</f>
        <v>21</v>
      </c>
      <c r="H8" s="65">
        <f>VLOOKUP($A8,'Return Data'!$B$7:$R$1700,12,0)</f>
        <v>-5.0556000000000001</v>
      </c>
      <c r="I8" s="66">
        <f>RANK(H8,H$8:H$36,0)</f>
        <v>18</v>
      </c>
      <c r="J8" s="65">
        <f>VLOOKUP($A8,'Return Data'!$B$7:$R$1700,13,0)</f>
        <v>-8.2784999999999993</v>
      </c>
      <c r="K8" s="66">
        <f>RANK(J8,J$8:J$36,0)</f>
        <v>24</v>
      </c>
      <c r="L8" s="65">
        <f>VLOOKUP($A8,'Return Data'!$B$7:$R$1700,17,0)</f>
        <v>-2.6448</v>
      </c>
      <c r="M8" s="66">
        <f>RANK(L8,L$8:L$36,0)</f>
        <v>23</v>
      </c>
      <c r="N8" s="65">
        <f>VLOOKUP($A8,'Return Data'!$B$7:$R$1700,14,0)</f>
        <v>-0.4602</v>
      </c>
      <c r="O8" s="66">
        <f>RANK(N8,N$8:N$36,0)</f>
        <v>23</v>
      </c>
      <c r="P8" s="65">
        <f>VLOOKUP($A8,'Return Data'!$B$7:$R$1700,15,0)</f>
        <v>4.2564000000000002</v>
      </c>
      <c r="Q8" s="66">
        <f>RANK(P8,P$8:P$36,0)</f>
        <v>15</v>
      </c>
      <c r="R8" s="65">
        <f>VLOOKUP($A8,'Return Data'!$B$7:$R$1700,16,0)</f>
        <v>18.403600000000001</v>
      </c>
      <c r="S8" s="67">
        <f>RANK(R8,R$8:R$36,0)</f>
        <v>5</v>
      </c>
    </row>
    <row r="9" spans="1:20" x14ac:dyDescent="0.3">
      <c r="A9" s="63" t="s">
        <v>978</v>
      </c>
      <c r="B9" s="64">
        <f>VLOOKUP($A9,'Return Data'!$B$7:$R$1700,3,0)</f>
        <v>44025</v>
      </c>
      <c r="C9" s="65">
        <f>VLOOKUP($A9,'Return Data'!$B$7:$R$1700,4,0)</f>
        <v>29.6</v>
      </c>
      <c r="D9" s="65">
        <f>VLOOKUP($A9,'Return Data'!$B$7:$R$1700,10,0)</f>
        <v>11.0694</v>
      </c>
      <c r="E9" s="66">
        <f t="shared" ref="E9:E36" si="0">RANK(D9,D$8:D$36,0)</f>
        <v>28</v>
      </c>
      <c r="F9" s="65">
        <f>VLOOKUP($A9,'Return Data'!$B$7:$R$1700,11,0)</f>
        <v>-8.5007999999999999</v>
      </c>
      <c r="G9" s="66">
        <f t="shared" ref="G9:G36" si="1">RANK(F9,F$8:F$36,0)</f>
        <v>3</v>
      </c>
      <c r="H9" s="65">
        <f>VLOOKUP($A9,'Return Data'!$B$7:$R$1700,12,0)</f>
        <v>-4.0518999999999998</v>
      </c>
      <c r="I9" s="66">
        <f t="shared" ref="I9:I36" si="2">RANK(H9,H$8:H$36,0)</f>
        <v>14</v>
      </c>
      <c r="J9" s="65">
        <f>VLOOKUP($A9,'Return Data'!$B$7:$R$1700,13,0)</f>
        <v>1.5437000000000001</v>
      </c>
      <c r="K9" s="66">
        <f t="shared" ref="K9:K36" si="3">RANK(J9,J$8:J$36,0)</f>
        <v>3</v>
      </c>
      <c r="L9" s="65">
        <f>VLOOKUP($A9,'Return Data'!$B$7:$R$1700,17,0)</f>
        <v>2.5396000000000001</v>
      </c>
      <c r="M9" s="66">
        <f t="shared" ref="M9:M36" si="4">RANK(L9,L$8:L$36,0)</f>
        <v>3</v>
      </c>
      <c r="N9" s="65">
        <f>VLOOKUP($A9,'Return Data'!$B$7:$R$1700,14,0)</f>
        <v>8.8119999999999994</v>
      </c>
      <c r="O9" s="66">
        <f t="shared" ref="O9:O36" si="5">RANK(N9,N$8:N$36,0)</f>
        <v>1</v>
      </c>
      <c r="P9" s="65">
        <f>VLOOKUP($A9,'Return Data'!$B$7:$R$1700,15,0)</f>
        <v>8.4852000000000007</v>
      </c>
      <c r="Q9" s="66">
        <f t="shared" ref="Q9:Q36" si="6">RANK(P9,P$8:P$36,0)</f>
        <v>1</v>
      </c>
      <c r="R9" s="65">
        <f>VLOOKUP($A9,'Return Data'!$B$7:$R$1700,16,0)</f>
        <v>10.8598</v>
      </c>
      <c r="S9" s="67">
        <f t="shared" ref="S9:S36" si="7">RANK(R9,R$8:R$36,0)</f>
        <v>15</v>
      </c>
    </row>
    <row r="10" spans="1:20" x14ac:dyDescent="0.3">
      <c r="A10" s="63" t="s">
        <v>979</v>
      </c>
      <c r="B10" s="64">
        <f>VLOOKUP($A10,'Return Data'!$B$7:$R$1700,3,0)</f>
        <v>44025</v>
      </c>
      <c r="C10" s="65">
        <f>VLOOKUP($A10,'Return Data'!$B$7:$R$1700,4,0)</f>
        <v>14.02</v>
      </c>
      <c r="D10" s="65">
        <f>VLOOKUP($A10,'Return Data'!$B$7:$R$1700,10,0)</f>
        <v>15.486000000000001</v>
      </c>
      <c r="E10" s="66">
        <f t="shared" si="0"/>
        <v>21</v>
      </c>
      <c r="F10" s="65">
        <f>VLOOKUP($A10,'Return Data'!$B$7:$R$1700,11,0)</f>
        <v>-9.7231000000000005</v>
      </c>
      <c r="G10" s="66">
        <f t="shared" si="1"/>
        <v>8</v>
      </c>
      <c r="H10" s="65">
        <f>VLOOKUP($A10,'Return Data'!$B$7:$R$1700,12,0)</f>
        <v>-2.3677000000000001</v>
      </c>
      <c r="I10" s="66">
        <f t="shared" si="2"/>
        <v>5</v>
      </c>
      <c r="J10" s="65">
        <f>VLOOKUP($A10,'Return Data'!$B$7:$R$1700,13,0)</f>
        <v>-3.0428999999999999</v>
      </c>
      <c r="K10" s="66">
        <f t="shared" si="3"/>
        <v>10</v>
      </c>
      <c r="L10" s="65">
        <f>VLOOKUP($A10,'Return Data'!$B$7:$R$1700,17,0)</f>
        <v>-0.1067</v>
      </c>
      <c r="M10" s="66">
        <f t="shared" si="4"/>
        <v>8</v>
      </c>
      <c r="N10" s="65">
        <f>VLOOKUP($A10,'Return Data'!$B$7:$R$1700,14,0)</f>
        <v>1.2417</v>
      </c>
      <c r="O10" s="66">
        <f t="shared" si="5"/>
        <v>14</v>
      </c>
      <c r="P10" s="65">
        <f>VLOOKUP($A10,'Return Data'!$B$7:$R$1700,15,0)</f>
        <v>3.157</v>
      </c>
      <c r="Q10" s="66">
        <f t="shared" si="6"/>
        <v>25</v>
      </c>
      <c r="R10" s="65">
        <f>VLOOKUP($A10,'Return Data'!$B$7:$R$1700,16,0)</f>
        <v>3.4138999999999999</v>
      </c>
      <c r="S10" s="67">
        <f t="shared" si="7"/>
        <v>27</v>
      </c>
    </row>
    <row r="11" spans="1:20" x14ac:dyDescent="0.3">
      <c r="A11" s="63" t="s">
        <v>981</v>
      </c>
      <c r="B11" s="64">
        <f>VLOOKUP($A11,'Return Data'!$B$7:$R$1700,3,0)</f>
        <v>44025</v>
      </c>
      <c r="C11" s="65">
        <f>VLOOKUP($A11,'Return Data'!$B$7:$R$1700,4,0)</f>
        <v>90.6</v>
      </c>
      <c r="D11" s="65">
        <f>VLOOKUP($A11,'Return Data'!$B$7:$R$1700,10,0)</f>
        <v>15.384600000000001</v>
      </c>
      <c r="E11" s="66">
        <f t="shared" si="0"/>
        <v>22</v>
      </c>
      <c r="F11" s="65">
        <f>VLOOKUP($A11,'Return Data'!$B$7:$R$1700,11,0)</f>
        <v>-8.5863999999999994</v>
      </c>
      <c r="G11" s="66">
        <f t="shared" si="1"/>
        <v>4</v>
      </c>
      <c r="H11" s="65">
        <f>VLOOKUP($A11,'Return Data'!$B$7:$R$1700,12,0)</f>
        <v>-2.6435</v>
      </c>
      <c r="I11" s="66">
        <f t="shared" si="2"/>
        <v>6</v>
      </c>
      <c r="J11" s="65">
        <f>VLOOKUP($A11,'Return Data'!$B$7:$R$1700,13,0)</f>
        <v>0.64429999999999998</v>
      </c>
      <c r="K11" s="66">
        <f t="shared" si="3"/>
        <v>4</v>
      </c>
      <c r="L11" s="65">
        <f>VLOOKUP($A11,'Return Data'!$B$7:$R$1700,17,0)</f>
        <v>3.3037999999999998</v>
      </c>
      <c r="M11" s="66">
        <f t="shared" si="4"/>
        <v>2</v>
      </c>
      <c r="N11" s="65">
        <f>VLOOKUP($A11,'Return Data'!$B$7:$R$1700,14,0)</f>
        <v>3.3227000000000002</v>
      </c>
      <c r="O11" s="66">
        <f t="shared" si="5"/>
        <v>5</v>
      </c>
      <c r="P11" s="65">
        <f>VLOOKUP($A11,'Return Data'!$B$7:$R$1700,15,0)</f>
        <v>5.3548999999999998</v>
      </c>
      <c r="Q11" s="66">
        <f t="shared" si="6"/>
        <v>6</v>
      </c>
      <c r="R11" s="65">
        <f>VLOOKUP($A11,'Return Data'!$B$7:$R$1700,16,0)</f>
        <v>14.9543</v>
      </c>
      <c r="S11" s="67">
        <f t="shared" si="7"/>
        <v>9</v>
      </c>
    </row>
    <row r="12" spans="1:20" x14ac:dyDescent="0.3">
      <c r="A12" s="63" t="s">
        <v>984</v>
      </c>
      <c r="B12" s="64">
        <f>VLOOKUP($A12,'Return Data'!$B$7:$R$1700,3,0)</f>
        <v>44025</v>
      </c>
      <c r="C12" s="65">
        <f>VLOOKUP($A12,'Return Data'!$B$7:$R$1700,4,0)</f>
        <v>26.05</v>
      </c>
      <c r="D12" s="65">
        <f>VLOOKUP($A12,'Return Data'!$B$7:$R$1700,10,0)</f>
        <v>15.3165</v>
      </c>
      <c r="E12" s="66">
        <f t="shared" si="0"/>
        <v>23</v>
      </c>
      <c r="F12" s="65">
        <f>VLOOKUP($A12,'Return Data'!$B$7:$R$1700,11,0)</f>
        <v>-5.7866</v>
      </c>
      <c r="G12" s="66">
        <f t="shared" si="1"/>
        <v>2</v>
      </c>
      <c r="H12" s="65">
        <f>VLOOKUP($A12,'Return Data'!$B$7:$R$1700,12,0)</f>
        <v>2.7208000000000001</v>
      </c>
      <c r="I12" s="66">
        <f t="shared" si="2"/>
        <v>1</v>
      </c>
      <c r="J12" s="65">
        <f>VLOOKUP($A12,'Return Data'!$B$7:$R$1700,13,0)</f>
        <v>4.3251999999999997</v>
      </c>
      <c r="K12" s="66">
        <f t="shared" si="3"/>
        <v>1</v>
      </c>
      <c r="L12" s="65">
        <f>VLOOKUP($A12,'Return Data'!$B$7:$R$1700,17,0)</f>
        <v>4.3513000000000002</v>
      </c>
      <c r="M12" s="66">
        <f t="shared" si="4"/>
        <v>1</v>
      </c>
      <c r="N12" s="65">
        <f>VLOOKUP($A12,'Return Data'!$B$7:$R$1700,14,0)</f>
        <v>6.8840000000000003</v>
      </c>
      <c r="O12" s="66">
        <f t="shared" si="5"/>
        <v>2</v>
      </c>
      <c r="P12" s="65">
        <f>VLOOKUP($A12,'Return Data'!$B$7:$R$1700,15,0)</f>
        <v>7.7362000000000002</v>
      </c>
      <c r="Q12" s="66">
        <f t="shared" si="6"/>
        <v>3</v>
      </c>
      <c r="R12" s="65">
        <f>VLOOKUP($A12,'Return Data'!$B$7:$R$1700,16,0)</f>
        <v>10.149699999999999</v>
      </c>
      <c r="S12" s="67">
        <f t="shared" si="7"/>
        <v>16</v>
      </c>
    </row>
    <row r="13" spans="1:20" x14ac:dyDescent="0.3">
      <c r="A13" s="63" t="s">
        <v>986</v>
      </c>
      <c r="B13" s="64">
        <f>VLOOKUP($A13,'Return Data'!$B$7:$R$1700,3,0)</f>
        <v>44025</v>
      </c>
      <c r="C13" s="65">
        <f>VLOOKUP($A13,'Return Data'!$B$7:$R$1700,4,0)</f>
        <v>191.11</v>
      </c>
      <c r="D13" s="65">
        <f>VLOOKUP($A13,'Return Data'!$B$7:$R$1700,10,0)</f>
        <v>16.7255</v>
      </c>
      <c r="E13" s="66">
        <f t="shared" si="0"/>
        <v>13</v>
      </c>
      <c r="F13" s="65">
        <f>VLOOKUP($A13,'Return Data'!$B$7:$R$1700,11,0)</f>
        <v>-16.5473</v>
      </c>
      <c r="G13" s="66">
        <f t="shared" si="1"/>
        <v>27</v>
      </c>
      <c r="H13" s="65">
        <f>VLOOKUP($A13,'Return Data'!$B$7:$R$1700,12,0)</f>
        <v>-7.7404999999999999</v>
      </c>
      <c r="I13" s="66">
        <f t="shared" si="2"/>
        <v>26</v>
      </c>
      <c r="J13" s="65">
        <f>VLOOKUP($A13,'Return Data'!$B$7:$R$1700,13,0)</f>
        <v>-7.7275999999999998</v>
      </c>
      <c r="K13" s="66">
        <f t="shared" si="3"/>
        <v>22</v>
      </c>
      <c r="L13" s="65">
        <f>VLOOKUP($A13,'Return Data'!$B$7:$R$1700,17,0)</f>
        <v>-3.4935999999999998</v>
      </c>
      <c r="M13" s="66">
        <f t="shared" si="4"/>
        <v>25</v>
      </c>
      <c r="N13" s="65">
        <f>VLOOKUP($A13,'Return Data'!$B$7:$R$1700,14,0)</f>
        <v>-0.37530000000000002</v>
      </c>
      <c r="O13" s="66">
        <f t="shared" si="5"/>
        <v>22</v>
      </c>
      <c r="P13" s="65">
        <f>VLOOKUP($A13,'Return Data'!$B$7:$R$1700,15,0)</f>
        <v>3.3929</v>
      </c>
      <c r="Q13" s="66">
        <f t="shared" si="6"/>
        <v>22</v>
      </c>
      <c r="R13" s="65">
        <f>VLOOKUP($A13,'Return Data'!$B$7:$R$1700,16,0)</f>
        <v>18.528500000000001</v>
      </c>
      <c r="S13" s="67">
        <f t="shared" si="7"/>
        <v>3</v>
      </c>
    </row>
    <row r="14" spans="1:20" x14ac:dyDescent="0.3">
      <c r="A14" s="63" t="s">
        <v>987</v>
      </c>
      <c r="B14" s="64">
        <f>VLOOKUP($A14,'Return Data'!$B$7:$R$1700,3,0)</f>
        <v>44025</v>
      </c>
      <c r="C14" s="65">
        <f>VLOOKUP($A14,'Return Data'!$B$7:$R$1700,4,0)</f>
        <v>34.229999999999997</v>
      </c>
      <c r="D14" s="65">
        <f>VLOOKUP($A14,'Return Data'!$B$7:$R$1700,10,0)</f>
        <v>17.145800000000001</v>
      </c>
      <c r="E14" s="66">
        <f t="shared" si="0"/>
        <v>10</v>
      </c>
      <c r="F14" s="65">
        <f>VLOOKUP($A14,'Return Data'!$B$7:$R$1700,11,0)</f>
        <v>-10.4396</v>
      </c>
      <c r="G14" s="66">
        <f t="shared" si="1"/>
        <v>9</v>
      </c>
      <c r="H14" s="65">
        <f>VLOOKUP($A14,'Return Data'!$B$7:$R$1700,12,0)</f>
        <v>-3.4687000000000001</v>
      </c>
      <c r="I14" s="66">
        <f t="shared" si="2"/>
        <v>12</v>
      </c>
      <c r="J14" s="65">
        <f>VLOOKUP($A14,'Return Data'!$B$7:$R$1700,13,0)</f>
        <v>-3.5230999999999999</v>
      </c>
      <c r="K14" s="66">
        <f t="shared" si="3"/>
        <v>11</v>
      </c>
      <c r="L14" s="65">
        <f>VLOOKUP($A14,'Return Data'!$B$7:$R$1700,17,0)</f>
        <v>-1.4415</v>
      </c>
      <c r="M14" s="66">
        <f t="shared" si="4"/>
        <v>15</v>
      </c>
      <c r="N14" s="65">
        <f>VLOOKUP($A14,'Return Data'!$B$7:$R$1700,14,0)</f>
        <v>3.5118</v>
      </c>
      <c r="O14" s="66">
        <f t="shared" si="5"/>
        <v>3</v>
      </c>
      <c r="P14" s="65">
        <f>VLOOKUP($A14,'Return Data'!$B$7:$R$1700,15,0)</f>
        <v>5.2465000000000002</v>
      </c>
      <c r="Q14" s="66">
        <f t="shared" si="6"/>
        <v>9</v>
      </c>
      <c r="R14" s="65">
        <f>VLOOKUP($A14,'Return Data'!$B$7:$R$1700,16,0)</f>
        <v>11.661199999999999</v>
      </c>
      <c r="S14" s="67">
        <f t="shared" si="7"/>
        <v>13</v>
      </c>
    </row>
    <row r="15" spans="1:20" x14ac:dyDescent="0.3">
      <c r="A15" s="63" t="s">
        <v>989</v>
      </c>
      <c r="B15" s="64">
        <f>VLOOKUP($A15,'Return Data'!$B$7:$R$1700,3,0)</f>
        <v>44025</v>
      </c>
      <c r="C15" s="65">
        <f>VLOOKUP($A15,'Return Data'!$B$7:$R$1700,4,0)</f>
        <v>21.581099999999999</v>
      </c>
      <c r="D15" s="65">
        <f>VLOOKUP($A15,'Return Data'!$B$7:$R$1700,10,0)</f>
        <v>19.089200000000002</v>
      </c>
      <c r="E15" s="66">
        <f t="shared" si="0"/>
        <v>3</v>
      </c>
      <c r="F15" s="65">
        <f>VLOOKUP($A15,'Return Data'!$B$7:$R$1700,11,0)</f>
        <v>-12.3279</v>
      </c>
      <c r="G15" s="66">
        <f t="shared" si="1"/>
        <v>16</v>
      </c>
      <c r="H15" s="65">
        <f>VLOOKUP($A15,'Return Data'!$B$7:$R$1700,12,0)</f>
        <v>-4.8708</v>
      </c>
      <c r="I15" s="66">
        <f t="shared" si="2"/>
        <v>16</v>
      </c>
      <c r="J15" s="65">
        <f>VLOOKUP($A15,'Return Data'!$B$7:$R$1700,13,0)</f>
        <v>-6.4882999999999997</v>
      </c>
      <c r="K15" s="66">
        <f t="shared" si="3"/>
        <v>18</v>
      </c>
      <c r="L15" s="65">
        <f>VLOOKUP($A15,'Return Data'!$B$7:$R$1700,17,0)</f>
        <v>-1.8191999999999999</v>
      </c>
      <c r="M15" s="66">
        <f t="shared" si="4"/>
        <v>19</v>
      </c>
      <c r="N15" s="65">
        <f>VLOOKUP($A15,'Return Data'!$B$7:$R$1700,14,0)</f>
        <v>-0.6371</v>
      </c>
      <c r="O15" s="66">
        <f t="shared" si="5"/>
        <v>24</v>
      </c>
      <c r="P15" s="65">
        <f>VLOOKUP($A15,'Return Data'!$B$7:$R$1700,15,0)</f>
        <v>4.7686999999999999</v>
      </c>
      <c r="Q15" s="66">
        <f t="shared" si="6"/>
        <v>13</v>
      </c>
      <c r="R15" s="65">
        <f>VLOOKUP($A15,'Return Data'!$B$7:$R$1700,16,0)</f>
        <v>9.1377000000000006</v>
      </c>
      <c r="S15" s="67">
        <f t="shared" si="7"/>
        <v>19</v>
      </c>
    </row>
    <row r="16" spans="1:20" x14ac:dyDescent="0.3">
      <c r="A16" s="63" t="s">
        <v>991</v>
      </c>
      <c r="B16" s="64">
        <f>VLOOKUP($A16,'Return Data'!$B$7:$R$1700,3,0)</f>
        <v>44025</v>
      </c>
      <c r="C16" s="65">
        <f>VLOOKUP($A16,'Return Data'!$B$7:$R$1700,4,0)</f>
        <v>994.87548275174504</v>
      </c>
      <c r="D16" s="65">
        <f>VLOOKUP($A16,'Return Data'!$B$7:$R$1700,10,0)</f>
        <v>13.9574</v>
      </c>
      <c r="E16" s="66">
        <f t="shared" si="0"/>
        <v>26</v>
      </c>
      <c r="F16" s="65">
        <f>VLOOKUP($A16,'Return Data'!$B$7:$R$1700,11,0)</f>
        <v>-13.4872</v>
      </c>
      <c r="G16" s="66">
        <f t="shared" si="1"/>
        <v>24</v>
      </c>
      <c r="H16" s="65">
        <f>VLOOKUP($A16,'Return Data'!$B$7:$R$1700,12,0)</f>
        <v>-4.8532999999999999</v>
      </c>
      <c r="I16" s="66">
        <f t="shared" si="2"/>
        <v>15</v>
      </c>
      <c r="J16" s="65">
        <f>VLOOKUP($A16,'Return Data'!$B$7:$R$1700,13,0)</f>
        <v>-9.3135999999999992</v>
      </c>
      <c r="K16" s="66">
        <f t="shared" si="3"/>
        <v>26</v>
      </c>
      <c r="L16" s="65">
        <f>VLOOKUP($A16,'Return Data'!$B$7:$R$1700,17,0)</f>
        <v>-4.3586999999999998</v>
      </c>
      <c r="M16" s="66">
        <f t="shared" si="4"/>
        <v>27</v>
      </c>
      <c r="N16" s="65">
        <f>VLOOKUP($A16,'Return Data'!$B$7:$R$1700,14,0)</f>
        <v>-1.5932999999999999</v>
      </c>
      <c r="O16" s="66">
        <f t="shared" si="5"/>
        <v>27</v>
      </c>
      <c r="P16" s="65">
        <f>VLOOKUP($A16,'Return Data'!$B$7:$R$1700,15,0)</f>
        <v>2.7757000000000001</v>
      </c>
      <c r="Q16" s="66">
        <f t="shared" si="6"/>
        <v>26</v>
      </c>
      <c r="R16" s="65">
        <f>VLOOKUP($A16,'Return Data'!$B$7:$R$1700,16,0)</f>
        <v>18.853300000000001</v>
      </c>
      <c r="S16" s="67">
        <f t="shared" si="7"/>
        <v>1</v>
      </c>
    </row>
    <row r="17" spans="1:19" x14ac:dyDescent="0.3">
      <c r="A17" s="63" t="s">
        <v>993</v>
      </c>
      <c r="B17" s="64">
        <f>VLOOKUP($A17,'Return Data'!$B$7:$R$1700,3,0)</f>
        <v>44025</v>
      </c>
      <c r="C17" s="65">
        <f>VLOOKUP($A17,'Return Data'!$B$7:$R$1700,4,0)</f>
        <v>512.21017020296404</v>
      </c>
      <c r="D17" s="65">
        <f>VLOOKUP($A17,'Return Data'!$B$7:$R$1700,10,0)</f>
        <v>15.873100000000001</v>
      </c>
      <c r="E17" s="66">
        <f t="shared" si="0"/>
        <v>18</v>
      </c>
      <c r="F17" s="65">
        <f>VLOOKUP($A17,'Return Data'!$B$7:$R$1700,11,0)</f>
        <v>-17.4497</v>
      </c>
      <c r="G17" s="66">
        <f t="shared" si="1"/>
        <v>28</v>
      </c>
      <c r="H17" s="65">
        <f>VLOOKUP($A17,'Return Data'!$B$7:$R$1700,12,0)</f>
        <v>-10.464499999999999</v>
      </c>
      <c r="I17" s="66">
        <f t="shared" si="2"/>
        <v>28</v>
      </c>
      <c r="J17" s="65">
        <f>VLOOKUP($A17,'Return Data'!$B$7:$R$1700,13,0)</f>
        <v>-16.6752</v>
      </c>
      <c r="K17" s="66">
        <f t="shared" si="3"/>
        <v>28</v>
      </c>
      <c r="L17" s="65">
        <f>VLOOKUP($A17,'Return Data'!$B$7:$R$1700,17,0)</f>
        <v>-2.6246</v>
      </c>
      <c r="M17" s="66">
        <f t="shared" si="4"/>
        <v>22</v>
      </c>
      <c r="N17" s="65">
        <f>VLOOKUP($A17,'Return Data'!$B$7:$R$1700,14,0)</f>
        <v>-1.1890000000000001</v>
      </c>
      <c r="O17" s="66">
        <f t="shared" si="5"/>
        <v>25</v>
      </c>
      <c r="P17" s="65">
        <f>VLOOKUP($A17,'Return Data'!$B$7:$R$1700,15,0)</f>
        <v>3.9070999999999998</v>
      </c>
      <c r="Q17" s="66">
        <f t="shared" si="6"/>
        <v>18</v>
      </c>
      <c r="R17" s="65">
        <f>VLOOKUP($A17,'Return Data'!$B$7:$R$1700,16,0)</f>
        <v>17.924199999999999</v>
      </c>
      <c r="S17" s="67">
        <f t="shared" si="7"/>
        <v>6</v>
      </c>
    </row>
    <row r="18" spans="1:19" x14ac:dyDescent="0.3">
      <c r="A18" s="63" t="s">
        <v>995</v>
      </c>
      <c r="B18" s="64">
        <f>VLOOKUP($A18,'Return Data'!$B$7:$R$1700,3,0)</f>
        <v>44025</v>
      </c>
      <c r="C18" s="65">
        <f>VLOOKUP($A18,'Return Data'!$B$7:$R$1700,4,0)</f>
        <v>203.15270000000001</v>
      </c>
      <c r="D18" s="65">
        <f>VLOOKUP($A18,'Return Data'!$B$7:$R$1700,10,0)</f>
        <v>17.303100000000001</v>
      </c>
      <c r="E18" s="66">
        <f t="shared" si="0"/>
        <v>9</v>
      </c>
      <c r="F18" s="65">
        <f>VLOOKUP($A18,'Return Data'!$B$7:$R$1700,11,0)</f>
        <v>-11.856999999999999</v>
      </c>
      <c r="G18" s="66">
        <f t="shared" si="1"/>
        <v>14</v>
      </c>
      <c r="H18" s="65">
        <f>VLOOKUP($A18,'Return Data'!$B$7:$R$1700,12,0)</f>
        <v>-3.0977999999999999</v>
      </c>
      <c r="I18" s="66">
        <f t="shared" si="2"/>
        <v>11</v>
      </c>
      <c r="J18" s="65">
        <f>VLOOKUP($A18,'Return Data'!$B$7:$R$1700,13,0)</f>
        <v>-4.1643999999999997</v>
      </c>
      <c r="K18" s="66">
        <f t="shared" si="3"/>
        <v>13</v>
      </c>
      <c r="L18" s="65">
        <f>VLOOKUP($A18,'Return Data'!$B$7:$R$1700,17,0)</f>
        <v>-0.76770000000000005</v>
      </c>
      <c r="M18" s="66">
        <f t="shared" si="4"/>
        <v>11</v>
      </c>
      <c r="N18" s="65">
        <f>VLOOKUP($A18,'Return Data'!$B$7:$R$1700,14,0)</f>
        <v>1.9591000000000001</v>
      </c>
      <c r="O18" s="66">
        <f t="shared" si="5"/>
        <v>11</v>
      </c>
      <c r="P18" s="65">
        <f>VLOOKUP($A18,'Return Data'!$B$7:$R$1700,15,0)</f>
        <v>6.0316999999999998</v>
      </c>
      <c r="Q18" s="66">
        <f t="shared" si="6"/>
        <v>4</v>
      </c>
      <c r="R18" s="65">
        <f>VLOOKUP($A18,'Return Data'!$B$7:$R$1700,16,0)</f>
        <v>18.657900000000001</v>
      </c>
      <c r="S18" s="67">
        <f t="shared" si="7"/>
        <v>2</v>
      </c>
    </row>
    <row r="19" spans="1:19" x14ac:dyDescent="0.3">
      <c r="A19" s="63" t="s">
        <v>997</v>
      </c>
      <c r="B19" s="64">
        <f>VLOOKUP($A19,'Return Data'!$B$7:$R$1700,3,0)</f>
        <v>44025</v>
      </c>
      <c r="C19" s="65">
        <f>VLOOKUP($A19,'Return Data'!$B$7:$R$1700,4,0)</f>
        <v>39.58</v>
      </c>
      <c r="D19" s="65">
        <f>VLOOKUP($A19,'Return Data'!$B$7:$R$1700,10,0)</f>
        <v>17.552700000000002</v>
      </c>
      <c r="E19" s="66">
        <f t="shared" si="0"/>
        <v>6</v>
      </c>
      <c r="F19" s="65">
        <f>VLOOKUP($A19,'Return Data'!$B$7:$R$1700,11,0)</f>
        <v>-12.142099999999999</v>
      </c>
      <c r="G19" s="66">
        <f t="shared" si="1"/>
        <v>15</v>
      </c>
      <c r="H19" s="65">
        <f>VLOOKUP($A19,'Return Data'!$B$7:$R$1700,12,0)</f>
        <v>-5.0156000000000001</v>
      </c>
      <c r="I19" s="66">
        <f t="shared" si="2"/>
        <v>17</v>
      </c>
      <c r="J19" s="65">
        <f>VLOOKUP($A19,'Return Data'!$B$7:$R$1700,13,0)</f>
        <v>-6.2308000000000003</v>
      </c>
      <c r="K19" s="66">
        <f t="shared" si="3"/>
        <v>17</v>
      </c>
      <c r="L19" s="65">
        <f>VLOOKUP($A19,'Return Data'!$B$7:$R$1700,17,0)</f>
        <v>-0.38879999999999998</v>
      </c>
      <c r="M19" s="66">
        <f t="shared" si="4"/>
        <v>9</v>
      </c>
      <c r="N19" s="65">
        <f>VLOOKUP($A19,'Return Data'!$B$7:$R$1700,14,0)</f>
        <v>2.1966999999999999</v>
      </c>
      <c r="O19" s="66">
        <f t="shared" si="5"/>
        <v>9</v>
      </c>
      <c r="P19" s="65">
        <f>VLOOKUP($A19,'Return Data'!$B$7:$R$1700,15,0)</f>
        <v>5.9621000000000004</v>
      </c>
      <c r="Q19" s="66">
        <f t="shared" si="6"/>
        <v>5</v>
      </c>
      <c r="R19" s="65">
        <f>VLOOKUP($A19,'Return Data'!$B$7:$R$1700,16,0)</f>
        <v>11.991</v>
      </c>
      <c r="S19" s="67">
        <f t="shared" si="7"/>
        <v>12</v>
      </c>
    </row>
    <row r="20" spans="1:19" x14ac:dyDescent="0.3">
      <c r="A20" s="63" t="s">
        <v>999</v>
      </c>
      <c r="B20" s="64">
        <f>VLOOKUP($A20,'Return Data'!$B$7:$R$1700,3,0)</f>
        <v>44025</v>
      </c>
      <c r="C20" s="65">
        <f>VLOOKUP($A20,'Return Data'!$B$7:$R$1700,4,0)</f>
        <v>23.62</v>
      </c>
      <c r="D20" s="65">
        <f>VLOOKUP($A20,'Return Data'!$B$7:$R$1700,10,0)</f>
        <v>16.011800000000001</v>
      </c>
      <c r="E20" s="66">
        <f t="shared" si="0"/>
        <v>16</v>
      </c>
      <c r="F20" s="65">
        <f>VLOOKUP($A20,'Return Data'!$B$7:$R$1700,11,0)</f>
        <v>-9.6750000000000007</v>
      </c>
      <c r="G20" s="66">
        <f t="shared" si="1"/>
        <v>7</v>
      </c>
      <c r="H20" s="65">
        <f>VLOOKUP($A20,'Return Data'!$B$7:$R$1700,12,0)</f>
        <v>-3.0775999999999999</v>
      </c>
      <c r="I20" s="66">
        <f t="shared" si="2"/>
        <v>10</v>
      </c>
      <c r="J20" s="65">
        <f>VLOOKUP($A20,'Return Data'!$B$7:$R$1700,13,0)</f>
        <v>-0.88119999999999998</v>
      </c>
      <c r="K20" s="66">
        <f t="shared" si="3"/>
        <v>5</v>
      </c>
      <c r="L20" s="65">
        <f>VLOOKUP($A20,'Return Data'!$B$7:$R$1700,17,0)</f>
        <v>0.21210000000000001</v>
      </c>
      <c r="M20" s="66">
        <f t="shared" si="4"/>
        <v>6</v>
      </c>
      <c r="N20" s="65">
        <f>VLOOKUP($A20,'Return Data'!$B$7:$R$1700,14,0)</f>
        <v>0</v>
      </c>
      <c r="O20" s="66">
        <f t="shared" si="5"/>
        <v>20</v>
      </c>
      <c r="P20" s="65">
        <f>VLOOKUP($A20,'Return Data'!$B$7:$R$1700,15,0)</f>
        <v>3.4310999999999998</v>
      </c>
      <c r="Q20" s="66">
        <f t="shared" si="6"/>
        <v>21</v>
      </c>
      <c r="R20" s="65">
        <f>VLOOKUP($A20,'Return Data'!$B$7:$R$1700,16,0)</f>
        <v>11.0977</v>
      </c>
      <c r="S20" s="67">
        <f t="shared" si="7"/>
        <v>14</v>
      </c>
    </row>
    <row r="21" spans="1:19" x14ac:dyDescent="0.3">
      <c r="A21" s="63" t="s">
        <v>1002</v>
      </c>
      <c r="B21" s="64">
        <f>VLOOKUP($A21,'Return Data'!$B$7:$R$1700,3,0)</f>
        <v>44025</v>
      </c>
      <c r="C21" s="65">
        <f>VLOOKUP($A21,'Return Data'!$B$7:$R$1700,4,0)</f>
        <v>31.36</v>
      </c>
      <c r="D21" s="65">
        <f>VLOOKUP($A21,'Return Data'!$B$7:$R$1700,10,0)</f>
        <v>16.840499999999999</v>
      </c>
      <c r="E21" s="66">
        <f t="shared" si="0"/>
        <v>11</v>
      </c>
      <c r="F21" s="65">
        <f>VLOOKUP($A21,'Return Data'!$B$7:$R$1700,11,0)</f>
        <v>-9.0487000000000002</v>
      </c>
      <c r="G21" s="66">
        <f t="shared" si="1"/>
        <v>5</v>
      </c>
      <c r="H21" s="65">
        <f>VLOOKUP($A21,'Return Data'!$B$7:$R$1700,12,0)</f>
        <v>-1.6619999999999999</v>
      </c>
      <c r="I21" s="66">
        <f t="shared" si="2"/>
        <v>4</v>
      </c>
      <c r="J21" s="65">
        <f>VLOOKUP($A21,'Return Data'!$B$7:$R$1700,13,0)</f>
        <v>-2.3965000000000001</v>
      </c>
      <c r="K21" s="66">
        <f t="shared" si="3"/>
        <v>7</v>
      </c>
      <c r="L21" s="65">
        <f>VLOOKUP($A21,'Return Data'!$B$7:$R$1700,17,0)</f>
        <v>-1.2428999999999999</v>
      </c>
      <c r="M21" s="66">
        <f t="shared" si="4"/>
        <v>13</v>
      </c>
      <c r="N21" s="65">
        <f>VLOOKUP($A21,'Return Data'!$B$7:$R$1700,14,0)</f>
        <v>1.5980000000000001</v>
      </c>
      <c r="O21" s="66">
        <f t="shared" si="5"/>
        <v>13</v>
      </c>
      <c r="P21" s="65">
        <f>VLOOKUP($A21,'Return Data'!$B$7:$R$1700,15,0)</f>
        <v>4.9764999999999997</v>
      </c>
      <c r="Q21" s="66">
        <f t="shared" si="6"/>
        <v>11</v>
      </c>
      <c r="R21" s="65">
        <f>VLOOKUP($A21,'Return Data'!$B$7:$R$1700,16,0)</f>
        <v>8.4411000000000005</v>
      </c>
      <c r="S21" s="67">
        <f t="shared" si="7"/>
        <v>23</v>
      </c>
    </row>
    <row r="22" spans="1:19" x14ac:dyDescent="0.3">
      <c r="A22" s="63" t="s">
        <v>1003</v>
      </c>
      <c r="B22" s="64">
        <f>VLOOKUP($A22,'Return Data'!$B$7:$R$1700,3,0)</f>
        <v>44025</v>
      </c>
      <c r="C22" s="65">
        <f>VLOOKUP($A22,'Return Data'!$B$7:$R$1700,4,0)</f>
        <v>19.350000000000001</v>
      </c>
      <c r="D22" s="65">
        <f>VLOOKUP($A22,'Return Data'!$B$7:$R$1700,10,0)</f>
        <v>16.007200000000001</v>
      </c>
      <c r="E22" s="66">
        <f t="shared" si="0"/>
        <v>17</v>
      </c>
      <c r="F22" s="65">
        <f>VLOOKUP($A22,'Return Data'!$B$7:$R$1700,11,0)</f>
        <v>-14.870200000000001</v>
      </c>
      <c r="G22" s="66">
        <f t="shared" si="1"/>
        <v>25</v>
      </c>
      <c r="H22" s="65">
        <f>VLOOKUP($A22,'Return Data'!$B$7:$R$1700,12,0)</f>
        <v>-7.1942000000000004</v>
      </c>
      <c r="I22" s="66">
        <f t="shared" si="2"/>
        <v>25</v>
      </c>
      <c r="J22" s="65">
        <f>VLOOKUP($A22,'Return Data'!$B$7:$R$1700,13,0)</f>
        <v>-9.0267999999999997</v>
      </c>
      <c r="K22" s="66">
        <f t="shared" si="3"/>
        <v>25</v>
      </c>
      <c r="L22" s="65">
        <f>VLOOKUP($A22,'Return Data'!$B$7:$R$1700,17,0)</f>
        <v>-2.9123999999999999</v>
      </c>
      <c r="M22" s="66">
        <f t="shared" si="4"/>
        <v>24</v>
      </c>
      <c r="N22" s="65">
        <f>VLOOKUP($A22,'Return Data'!$B$7:$R$1700,14,0)</f>
        <v>0.96489999999999998</v>
      </c>
      <c r="O22" s="66">
        <f t="shared" si="5"/>
        <v>16</v>
      </c>
      <c r="P22" s="65">
        <f>VLOOKUP($A22,'Return Data'!$B$7:$R$1700,15,0)</f>
        <v>5.2750000000000004</v>
      </c>
      <c r="Q22" s="66">
        <f t="shared" si="6"/>
        <v>7</v>
      </c>
      <c r="R22" s="65">
        <f>VLOOKUP($A22,'Return Data'!$B$7:$R$1700,16,0)</f>
        <v>8.1478000000000002</v>
      </c>
      <c r="S22" s="67">
        <f t="shared" si="7"/>
        <v>24</v>
      </c>
    </row>
    <row r="23" spans="1:19" x14ac:dyDescent="0.3">
      <c r="A23" s="63" t="s">
        <v>1005</v>
      </c>
      <c r="B23" s="64">
        <f>VLOOKUP($A23,'Return Data'!$B$7:$R$1700,3,0)</f>
        <v>44025</v>
      </c>
      <c r="C23" s="65">
        <f>VLOOKUP($A23,'Return Data'!$B$7:$R$1700,4,0)</f>
        <v>27.54</v>
      </c>
      <c r="D23" s="65">
        <f>VLOOKUP($A23,'Return Data'!$B$7:$R$1700,10,0)</f>
        <v>17.491499999999998</v>
      </c>
      <c r="E23" s="66">
        <f t="shared" si="0"/>
        <v>7</v>
      </c>
      <c r="F23" s="65">
        <f>VLOOKUP($A23,'Return Data'!$B$7:$R$1700,11,0)</f>
        <v>-9.2286999999999999</v>
      </c>
      <c r="G23" s="66">
        <f t="shared" si="1"/>
        <v>6</v>
      </c>
      <c r="H23" s="65">
        <f>VLOOKUP($A23,'Return Data'!$B$7:$R$1700,12,0)</f>
        <v>-1.5726</v>
      </c>
      <c r="I23" s="66">
        <f t="shared" si="2"/>
        <v>3</v>
      </c>
      <c r="J23" s="65">
        <f>VLOOKUP($A23,'Return Data'!$B$7:$R$1700,13,0)</f>
        <v>-2.9256000000000002</v>
      </c>
      <c r="K23" s="66">
        <f t="shared" si="3"/>
        <v>9</v>
      </c>
      <c r="L23" s="65">
        <f>VLOOKUP($A23,'Return Data'!$B$7:$R$1700,17,0)</f>
        <v>-1.0177</v>
      </c>
      <c r="M23" s="66">
        <f t="shared" si="4"/>
        <v>12</v>
      </c>
      <c r="N23" s="65">
        <f>VLOOKUP($A23,'Return Data'!$B$7:$R$1700,14,0)</f>
        <v>2.4226000000000001</v>
      </c>
      <c r="O23" s="66">
        <f t="shared" si="5"/>
        <v>8</v>
      </c>
      <c r="P23" s="65">
        <f>VLOOKUP($A23,'Return Data'!$B$7:$R$1700,15,0)</f>
        <v>5.2473000000000001</v>
      </c>
      <c r="Q23" s="66">
        <f t="shared" si="6"/>
        <v>8</v>
      </c>
      <c r="R23" s="65">
        <f>VLOOKUP($A23,'Return Data'!$B$7:$R$1700,16,0)</f>
        <v>9.7384000000000004</v>
      </c>
      <c r="S23" s="67">
        <f t="shared" si="7"/>
        <v>17</v>
      </c>
    </row>
    <row r="24" spans="1:19" x14ac:dyDescent="0.3">
      <c r="A24" s="63" t="s">
        <v>1007</v>
      </c>
      <c r="B24" s="64">
        <f>VLOOKUP($A24,'Return Data'!$B$7:$R$1700,3,0)</f>
        <v>44025</v>
      </c>
      <c r="C24" s="65">
        <f>VLOOKUP($A24,'Return Data'!$B$7:$R$1700,4,0)</f>
        <v>67.811800000000005</v>
      </c>
      <c r="D24" s="65">
        <f>VLOOKUP($A24,'Return Data'!$B$7:$R$1700,10,0)</f>
        <v>10.928100000000001</v>
      </c>
      <c r="E24" s="66">
        <f t="shared" si="0"/>
        <v>29</v>
      </c>
      <c r="F24" s="65">
        <f>VLOOKUP($A24,'Return Data'!$B$7:$R$1700,11,0)</f>
        <v>-1.1783999999999999</v>
      </c>
      <c r="G24" s="66">
        <f t="shared" si="1"/>
        <v>1</v>
      </c>
      <c r="H24" s="65">
        <f>VLOOKUP($A24,'Return Data'!$B$7:$R$1700,12,0)</f>
        <v>2.4148999999999998</v>
      </c>
      <c r="I24" s="66">
        <f t="shared" si="2"/>
        <v>2</v>
      </c>
      <c r="J24" s="65">
        <f>VLOOKUP($A24,'Return Data'!$B$7:$R$1700,13,0)</f>
        <v>2.2149000000000001</v>
      </c>
      <c r="K24" s="66">
        <f t="shared" si="3"/>
        <v>2</v>
      </c>
      <c r="L24" s="65">
        <f>VLOOKUP($A24,'Return Data'!$B$7:$R$1700,17,0)</f>
        <v>1.9886999999999999</v>
      </c>
      <c r="M24" s="66">
        <f t="shared" si="4"/>
        <v>4</v>
      </c>
      <c r="N24" s="65">
        <f>VLOOKUP($A24,'Return Data'!$B$7:$R$1700,14,0)</f>
        <v>2.8809999999999998</v>
      </c>
      <c r="O24" s="66">
        <f t="shared" si="5"/>
        <v>6</v>
      </c>
      <c r="P24" s="65">
        <f>VLOOKUP($A24,'Return Data'!$B$7:$R$1700,15,0)</f>
        <v>3.8317999999999999</v>
      </c>
      <c r="Q24" s="66">
        <f t="shared" si="6"/>
        <v>19</v>
      </c>
      <c r="R24" s="65">
        <f>VLOOKUP($A24,'Return Data'!$B$7:$R$1700,16,0)</f>
        <v>7.8589000000000002</v>
      </c>
      <c r="S24" s="67">
        <f t="shared" si="7"/>
        <v>25</v>
      </c>
    </row>
    <row r="25" spans="1:19" x14ac:dyDescent="0.3">
      <c r="A25" s="63" t="s">
        <v>1009</v>
      </c>
      <c r="B25" s="64">
        <f>VLOOKUP($A25,'Return Data'!$B$7:$R$1700,3,0)</f>
        <v>44025</v>
      </c>
      <c r="C25" s="65">
        <f>VLOOKUP($A25,'Return Data'!$B$7:$R$1700,4,0)</f>
        <v>304.63686932460899</v>
      </c>
      <c r="D25" s="65">
        <f>VLOOKUP($A25,'Return Data'!$B$7:$R$1700,10,0)</f>
        <v>19.888999999999999</v>
      </c>
      <c r="E25" s="66">
        <f t="shared" si="0"/>
        <v>1</v>
      </c>
      <c r="F25" s="65">
        <f>VLOOKUP($A25,'Return Data'!$B$7:$R$1700,11,0)</f>
        <v>-10.737399999999999</v>
      </c>
      <c r="G25" s="66">
        <f t="shared" si="1"/>
        <v>12</v>
      </c>
      <c r="H25" s="65">
        <f>VLOOKUP($A25,'Return Data'!$B$7:$R$1700,12,0)</f>
        <v>-2.7562000000000002</v>
      </c>
      <c r="I25" s="66">
        <f t="shared" si="2"/>
        <v>7</v>
      </c>
      <c r="J25" s="65">
        <f>VLOOKUP($A25,'Return Data'!$B$7:$R$1700,13,0)</f>
        <v>-2.6873999999999998</v>
      </c>
      <c r="K25" s="66">
        <f t="shared" si="3"/>
        <v>8</v>
      </c>
      <c r="L25" s="65">
        <f>VLOOKUP($A25,'Return Data'!$B$7:$R$1700,17,0)</f>
        <v>0.2094</v>
      </c>
      <c r="M25" s="66">
        <f t="shared" si="4"/>
        <v>7</v>
      </c>
      <c r="N25" s="65">
        <f>VLOOKUP($A25,'Return Data'!$B$7:$R$1700,14,0)</f>
        <v>1.8928</v>
      </c>
      <c r="O25" s="66">
        <f t="shared" si="5"/>
        <v>12</v>
      </c>
      <c r="P25" s="65">
        <f>VLOOKUP($A25,'Return Data'!$B$7:$R$1700,15,0)</f>
        <v>5.0749000000000004</v>
      </c>
      <c r="Q25" s="66">
        <f t="shared" si="6"/>
        <v>10</v>
      </c>
      <c r="R25" s="65">
        <f>VLOOKUP($A25,'Return Data'!$B$7:$R$1700,16,0)</f>
        <v>17.1769</v>
      </c>
      <c r="S25" s="67">
        <f t="shared" si="7"/>
        <v>7</v>
      </c>
    </row>
    <row r="26" spans="1:19" x14ac:dyDescent="0.3">
      <c r="A26" s="63" t="s">
        <v>1012</v>
      </c>
      <c r="B26" s="64">
        <f>VLOOKUP($A26,'Return Data'!$B$7:$R$1700,3,0)</f>
        <v>44025</v>
      </c>
      <c r="C26" s="65">
        <f>VLOOKUP($A26,'Return Data'!$B$7:$R$1700,4,0)</f>
        <v>25.606999999999999</v>
      </c>
      <c r="D26" s="65">
        <f>VLOOKUP($A26,'Return Data'!$B$7:$R$1700,10,0)</f>
        <v>15.586399999999999</v>
      </c>
      <c r="E26" s="66">
        <f t="shared" si="0"/>
        <v>19</v>
      </c>
      <c r="F26" s="65">
        <f>VLOOKUP($A26,'Return Data'!$B$7:$R$1700,11,0)</f>
        <v>-12.883599999999999</v>
      </c>
      <c r="G26" s="66">
        <f t="shared" si="1"/>
        <v>20</v>
      </c>
      <c r="H26" s="65">
        <f>VLOOKUP($A26,'Return Data'!$B$7:$R$1700,12,0)</f>
        <v>-6.1670999999999996</v>
      </c>
      <c r="I26" s="66">
        <f t="shared" si="2"/>
        <v>22</v>
      </c>
      <c r="J26" s="65">
        <f>VLOOKUP($A26,'Return Data'!$B$7:$R$1700,13,0)</f>
        <v>-6.6086</v>
      </c>
      <c r="K26" s="66">
        <f t="shared" si="3"/>
        <v>19</v>
      </c>
      <c r="L26" s="65">
        <f>VLOOKUP($A26,'Return Data'!$B$7:$R$1700,17,0)</f>
        <v>-1.4591000000000001</v>
      </c>
      <c r="M26" s="66">
        <f t="shared" si="4"/>
        <v>16</v>
      </c>
      <c r="N26" s="65">
        <f>VLOOKUP($A26,'Return Data'!$B$7:$R$1700,14,0)</f>
        <v>1.1755</v>
      </c>
      <c r="O26" s="66">
        <f t="shared" si="5"/>
        <v>15</v>
      </c>
      <c r="P26" s="65">
        <f>VLOOKUP($A26,'Return Data'!$B$7:$R$1700,15,0)</f>
        <v>3.6932999999999998</v>
      </c>
      <c r="Q26" s="66">
        <f t="shared" si="6"/>
        <v>20</v>
      </c>
      <c r="R26" s="65">
        <f>VLOOKUP($A26,'Return Data'!$B$7:$R$1700,16,0)</f>
        <v>7.665</v>
      </c>
      <c r="S26" s="67">
        <f t="shared" si="7"/>
        <v>26</v>
      </c>
    </row>
    <row r="27" spans="1:19" x14ac:dyDescent="0.3">
      <c r="A27" s="63" t="s">
        <v>1013</v>
      </c>
      <c r="B27" s="64">
        <f>VLOOKUP($A27,'Return Data'!$B$7:$R$1700,3,0)</f>
        <v>44025</v>
      </c>
      <c r="C27" s="65">
        <f>VLOOKUP($A27,'Return Data'!$B$7:$R$1700,4,0)</f>
        <v>28.811614612078699</v>
      </c>
      <c r="D27" s="65">
        <f>VLOOKUP($A27,'Return Data'!$B$7:$R$1700,10,0)</f>
        <v>12.314399999999999</v>
      </c>
      <c r="E27" s="66">
        <f t="shared" si="0"/>
        <v>27</v>
      </c>
      <c r="F27" s="65">
        <f>VLOOKUP($A27,'Return Data'!$B$7:$R$1700,11,0)</f>
        <v>-12.6393</v>
      </c>
      <c r="G27" s="66">
        <f t="shared" si="1"/>
        <v>17</v>
      </c>
      <c r="H27" s="65">
        <f>VLOOKUP($A27,'Return Data'!$B$7:$R$1700,12,0)</f>
        <v>-5.3608000000000002</v>
      </c>
      <c r="I27" s="66">
        <f t="shared" si="2"/>
        <v>19</v>
      </c>
      <c r="J27" s="65">
        <f>VLOOKUP($A27,'Return Data'!$B$7:$R$1700,13,0)</f>
        <v>-2.2795000000000001</v>
      </c>
      <c r="K27" s="66">
        <f t="shared" si="3"/>
        <v>6</v>
      </c>
      <c r="L27" s="65">
        <f>VLOOKUP($A27,'Return Data'!$B$7:$R$1700,17,0)</f>
        <v>-0.40339999999999998</v>
      </c>
      <c r="M27" s="66">
        <f t="shared" si="4"/>
        <v>10</v>
      </c>
      <c r="N27" s="65">
        <f>VLOOKUP($A27,'Return Data'!$B$7:$R$1700,14,0)</f>
        <v>2.6185</v>
      </c>
      <c r="O27" s="66">
        <f t="shared" si="5"/>
        <v>7</v>
      </c>
      <c r="P27" s="65">
        <f>VLOOKUP($A27,'Return Data'!$B$7:$R$1700,15,0)</f>
        <v>3.9136000000000002</v>
      </c>
      <c r="Q27" s="66">
        <f t="shared" si="6"/>
        <v>17</v>
      </c>
      <c r="R27" s="65">
        <f>VLOOKUP($A27,'Return Data'!$B$7:$R$1700,16,0)</f>
        <v>9.0419999999999998</v>
      </c>
      <c r="S27" s="67">
        <f t="shared" si="7"/>
        <v>21</v>
      </c>
    </row>
    <row r="28" spans="1:19" x14ac:dyDescent="0.3">
      <c r="A28" s="63" t="s">
        <v>1016</v>
      </c>
      <c r="B28" s="64">
        <f>VLOOKUP($A28,'Return Data'!$B$7:$R$1700,3,0)</f>
        <v>44025</v>
      </c>
      <c r="C28" s="65">
        <f>VLOOKUP($A28,'Return Data'!$B$7:$R$1700,4,0)</f>
        <v>9.4930000000000003</v>
      </c>
      <c r="D28" s="65">
        <f>VLOOKUP($A28,'Return Data'!$B$7:$R$1700,10,0)</f>
        <v>14.4369</v>
      </c>
      <c r="E28" s="66">
        <f t="shared" si="0"/>
        <v>24</v>
      </c>
      <c r="F28" s="65">
        <f>VLOOKUP($A28,'Return Data'!$B$7:$R$1700,11,0)</f>
        <v>-12.7281</v>
      </c>
      <c r="G28" s="66">
        <f t="shared" si="1"/>
        <v>19</v>
      </c>
      <c r="H28" s="65">
        <f>VLOOKUP($A28,'Return Data'!$B$7:$R$1700,12,0)</f>
        <v>-6.3362999999999996</v>
      </c>
      <c r="I28" s="66">
        <f t="shared" si="2"/>
        <v>23</v>
      </c>
      <c r="J28" s="65">
        <f>VLOOKUP($A28,'Return Data'!$B$7:$R$1700,13,0)</f>
        <v>-5.8673000000000002</v>
      </c>
      <c r="K28" s="66">
        <f t="shared" si="3"/>
        <v>16</v>
      </c>
      <c r="L28" s="65"/>
      <c r="M28" s="66"/>
      <c r="N28" s="65"/>
      <c r="O28" s="66"/>
      <c r="P28" s="65"/>
      <c r="Q28" s="66"/>
      <c r="R28" s="65">
        <f>VLOOKUP($A28,'Return Data'!$B$7:$R$1700,16,0)</f>
        <v>-3.8323</v>
      </c>
      <c r="S28" s="67">
        <f t="shared" si="7"/>
        <v>29</v>
      </c>
    </row>
    <row r="29" spans="1:19" x14ac:dyDescent="0.3">
      <c r="A29" s="63" t="s">
        <v>1018</v>
      </c>
      <c r="B29" s="64">
        <f>VLOOKUP($A29,'Return Data'!$B$7:$R$1700,3,0)</f>
        <v>44025</v>
      </c>
      <c r="C29" s="65">
        <f>VLOOKUP($A29,'Return Data'!$B$7:$R$1700,4,0)</f>
        <v>48.473999999999997</v>
      </c>
      <c r="D29" s="65">
        <f>VLOOKUP($A29,'Return Data'!$B$7:$R$1700,10,0)</f>
        <v>19.1066</v>
      </c>
      <c r="E29" s="66">
        <f t="shared" si="0"/>
        <v>2</v>
      </c>
      <c r="F29" s="65">
        <f>VLOOKUP($A29,'Return Data'!$B$7:$R$1700,11,0)</f>
        <v>-11.745100000000001</v>
      </c>
      <c r="G29" s="66">
        <f t="shared" si="1"/>
        <v>13</v>
      </c>
      <c r="H29" s="65">
        <f>VLOOKUP($A29,'Return Data'!$B$7:$R$1700,12,0)</f>
        <v>-2.8266</v>
      </c>
      <c r="I29" s="66">
        <f t="shared" si="2"/>
        <v>8</v>
      </c>
      <c r="J29" s="65">
        <f>VLOOKUP($A29,'Return Data'!$B$7:$R$1700,13,0)</f>
        <v>-5.1222000000000003</v>
      </c>
      <c r="K29" s="66">
        <f t="shared" si="3"/>
        <v>15</v>
      </c>
      <c r="L29" s="65">
        <f>VLOOKUP($A29,'Return Data'!$B$7:$R$1700,17,0)</f>
        <v>1.2221</v>
      </c>
      <c r="M29" s="66">
        <f t="shared" si="4"/>
        <v>5</v>
      </c>
      <c r="N29" s="65">
        <f>VLOOKUP($A29,'Return Data'!$B$7:$R$1700,14,0)</f>
        <v>3.4083999999999999</v>
      </c>
      <c r="O29" s="66">
        <f t="shared" si="5"/>
        <v>4</v>
      </c>
      <c r="P29" s="65">
        <f>VLOOKUP($A29,'Return Data'!$B$7:$R$1700,15,0)</f>
        <v>7.8558000000000003</v>
      </c>
      <c r="Q29" s="66">
        <f t="shared" si="6"/>
        <v>2</v>
      </c>
      <c r="R29" s="65">
        <f>VLOOKUP($A29,'Return Data'!$B$7:$R$1700,16,0)</f>
        <v>13.713800000000001</v>
      </c>
      <c r="S29" s="67">
        <f t="shared" si="7"/>
        <v>10</v>
      </c>
    </row>
    <row r="30" spans="1:19" x14ac:dyDescent="0.3">
      <c r="A30" s="63" t="s">
        <v>1019</v>
      </c>
      <c r="B30" s="64">
        <f>VLOOKUP($A30,'Return Data'!$B$7:$R$1700,3,0)</f>
        <v>44025</v>
      </c>
      <c r="C30" s="65">
        <f>VLOOKUP($A30,'Return Data'!$B$7:$R$1700,4,0)</f>
        <v>29.023099999999999</v>
      </c>
      <c r="D30" s="65">
        <f>VLOOKUP($A30,'Return Data'!$B$7:$R$1700,10,0)</f>
        <v>14.225899999999999</v>
      </c>
      <c r="E30" s="66">
        <f t="shared" si="0"/>
        <v>25</v>
      </c>
      <c r="F30" s="65">
        <f>VLOOKUP($A30,'Return Data'!$B$7:$R$1700,11,0)</f>
        <v>-19.6234</v>
      </c>
      <c r="G30" s="66">
        <f t="shared" si="1"/>
        <v>29</v>
      </c>
      <c r="H30" s="65">
        <f>VLOOKUP($A30,'Return Data'!$B$7:$R$1700,12,0)</f>
        <v>-11.5883</v>
      </c>
      <c r="I30" s="66">
        <f t="shared" si="2"/>
        <v>29</v>
      </c>
      <c r="J30" s="65">
        <f>VLOOKUP($A30,'Return Data'!$B$7:$R$1700,13,0)</f>
        <v>-17.365400000000001</v>
      </c>
      <c r="K30" s="66">
        <f t="shared" si="3"/>
        <v>29</v>
      </c>
      <c r="L30" s="65">
        <f>VLOOKUP($A30,'Return Data'!$B$7:$R$1700,17,0)</f>
        <v>-4.6479999999999997</v>
      </c>
      <c r="M30" s="66">
        <f t="shared" si="4"/>
        <v>28</v>
      </c>
      <c r="N30" s="65">
        <f>VLOOKUP($A30,'Return Data'!$B$7:$R$1700,14,0)</f>
        <v>-1.4556</v>
      </c>
      <c r="O30" s="66">
        <f t="shared" si="5"/>
        <v>26</v>
      </c>
      <c r="P30" s="65">
        <f>VLOOKUP($A30,'Return Data'!$B$7:$R$1700,15,0)</f>
        <v>3.2702</v>
      </c>
      <c r="Q30" s="66">
        <f t="shared" si="6"/>
        <v>24</v>
      </c>
      <c r="R30" s="65">
        <f>VLOOKUP($A30,'Return Data'!$B$7:$R$1700,16,0)</f>
        <v>8.5829000000000004</v>
      </c>
      <c r="S30" s="67">
        <f t="shared" si="7"/>
        <v>22</v>
      </c>
    </row>
    <row r="31" spans="1:19" x14ac:dyDescent="0.3">
      <c r="A31" s="63" t="s">
        <v>1021</v>
      </c>
      <c r="B31" s="64">
        <f>VLOOKUP($A31,'Return Data'!$B$7:$R$1700,3,0)</f>
        <v>44025</v>
      </c>
      <c r="C31" s="65">
        <f>VLOOKUP($A31,'Return Data'!$B$7:$R$1700,4,0)</f>
        <v>157.41999999999999</v>
      </c>
      <c r="D31" s="65">
        <f>VLOOKUP($A31,'Return Data'!$B$7:$R$1700,10,0)</f>
        <v>16.031500000000001</v>
      </c>
      <c r="E31" s="66">
        <f t="shared" si="0"/>
        <v>15</v>
      </c>
      <c r="F31" s="65">
        <f>VLOOKUP($A31,'Return Data'!$B$7:$R$1700,11,0)</f>
        <v>-13.013199999999999</v>
      </c>
      <c r="G31" s="66">
        <f t="shared" si="1"/>
        <v>22</v>
      </c>
      <c r="H31" s="65">
        <f>VLOOKUP($A31,'Return Data'!$B$7:$R$1700,12,0)</f>
        <v>-5.6631</v>
      </c>
      <c r="I31" s="66">
        <f t="shared" si="2"/>
        <v>20</v>
      </c>
      <c r="J31" s="65">
        <f>VLOOKUP($A31,'Return Data'!$B$7:$R$1700,13,0)</f>
        <v>-7.2363</v>
      </c>
      <c r="K31" s="66">
        <f t="shared" si="3"/>
        <v>20</v>
      </c>
      <c r="L31" s="65">
        <f>VLOOKUP($A31,'Return Data'!$B$7:$R$1700,17,0)</f>
        <v>-2.2261000000000002</v>
      </c>
      <c r="M31" s="66">
        <f t="shared" si="4"/>
        <v>20</v>
      </c>
      <c r="N31" s="65">
        <f>VLOOKUP($A31,'Return Data'!$B$7:$R$1700,14,0)</f>
        <v>0.5302</v>
      </c>
      <c r="O31" s="66">
        <f t="shared" si="5"/>
        <v>18</v>
      </c>
      <c r="P31" s="65">
        <f>VLOOKUP($A31,'Return Data'!$B$7:$R$1700,15,0)</f>
        <v>4.1371000000000002</v>
      </c>
      <c r="Q31" s="66">
        <f t="shared" si="6"/>
        <v>16</v>
      </c>
      <c r="R31" s="65">
        <f>VLOOKUP($A31,'Return Data'!$B$7:$R$1700,16,0)</f>
        <v>17.0977</v>
      </c>
      <c r="S31" s="67">
        <f t="shared" si="7"/>
        <v>8</v>
      </c>
    </row>
    <row r="32" spans="1:19" x14ac:dyDescent="0.3">
      <c r="A32" s="63" t="s">
        <v>1024</v>
      </c>
      <c r="B32" s="64">
        <f>VLOOKUP($A32,'Return Data'!$B$7:$R$1700,3,0)</f>
        <v>44025</v>
      </c>
      <c r="C32" s="65">
        <f>VLOOKUP($A32,'Return Data'!$B$7:$R$1700,4,0)</f>
        <v>36.770499999999998</v>
      </c>
      <c r="D32" s="65">
        <f>VLOOKUP($A32,'Return Data'!$B$7:$R$1700,10,0)</f>
        <v>17.7455</v>
      </c>
      <c r="E32" s="66">
        <f t="shared" si="0"/>
        <v>4</v>
      </c>
      <c r="F32" s="65">
        <f>VLOOKUP($A32,'Return Data'!$B$7:$R$1700,11,0)</f>
        <v>-12.6564</v>
      </c>
      <c r="G32" s="66">
        <f t="shared" si="1"/>
        <v>18</v>
      </c>
      <c r="H32" s="65">
        <f>VLOOKUP($A32,'Return Data'!$B$7:$R$1700,12,0)</f>
        <v>-6.0804999999999998</v>
      </c>
      <c r="I32" s="66">
        <f t="shared" si="2"/>
        <v>21</v>
      </c>
      <c r="J32" s="65">
        <f>VLOOKUP($A32,'Return Data'!$B$7:$R$1700,13,0)</f>
        <v>-7.2961999999999998</v>
      </c>
      <c r="K32" s="66">
        <f t="shared" si="3"/>
        <v>21</v>
      </c>
      <c r="L32" s="65">
        <f>VLOOKUP($A32,'Return Data'!$B$7:$R$1700,17,0)</f>
        <v>-1.6129</v>
      </c>
      <c r="M32" s="66">
        <f t="shared" si="4"/>
        <v>18</v>
      </c>
      <c r="N32" s="65">
        <f>VLOOKUP($A32,'Return Data'!$B$7:$R$1700,14,0)</f>
        <v>0.57520000000000004</v>
      </c>
      <c r="O32" s="66">
        <f t="shared" si="5"/>
        <v>17</v>
      </c>
      <c r="P32" s="65">
        <f>VLOOKUP($A32,'Return Data'!$B$7:$R$1700,15,0)</f>
        <v>4.8624999999999998</v>
      </c>
      <c r="Q32" s="66">
        <f t="shared" si="6"/>
        <v>12</v>
      </c>
      <c r="R32" s="65">
        <f>VLOOKUP($A32,'Return Data'!$B$7:$R$1700,16,0)</f>
        <v>9.4039999999999999</v>
      </c>
      <c r="S32" s="67">
        <f t="shared" si="7"/>
        <v>18</v>
      </c>
    </row>
    <row r="33" spans="1:19" x14ac:dyDescent="0.3">
      <c r="A33" s="63" t="s">
        <v>1025</v>
      </c>
      <c r="B33" s="64">
        <f>VLOOKUP($A33,'Return Data'!$B$7:$R$1700,3,0)</f>
        <v>44025</v>
      </c>
      <c r="C33" s="65">
        <f>VLOOKUP($A33,'Return Data'!$B$7:$R$1700,4,0)</f>
        <v>434.585760104602</v>
      </c>
      <c r="D33" s="65">
        <f>VLOOKUP($A33,'Return Data'!$B$7:$R$1700,10,0)</f>
        <v>16.751200000000001</v>
      </c>
      <c r="E33" s="66">
        <f t="shared" si="0"/>
        <v>12</v>
      </c>
      <c r="F33" s="65">
        <f>VLOOKUP($A33,'Return Data'!$B$7:$R$1700,11,0)</f>
        <v>-15.0077</v>
      </c>
      <c r="G33" s="66">
        <f t="shared" si="1"/>
        <v>26</v>
      </c>
      <c r="H33" s="65">
        <f>VLOOKUP($A33,'Return Data'!$B$7:$R$1700,12,0)</f>
        <v>-8.68</v>
      </c>
      <c r="I33" s="66">
        <f t="shared" si="2"/>
        <v>27</v>
      </c>
      <c r="J33" s="65">
        <f>VLOOKUP($A33,'Return Data'!$B$7:$R$1700,13,0)</f>
        <v>-11.503500000000001</v>
      </c>
      <c r="K33" s="66">
        <f t="shared" si="3"/>
        <v>27</v>
      </c>
      <c r="L33" s="65">
        <f>VLOOKUP($A33,'Return Data'!$B$7:$R$1700,17,0)</f>
        <v>-2.6198000000000001</v>
      </c>
      <c r="M33" s="66">
        <f t="shared" si="4"/>
        <v>21</v>
      </c>
      <c r="N33" s="65">
        <f>VLOOKUP($A33,'Return Data'!$B$7:$R$1700,14,0)</f>
        <v>-0.36749999999999999</v>
      </c>
      <c r="O33" s="66">
        <f t="shared" si="5"/>
        <v>21</v>
      </c>
      <c r="P33" s="65">
        <f>VLOOKUP($A33,'Return Data'!$B$7:$R$1700,15,0)</f>
        <v>3.3167</v>
      </c>
      <c r="Q33" s="66">
        <f t="shared" si="6"/>
        <v>23</v>
      </c>
      <c r="R33" s="65">
        <f>VLOOKUP($A33,'Return Data'!$B$7:$R$1700,16,0)</f>
        <v>18.518799999999999</v>
      </c>
      <c r="S33" s="67">
        <f t="shared" si="7"/>
        <v>4</v>
      </c>
    </row>
    <row r="34" spans="1:19" x14ac:dyDescent="0.3">
      <c r="A34" s="63" t="s">
        <v>1028</v>
      </c>
      <c r="B34" s="64">
        <f>VLOOKUP($A34,'Return Data'!$B$7:$R$1700,3,0)</f>
        <v>44025</v>
      </c>
      <c r="C34" s="65">
        <f>VLOOKUP($A34,'Return Data'!$B$7:$R$1700,4,0)</f>
        <v>90.186666666666696</v>
      </c>
      <c r="D34" s="65">
        <f>VLOOKUP($A34,'Return Data'!$B$7:$R$1700,10,0)</f>
        <v>15.5055</v>
      </c>
      <c r="E34" s="66">
        <f t="shared" si="0"/>
        <v>20</v>
      </c>
      <c r="F34" s="65">
        <f>VLOOKUP($A34,'Return Data'!$B$7:$R$1700,11,0)</f>
        <v>-13.4153</v>
      </c>
      <c r="G34" s="66">
        <f t="shared" si="1"/>
        <v>23</v>
      </c>
      <c r="H34" s="65">
        <f>VLOOKUP($A34,'Return Data'!$B$7:$R$1700,12,0)</f>
        <v>-7.1898999999999997</v>
      </c>
      <c r="I34" s="66">
        <f t="shared" si="2"/>
        <v>24</v>
      </c>
      <c r="J34" s="65">
        <f>VLOOKUP($A34,'Return Data'!$B$7:$R$1700,13,0)</f>
        <v>-7.9226999999999999</v>
      </c>
      <c r="K34" s="66">
        <f t="shared" si="3"/>
        <v>23</v>
      </c>
      <c r="L34" s="65">
        <f>VLOOKUP($A34,'Return Data'!$B$7:$R$1700,17,0)</f>
        <v>-3.5644999999999998</v>
      </c>
      <c r="M34" s="66">
        <f t="shared" si="4"/>
        <v>26</v>
      </c>
      <c r="N34" s="65">
        <f>VLOOKUP($A34,'Return Data'!$B$7:$R$1700,14,0)</f>
        <v>-2.2259000000000002</v>
      </c>
      <c r="O34" s="66">
        <f t="shared" si="5"/>
        <v>28</v>
      </c>
      <c r="P34" s="65">
        <f>VLOOKUP($A34,'Return Data'!$B$7:$R$1700,15,0)</f>
        <v>0.78620000000000001</v>
      </c>
      <c r="Q34" s="66">
        <f t="shared" si="6"/>
        <v>27</v>
      </c>
      <c r="R34" s="65">
        <f>VLOOKUP($A34,'Return Data'!$B$7:$R$1700,16,0)</f>
        <v>9.0486000000000004</v>
      </c>
      <c r="S34" s="67">
        <f t="shared" si="7"/>
        <v>20</v>
      </c>
    </row>
    <row r="35" spans="1:19" x14ac:dyDescent="0.3">
      <c r="A35" s="63" t="s">
        <v>1030</v>
      </c>
      <c r="B35" s="64">
        <f>VLOOKUP($A35,'Return Data'!$B$7:$R$1700,3,0)</f>
        <v>44025</v>
      </c>
      <c r="C35" s="65">
        <f>VLOOKUP($A35,'Return Data'!$B$7:$R$1700,4,0)</f>
        <v>10.25</v>
      </c>
      <c r="D35" s="65">
        <f>VLOOKUP($A35,'Return Data'!$B$7:$R$1700,10,0)</f>
        <v>17.680800000000001</v>
      </c>
      <c r="E35" s="66">
        <f t="shared" si="0"/>
        <v>5</v>
      </c>
      <c r="F35" s="65">
        <f>VLOOKUP($A35,'Return Data'!$B$7:$R$1700,11,0)</f>
        <v>-10.7143</v>
      </c>
      <c r="G35" s="66">
        <f t="shared" si="1"/>
        <v>11</v>
      </c>
      <c r="H35" s="65">
        <f>VLOOKUP($A35,'Return Data'!$B$7:$R$1700,12,0)</f>
        <v>-3.6654</v>
      </c>
      <c r="I35" s="66">
        <f t="shared" si="2"/>
        <v>13</v>
      </c>
      <c r="J35" s="65">
        <f>VLOOKUP($A35,'Return Data'!$B$7:$R$1700,13,0)</f>
        <v>-4.6512000000000002</v>
      </c>
      <c r="K35" s="66">
        <f t="shared" si="3"/>
        <v>14</v>
      </c>
      <c r="L35" s="65">
        <f>VLOOKUP($A35,'Return Data'!$B$7:$R$1700,17,0)</f>
        <v>-1.3834</v>
      </c>
      <c r="M35" s="66">
        <f t="shared" si="4"/>
        <v>14</v>
      </c>
      <c r="N35" s="65">
        <f>VLOOKUP($A35,'Return Data'!$B$7:$R$1700,14,0)</f>
        <v>0.1303</v>
      </c>
      <c r="O35" s="66">
        <f t="shared" si="5"/>
        <v>19</v>
      </c>
      <c r="P35" s="65">
        <f>VLOOKUP($A35,'Return Data'!$B$7:$R$1700,15,0)</f>
        <v>0</v>
      </c>
      <c r="Q35" s="66">
        <f t="shared" si="6"/>
        <v>28</v>
      </c>
      <c r="R35" s="65">
        <f>VLOOKUP($A35,'Return Data'!$B$7:$R$1700,16,0)</f>
        <v>0.78069999999999995</v>
      </c>
      <c r="S35" s="67">
        <f t="shared" si="7"/>
        <v>28</v>
      </c>
    </row>
    <row r="36" spans="1:19" x14ac:dyDescent="0.3">
      <c r="A36" s="63" t="s">
        <v>1032</v>
      </c>
      <c r="B36" s="64">
        <f>VLOOKUP($A36,'Return Data'!$B$7:$R$1700,3,0)</f>
        <v>44025</v>
      </c>
      <c r="C36" s="65">
        <f>VLOOKUP($A36,'Return Data'!$B$7:$R$1700,4,0)</f>
        <v>575.77787591219499</v>
      </c>
      <c r="D36" s="65">
        <f>VLOOKUP($A36,'Return Data'!$B$7:$R$1700,10,0)</f>
        <v>16.141500000000001</v>
      </c>
      <c r="E36" s="66">
        <f t="shared" si="0"/>
        <v>14</v>
      </c>
      <c r="F36" s="65">
        <f>VLOOKUP($A36,'Return Data'!$B$7:$R$1700,11,0)</f>
        <v>-10.669700000000001</v>
      </c>
      <c r="G36" s="66">
        <f t="shared" si="1"/>
        <v>10</v>
      </c>
      <c r="H36" s="65">
        <f>VLOOKUP($A36,'Return Data'!$B$7:$R$1700,12,0)</f>
        <v>-2.9493999999999998</v>
      </c>
      <c r="I36" s="66">
        <f t="shared" si="2"/>
        <v>9</v>
      </c>
      <c r="J36" s="65">
        <f>VLOOKUP($A36,'Return Data'!$B$7:$R$1700,13,0)</f>
        <v>-3.9346999999999999</v>
      </c>
      <c r="K36" s="66">
        <f t="shared" si="3"/>
        <v>12</v>
      </c>
      <c r="L36" s="65">
        <f>VLOOKUP($A36,'Return Data'!$B$7:$R$1700,17,0)</f>
        <v>-1.5431999999999999</v>
      </c>
      <c r="M36" s="66">
        <f t="shared" si="4"/>
        <v>17</v>
      </c>
      <c r="N36" s="65">
        <f>VLOOKUP($A36,'Return Data'!$B$7:$R$1700,14,0)</f>
        <v>2.1328999999999998</v>
      </c>
      <c r="O36" s="66">
        <f t="shared" si="5"/>
        <v>10</v>
      </c>
      <c r="P36" s="65">
        <f>VLOOKUP($A36,'Return Data'!$B$7:$R$1700,15,0)</f>
        <v>4.5853999999999999</v>
      </c>
      <c r="Q36" s="66">
        <f t="shared" si="6"/>
        <v>14</v>
      </c>
      <c r="R36" s="65">
        <f>VLOOKUP($A36,'Return Data'!$B$7:$R$1700,16,0)</f>
        <v>12.753299999999999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16.032196551724137</v>
      </c>
      <c r="E38" s="74"/>
      <c r="F38" s="75">
        <f>AVERAGE(F8:F36)</f>
        <v>-11.710324137931035</v>
      </c>
      <c r="G38" s="74"/>
      <c r="H38" s="75">
        <f>AVERAGE(H8:H36)</f>
        <v>-4.526351724137931</v>
      </c>
      <c r="I38" s="74"/>
      <c r="J38" s="75">
        <f>AVERAGE(J8:J36)</f>
        <v>-5.3248758620689651</v>
      </c>
      <c r="K38" s="74"/>
      <c r="L38" s="75">
        <f>AVERAGE(L8:L36)</f>
        <v>-1.016142857142857</v>
      </c>
      <c r="M38" s="74"/>
      <c r="N38" s="75">
        <f>AVERAGE(N8:N36)</f>
        <v>1.4269428571428571</v>
      </c>
      <c r="O38" s="74"/>
      <c r="P38" s="75">
        <f>AVERAGE(P8:P36)</f>
        <v>4.4761357142857134</v>
      </c>
      <c r="Q38" s="74"/>
      <c r="R38" s="75">
        <f>AVERAGE(R8:R36)</f>
        <v>11.371393103448277</v>
      </c>
      <c r="S38" s="76"/>
    </row>
    <row r="39" spans="1:19" x14ac:dyDescent="0.3">
      <c r="A39" s="73" t="s">
        <v>28</v>
      </c>
      <c r="B39" s="74"/>
      <c r="C39" s="74"/>
      <c r="D39" s="75">
        <f>MIN(D8:D36)</f>
        <v>10.928100000000001</v>
      </c>
      <c r="E39" s="74"/>
      <c r="F39" s="75">
        <f>MIN(F8:F36)</f>
        <v>-19.6234</v>
      </c>
      <c r="G39" s="74"/>
      <c r="H39" s="75">
        <f>MIN(H8:H36)</f>
        <v>-11.5883</v>
      </c>
      <c r="I39" s="74"/>
      <c r="J39" s="75">
        <f>MIN(J8:J36)</f>
        <v>-17.365400000000001</v>
      </c>
      <c r="K39" s="74"/>
      <c r="L39" s="75">
        <f>MIN(L8:L36)</f>
        <v>-4.6479999999999997</v>
      </c>
      <c r="M39" s="74"/>
      <c r="N39" s="75">
        <f>MIN(N8:N36)</f>
        <v>-2.2259000000000002</v>
      </c>
      <c r="O39" s="74"/>
      <c r="P39" s="75">
        <f>MIN(P8:P36)</f>
        <v>0</v>
      </c>
      <c r="Q39" s="74"/>
      <c r="R39" s="75">
        <f>MIN(R8:R36)</f>
        <v>-3.8323</v>
      </c>
      <c r="S39" s="76"/>
    </row>
    <row r="40" spans="1:19" ht="15" thickBot="1" x14ac:dyDescent="0.35">
      <c r="A40" s="77" t="s">
        <v>29</v>
      </c>
      <c r="B40" s="78"/>
      <c r="C40" s="78"/>
      <c r="D40" s="79">
        <f>MAX(D8:D36)</f>
        <v>19.888999999999999</v>
      </c>
      <c r="E40" s="78"/>
      <c r="F40" s="79">
        <f>MAX(F8:F36)</f>
        <v>-1.1783999999999999</v>
      </c>
      <c r="G40" s="78"/>
      <c r="H40" s="79">
        <f>MAX(H8:H36)</f>
        <v>2.7208000000000001</v>
      </c>
      <c r="I40" s="78"/>
      <c r="J40" s="79">
        <f>MAX(J8:J36)</f>
        <v>4.3251999999999997</v>
      </c>
      <c r="K40" s="78"/>
      <c r="L40" s="79">
        <f>MAX(L8:L36)</f>
        <v>4.3513000000000002</v>
      </c>
      <c r="M40" s="78"/>
      <c r="N40" s="79">
        <f>MAX(N8:N36)</f>
        <v>8.8119999999999994</v>
      </c>
      <c r="O40" s="78"/>
      <c r="P40" s="79">
        <f>MAX(P8:P36)</f>
        <v>8.4852000000000007</v>
      </c>
      <c r="Q40" s="78"/>
      <c r="R40" s="79">
        <f>MAX(R8:R36)</f>
        <v>18.853300000000001</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44025</v>
      </c>
      <c r="C8" s="65">
        <f>VLOOKUP($A8,'Return Data'!$B$7:$R$1700,4,0)</f>
        <v>412.67129999999997</v>
      </c>
      <c r="D8" s="65">
        <f>VLOOKUP($A8,'Return Data'!$B$7:$R$1700,5,0)</f>
        <v>1.7604</v>
      </c>
      <c r="E8" s="66">
        <f t="shared" ref="E8:E37" si="0">RANK(D8,D$8:D$37,0)</f>
        <v>29</v>
      </c>
      <c r="F8" s="65">
        <f>VLOOKUP($A8,'Return Data'!$B$7:$R$1700,6,0)</f>
        <v>1.7604</v>
      </c>
      <c r="G8" s="66">
        <f t="shared" ref="G8:G37" si="1">RANK(F8,F$8:F$37,0)</f>
        <v>29</v>
      </c>
      <c r="H8" s="65">
        <f>VLOOKUP($A8,'Return Data'!$B$7:$R$1700,7,0)</f>
        <v>9.1349999999999998</v>
      </c>
      <c r="I8" s="66">
        <f t="shared" ref="I8:I37" si="2">RANK(H8,H$8:H$37,0)</f>
        <v>5</v>
      </c>
      <c r="J8" s="65">
        <f>VLOOKUP($A8,'Return Data'!$B$7:$R$1700,8,0)</f>
        <v>11.203799999999999</v>
      </c>
      <c r="K8" s="66">
        <f t="shared" ref="K8:K37" si="3">RANK(J8,J$8:J$37,0)</f>
        <v>4</v>
      </c>
      <c r="L8" s="65">
        <f>VLOOKUP($A8,'Return Data'!$B$7:$R$1700,9,0)</f>
        <v>13.0108</v>
      </c>
      <c r="M8" s="66">
        <f t="shared" ref="M8:M37" si="4">RANK(L8,L$8:L$37,0)</f>
        <v>4</v>
      </c>
      <c r="N8" s="65">
        <f>VLOOKUP($A8,'Return Data'!$B$7:$R$1700,10,0)</f>
        <v>11.986499999999999</v>
      </c>
      <c r="O8" s="66">
        <f t="shared" ref="O8:O37" si="5">RANK(N8,N$8:N$37,0)</f>
        <v>2</v>
      </c>
      <c r="P8" s="65">
        <f>VLOOKUP($A8,'Return Data'!$B$7:$R$1700,11,0)</f>
        <v>8.5129000000000001</v>
      </c>
      <c r="Q8" s="66">
        <f t="shared" ref="Q8:Q16" si="6">RANK(P8,P$8:P$37,0)</f>
        <v>2</v>
      </c>
      <c r="R8" s="65">
        <f>VLOOKUP($A8,'Return Data'!$B$7:$R$1700,12,0)</f>
        <v>8.0550999999999995</v>
      </c>
      <c r="S8" s="66">
        <f t="shared" ref="S8:S16" si="7">RANK(R8,R$8:R$37,0)</f>
        <v>2</v>
      </c>
      <c r="T8" s="65">
        <f>VLOOKUP($A8,'Return Data'!$B$7:$R$1700,13,0)</f>
        <v>8.3079999999999998</v>
      </c>
      <c r="U8" s="66">
        <f t="shared" ref="U8:U16" si="8">RANK(T8,T$8:T$37,0)</f>
        <v>4</v>
      </c>
      <c r="V8" s="65">
        <f>VLOOKUP($A8,'Return Data'!$B$7:$R$1700,17,0)</f>
        <v>8.5729000000000006</v>
      </c>
      <c r="W8" s="66">
        <f>RANK(V8,V$8:V$37,0)</f>
        <v>3</v>
      </c>
      <c r="X8" s="65">
        <f>VLOOKUP($A8,'Return Data'!$B$7:$R$1700,14,0)</f>
        <v>7.9625000000000004</v>
      </c>
      <c r="Y8" s="66">
        <f>RANK(X8,X$8:X$37,0)</f>
        <v>3</v>
      </c>
      <c r="Z8" s="65">
        <f>VLOOKUP($A8,'Return Data'!$B$7:$R$1700,16,0)</f>
        <v>8.7630999999999997</v>
      </c>
      <c r="AA8" s="67">
        <f t="shared" ref="AA8:AA37" si="9">RANK(Z8,Z$8:Z$37,0)</f>
        <v>4</v>
      </c>
    </row>
    <row r="9" spans="1:27" x14ac:dyDescent="0.3">
      <c r="A9" s="63" t="s">
        <v>1590</v>
      </c>
      <c r="B9" s="64">
        <f>VLOOKUP($A9,'Return Data'!$B$7:$R$1700,3,0)</f>
        <v>44025</v>
      </c>
      <c r="C9" s="65">
        <f>VLOOKUP($A9,'Return Data'!$B$7:$R$1700,4,0)</f>
        <v>11.5771</v>
      </c>
      <c r="D9" s="65">
        <f>VLOOKUP($A9,'Return Data'!$B$7:$R$1700,5,0)</f>
        <v>3.3639000000000001</v>
      </c>
      <c r="E9" s="66">
        <f t="shared" si="0"/>
        <v>13</v>
      </c>
      <c r="F9" s="65">
        <f>VLOOKUP($A9,'Return Data'!$B$7:$R$1700,6,0)</f>
        <v>3.3639000000000001</v>
      </c>
      <c r="G9" s="66">
        <f t="shared" si="1"/>
        <v>13</v>
      </c>
      <c r="H9" s="65">
        <f>VLOOKUP($A9,'Return Data'!$B$7:$R$1700,7,0)</f>
        <v>7.8487</v>
      </c>
      <c r="I9" s="66">
        <f t="shared" si="2"/>
        <v>7</v>
      </c>
      <c r="J9" s="65">
        <f>VLOOKUP($A9,'Return Data'!$B$7:$R$1700,8,0)</f>
        <v>8.2911000000000001</v>
      </c>
      <c r="K9" s="66">
        <f t="shared" si="3"/>
        <v>9</v>
      </c>
      <c r="L9" s="65">
        <f>VLOOKUP($A9,'Return Data'!$B$7:$R$1700,9,0)</f>
        <v>8.9564000000000004</v>
      </c>
      <c r="M9" s="66">
        <f t="shared" si="4"/>
        <v>9</v>
      </c>
      <c r="N9" s="65">
        <f>VLOOKUP($A9,'Return Data'!$B$7:$R$1700,10,0)</f>
        <v>7.9678000000000004</v>
      </c>
      <c r="O9" s="66">
        <f t="shared" si="5"/>
        <v>18</v>
      </c>
      <c r="P9" s="65">
        <f>VLOOKUP($A9,'Return Data'!$B$7:$R$1700,11,0)</f>
        <v>7.0323000000000002</v>
      </c>
      <c r="Q9" s="66">
        <f t="shared" si="6"/>
        <v>13</v>
      </c>
      <c r="R9" s="65">
        <f>VLOOKUP($A9,'Return Data'!$B$7:$R$1700,12,0)</f>
        <v>7.1840000000000002</v>
      </c>
      <c r="S9" s="66">
        <f t="shared" si="7"/>
        <v>10</v>
      </c>
      <c r="T9" s="65">
        <f>VLOOKUP($A9,'Return Data'!$B$7:$R$1700,13,0)</f>
        <v>7.6201999999999996</v>
      </c>
      <c r="U9" s="66">
        <f t="shared" si="8"/>
        <v>8</v>
      </c>
      <c r="V9" s="65"/>
      <c r="W9" s="66"/>
      <c r="X9" s="65"/>
      <c r="Y9" s="66"/>
      <c r="Z9" s="65">
        <f>VLOOKUP($A9,'Return Data'!$B$7:$R$1700,16,0)</f>
        <v>8.2790999999999997</v>
      </c>
      <c r="AA9" s="67">
        <f t="shared" si="9"/>
        <v>11</v>
      </c>
    </row>
    <row r="10" spans="1:27" x14ac:dyDescent="0.3">
      <c r="A10" s="63" t="s">
        <v>1593</v>
      </c>
      <c r="B10" s="64">
        <f>VLOOKUP($A10,'Return Data'!$B$7:$R$1700,3,0)</f>
        <v>44025</v>
      </c>
      <c r="C10" s="65">
        <f>VLOOKUP($A10,'Return Data'!$B$7:$R$1700,4,0)</f>
        <v>1169.8656000000001</v>
      </c>
      <c r="D10" s="65">
        <f>VLOOKUP($A10,'Return Data'!$B$7:$R$1700,5,0)</f>
        <v>1.9004000000000001</v>
      </c>
      <c r="E10" s="66">
        <f t="shared" si="0"/>
        <v>28</v>
      </c>
      <c r="F10" s="65">
        <f>VLOOKUP($A10,'Return Data'!$B$7:$R$1700,6,0)</f>
        <v>1.9004000000000001</v>
      </c>
      <c r="G10" s="66">
        <f t="shared" si="1"/>
        <v>28</v>
      </c>
      <c r="H10" s="65">
        <f>VLOOKUP($A10,'Return Data'!$B$7:$R$1700,7,0)</f>
        <v>4.6448999999999998</v>
      </c>
      <c r="I10" s="66">
        <f t="shared" si="2"/>
        <v>26</v>
      </c>
      <c r="J10" s="65">
        <f>VLOOKUP($A10,'Return Data'!$B$7:$R$1700,8,0)</f>
        <v>4.8635999999999999</v>
      </c>
      <c r="K10" s="66">
        <f t="shared" si="3"/>
        <v>27</v>
      </c>
      <c r="L10" s="65">
        <f>VLOOKUP($A10,'Return Data'!$B$7:$R$1700,9,0)</f>
        <v>5.1687000000000003</v>
      </c>
      <c r="M10" s="66">
        <f t="shared" si="4"/>
        <v>27</v>
      </c>
      <c r="N10" s="65">
        <f>VLOOKUP($A10,'Return Data'!$B$7:$R$1700,10,0)</f>
        <v>7.3334999999999999</v>
      </c>
      <c r="O10" s="66">
        <f t="shared" si="5"/>
        <v>23</v>
      </c>
      <c r="P10" s="65">
        <f>VLOOKUP($A10,'Return Data'!$B$7:$R$1700,11,0)</f>
        <v>6.3756000000000004</v>
      </c>
      <c r="Q10" s="66">
        <f t="shared" si="6"/>
        <v>20</v>
      </c>
      <c r="R10" s="65">
        <f>VLOOKUP($A10,'Return Data'!$B$7:$R$1700,12,0)</f>
        <v>6.3516000000000004</v>
      </c>
      <c r="S10" s="66">
        <f t="shared" si="7"/>
        <v>19</v>
      </c>
      <c r="T10" s="65">
        <f>VLOOKUP($A10,'Return Data'!$B$7:$R$1700,13,0)</f>
        <v>6.7622999999999998</v>
      </c>
      <c r="U10" s="66">
        <f t="shared" si="8"/>
        <v>18</v>
      </c>
      <c r="V10" s="65">
        <f>VLOOKUP($A10,'Return Data'!$B$7:$R$1700,17,0)</f>
        <v>7.5460000000000003</v>
      </c>
      <c r="W10" s="66">
        <f t="shared" ref="W10:W15" si="10">RANK(V10,V$8:V$37,0)</f>
        <v>9</v>
      </c>
      <c r="X10" s="65"/>
      <c r="Y10" s="66"/>
      <c r="Z10" s="65">
        <f>VLOOKUP($A10,'Return Data'!$B$7:$R$1700,16,0)</f>
        <v>7.6894</v>
      </c>
      <c r="AA10" s="67">
        <f t="shared" si="9"/>
        <v>19</v>
      </c>
    </row>
    <row r="11" spans="1:27" x14ac:dyDescent="0.3">
      <c r="A11" s="63" t="s">
        <v>1594</v>
      </c>
      <c r="B11" s="64">
        <f>VLOOKUP($A11,'Return Data'!$B$7:$R$1700,3,0)</f>
        <v>44025</v>
      </c>
      <c r="C11" s="65">
        <f>VLOOKUP($A11,'Return Data'!$B$7:$R$1700,4,0)</f>
        <v>2505.8107</v>
      </c>
      <c r="D11" s="65">
        <f>VLOOKUP($A11,'Return Data'!$B$7:$R$1700,5,0)</f>
        <v>2.6225000000000001</v>
      </c>
      <c r="E11" s="66">
        <f t="shared" si="0"/>
        <v>24</v>
      </c>
      <c r="F11" s="65">
        <f>VLOOKUP($A11,'Return Data'!$B$7:$R$1700,6,0)</f>
        <v>2.6225000000000001</v>
      </c>
      <c r="G11" s="66">
        <f t="shared" si="1"/>
        <v>24</v>
      </c>
      <c r="H11" s="65">
        <f>VLOOKUP($A11,'Return Data'!$B$7:$R$1700,7,0)</f>
        <v>4.8747999999999996</v>
      </c>
      <c r="I11" s="66">
        <f t="shared" si="2"/>
        <v>25</v>
      </c>
      <c r="J11" s="65">
        <f>VLOOKUP($A11,'Return Data'!$B$7:$R$1700,8,0)</f>
        <v>5.8898999999999999</v>
      </c>
      <c r="K11" s="66">
        <f t="shared" si="3"/>
        <v>22</v>
      </c>
      <c r="L11" s="65">
        <f>VLOOKUP($A11,'Return Data'!$B$7:$R$1700,9,0)</f>
        <v>6.1231999999999998</v>
      </c>
      <c r="M11" s="66">
        <f t="shared" si="4"/>
        <v>23</v>
      </c>
      <c r="N11" s="65">
        <f>VLOOKUP($A11,'Return Data'!$B$7:$R$1700,10,0)</f>
        <v>7.4280999999999997</v>
      </c>
      <c r="O11" s="66">
        <f t="shared" si="5"/>
        <v>22</v>
      </c>
      <c r="P11" s="65">
        <f>VLOOKUP($A11,'Return Data'!$B$7:$R$1700,11,0)</f>
        <v>6.3537999999999997</v>
      </c>
      <c r="Q11" s="66">
        <f t="shared" si="6"/>
        <v>21</v>
      </c>
      <c r="R11" s="65">
        <f>VLOOKUP($A11,'Return Data'!$B$7:$R$1700,12,0)</f>
        <v>6.3136999999999999</v>
      </c>
      <c r="S11" s="66">
        <f t="shared" si="7"/>
        <v>20</v>
      </c>
      <c r="T11" s="65">
        <f>VLOOKUP($A11,'Return Data'!$B$7:$R$1700,13,0)</f>
        <v>6.8087999999999997</v>
      </c>
      <c r="U11" s="66">
        <f t="shared" si="8"/>
        <v>17</v>
      </c>
      <c r="V11" s="65">
        <f>VLOOKUP($A11,'Return Data'!$B$7:$R$1700,17,0)</f>
        <v>7.4737</v>
      </c>
      <c r="W11" s="66">
        <f t="shared" si="10"/>
        <v>10</v>
      </c>
      <c r="X11" s="65">
        <f>VLOOKUP($A11,'Return Data'!$B$7:$R$1700,14,0)</f>
        <v>7.4728000000000003</v>
      </c>
      <c r="Y11" s="66">
        <f>RANK(X11,X$8:X$37,0)</f>
        <v>9</v>
      </c>
      <c r="Z11" s="65">
        <f>VLOOKUP($A11,'Return Data'!$B$7:$R$1700,16,0)</f>
        <v>8.5669000000000004</v>
      </c>
      <c r="AA11" s="67">
        <f t="shared" si="9"/>
        <v>6</v>
      </c>
    </row>
    <row r="12" spans="1:27" x14ac:dyDescent="0.3">
      <c r="A12" s="63" t="s">
        <v>1596</v>
      </c>
      <c r="B12" s="64">
        <f>VLOOKUP($A12,'Return Data'!$B$7:$R$1700,3,0)</f>
        <v>44025</v>
      </c>
      <c r="C12" s="65">
        <f>VLOOKUP($A12,'Return Data'!$B$7:$R$1700,4,0)</f>
        <v>3092.7152000000001</v>
      </c>
      <c r="D12" s="65">
        <f>VLOOKUP($A12,'Return Data'!$B$7:$R$1700,5,0)</f>
        <v>2.3235000000000001</v>
      </c>
      <c r="E12" s="66">
        <f t="shared" si="0"/>
        <v>25</v>
      </c>
      <c r="F12" s="65">
        <f>VLOOKUP($A12,'Return Data'!$B$7:$R$1700,6,0)</f>
        <v>2.3235000000000001</v>
      </c>
      <c r="G12" s="66">
        <f t="shared" si="1"/>
        <v>25</v>
      </c>
      <c r="H12" s="65">
        <f>VLOOKUP($A12,'Return Data'!$B$7:$R$1700,7,0)</f>
        <v>4.8758999999999997</v>
      </c>
      <c r="I12" s="66">
        <f t="shared" si="2"/>
        <v>24</v>
      </c>
      <c r="J12" s="65">
        <f>VLOOKUP($A12,'Return Data'!$B$7:$R$1700,8,0)</f>
        <v>6.4016999999999999</v>
      </c>
      <c r="K12" s="66">
        <f t="shared" si="3"/>
        <v>20</v>
      </c>
      <c r="L12" s="65">
        <f>VLOOKUP($A12,'Return Data'!$B$7:$R$1700,9,0)</f>
        <v>7.4775999999999998</v>
      </c>
      <c r="M12" s="66">
        <f t="shared" si="4"/>
        <v>16</v>
      </c>
      <c r="N12" s="65">
        <f>VLOOKUP($A12,'Return Data'!$B$7:$R$1700,10,0)</f>
        <v>7.6863000000000001</v>
      </c>
      <c r="O12" s="66">
        <f t="shared" si="5"/>
        <v>21</v>
      </c>
      <c r="P12" s="65">
        <f>VLOOKUP($A12,'Return Data'!$B$7:$R$1700,11,0)</f>
        <v>6.4907000000000004</v>
      </c>
      <c r="Q12" s="66">
        <f t="shared" si="6"/>
        <v>18</v>
      </c>
      <c r="R12" s="65">
        <f>VLOOKUP($A12,'Return Data'!$B$7:$R$1700,12,0)</f>
        <v>6.4168000000000003</v>
      </c>
      <c r="S12" s="66">
        <f t="shared" si="7"/>
        <v>18</v>
      </c>
      <c r="T12" s="65">
        <f>VLOOKUP($A12,'Return Data'!$B$7:$R$1700,13,0)</f>
        <v>6.7207999999999997</v>
      </c>
      <c r="U12" s="66">
        <f t="shared" si="8"/>
        <v>19</v>
      </c>
      <c r="V12" s="65">
        <f>VLOOKUP($A12,'Return Data'!$B$7:$R$1700,17,0)</f>
        <v>6.9504999999999999</v>
      </c>
      <c r="W12" s="66">
        <f t="shared" si="10"/>
        <v>14</v>
      </c>
      <c r="X12" s="65">
        <f>VLOOKUP($A12,'Return Data'!$B$7:$R$1700,14,0)</f>
        <v>6.7695999999999996</v>
      </c>
      <c r="Y12" s="66">
        <f>RANK(X12,X$8:X$37,0)</f>
        <v>14</v>
      </c>
      <c r="Z12" s="65">
        <f>VLOOKUP($A12,'Return Data'!$B$7:$R$1700,16,0)</f>
        <v>7.8826999999999998</v>
      </c>
      <c r="AA12" s="67">
        <f t="shared" si="9"/>
        <v>18</v>
      </c>
    </row>
    <row r="13" spans="1:27" x14ac:dyDescent="0.3">
      <c r="A13" s="63" t="s">
        <v>1598</v>
      </c>
      <c r="B13" s="64">
        <f>VLOOKUP($A13,'Return Data'!$B$7:$R$1700,3,0)</f>
        <v>44025</v>
      </c>
      <c r="C13" s="65">
        <f>VLOOKUP($A13,'Return Data'!$B$7:$R$1700,4,0)</f>
        <v>2778.848</v>
      </c>
      <c r="D13" s="65">
        <f>VLOOKUP($A13,'Return Data'!$B$7:$R$1700,5,0)</f>
        <v>3.0669</v>
      </c>
      <c r="E13" s="66">
        <f t="shared" si="0"/>
        <v>20</v>
      </c>
      <c r="F13" s="65">
        <f>VLOOKUP($A13,'Return Data'!$B$7:$R$1700,6,0)</f>
        <v>3.0669</v>
      </c>
      <c r="G13" s="66">
        <f t="shared" si="1"/>
        <v>20</v>
      </c>
      <c r="H13" s="65">
        <f>VLOOKUP($A13,'Return Data'!$B$7:$R$1700,7,0)</f>
        <v>5.1086999999999998</v>
      </c>
      <c r="I13" s="66">
        <f t="shared" si="2"/>
        <v>20</v>
      </c>
      <c r="J13" s="65">
        <f>VLOOKUP($A13,'Return Data'!$B$7:$R$1700,8,0)</f>
        <v>5.6173999999999999</v>
      </c>
      <c r="K13" s="66">
        <f t="shared" si="3"/>
        <v>24</v>
      </c>
      <c r="L13" s="65">
        <f>VLOOKUP($A13,'Return Data'!$B$7:$R$1700,9,0)</f>
        <v>5.7262000000000004</v>
      </c>
      <c r="M13" s="66">
        <f t="shared" si="4"/>
        <v>25</v>
      </c>
      <c r="N13" s="65">
        <f>VLOOKUP($A13,'Return Data'!$B$7:$R$1700,10,0)</f>
        <v>7.9303999999999997</v>
      </c>
      <c r="O13" s="66">
        <f t="shared" si="5"/>
        <v>19</v>
      </c>
      <c r="P13" s="65">
        <f>VLOOKUP($A13,'Return Data'!$B$7:$R$1700,11,0)</f>
        <v>6.5933000000000002</v>
      </c>
      <c r="Q13" s="66">
        <f t="shared" si="6"/>
        <v>16</v>
      </c>
      <c r="R13" s="65">
        <f>VLOOKUP($A13,'Return Data'!$B$7:$R$1700,12,0)</f>
        <v>6.6264000000000003</v>
      </c>
      <c r="S13" s="66">
        <f t="shared" si="7"/>
        <v>17</v>
      </c>
      <c r="T13" s="65">
        <f>VLOOKUP($A13,'Return Data'!$B$7:$R$1700,13,0)</f>
        <v>7.1139999999999999</v>
      </c>
      <c r="U13" s="66">
        <f t="shared" si="8"/>
        <v>15</v>
      </c>
      <c r="V13" s="65">
        <f>VLOOKUP($A13,'Return Data'!$B$7:$R$1700,17,0)</f>
        <v>6.7263000000000002</v>
      </c>
      <c r="W13" s="66">
        <f t="shared" si="10"/>
        <v>15</v>
      </c>
      <c r="X13" s="65">
        <f>VLOOKUP($A13,'Return Data'!$B$7:$R$1700,14,0)</f>
        <v>6.8430999999999997</v>
      </c>
      <c r="Y13" s="66">
        <f>RANK(X13,X$8:X$37,0)</f>
        <v>13</v>
      </c>
      <c r="Z13" s="65">
        <f>VLOOKUP($A13,'Return Data'!$B$7:$R$1700,16,0)</f>
        <v>7.9724000000000004</v>
      </c>
      <c r="AA13" s="67">
        <f t="shared" si="9"/>
        <v>17</v>
      </c>
    </row>
    <row r="14" spans="1:27" x14ac:dyDescent="0.3">
      <c r="A14" s="63" t="s">
        <v>1600</v>
      </c>
      <c r="B14" s="64">
        <f>VLOOKUP($A14,'Return Data'!$B$7:$R$1700,3,0)</f>
        <v>44025</v>
      </c>
      <c r="C14" s="65">
        <f>VLOOKUP($A14,'Return Data'!$B$7:$R$1700,4,0)</f>
        <v>2265.0915</v>
      </c>
      <c r="D14" s="65">
        <f>VLOOKUP($A14,'Return Data'!$B$7:$R$1700,5,0)</f>
        <v>2.1027</v>
      </c>
      <c r="E14" s="66">
        <f t="shared" si="0"/>
        <v>27</v>
      </c>
      <c r="F14" s="65">
        <f>VLOOKUP($A14,'Return Data'!$B$7:$R$1700,6,0)</f>
        <v>2.1027</v>
      </c>
      <c r="G14" s="66">
        <f t="shared" si="1"/>
        <v>27</v>
      </c>
      <c r="H14" s="65">
        <f>VLOOKUP($A14,'Return Data'!$B$7:$R$1700,7,0)</f>
        <v>3.7324000000000002</v>
      </c>
      <c r="I14" s="66">
        <f t="shared" si="2"/>
        <v>27</v>
      </c>
      <c r="J14" s="65">
        <f>VLOOKUP($A14,'Return Data'!$B$7:$R$1700,8,0)</f>
        <v>5.4740000000000002</v>
      </c>
      <c r="K14" s="66">
        <f t="shared" si="3"/>
        <v>25</v>
      </c>
      <c r="L14" s="65">
        <f>VLOOKUP($A14,'Return Data'!$B$7:$R$1700,9,0)</f>
        <v>6.1989000000000001</v>
      </c>
      <c r="M14" s="66">
        <f t="shared" si="4"/>
        <v>22</v>
      </c>
      <c r="N14" s="65">
        <f>VLOOKUP($A14,'Return Data'!$B$7:$R$1700,10,0)</f>
        <v>6.7191000000000001</v>
      </c>
      <c r="O14" s="66">
        <f t="shared" si="5"/>
        <v>24</v>
      </c>
      <c r="P14" s="65">
        <f>VLOOKUP($A14,'Return Data'!$B$7:$R$1700,11,0)</f>
        <v>5.8375000000000004</v>
      </c>
      <c r="Q14" s="66">
        <f t="shared" si="6"/>
        <v>23</v>
      </c>
      <c r="R14" s="65">
        <f>VLOOKUP($A14,'Return Data'!$B$7:$R$1700,12,0)</f>
        <v>5.6947999999999999</v>
      </c>
      <c r="S14" s="66">
        <f t="shared" si="7"/>
        <v>23</v>
      </c>
      <c r="T14" s="65">
        <f>VLOOKUP($A14,'Return Data'!$B$7:$R$1700,13,0)</f>
        <v>6.0892999999999997</v>
      </c>
      <c r="U14" s="66">
        <f t="shared" si="8"/>
        <v>22</v>
      </c>
      <c r="V14" s="65">
        <f>VLOOKUP($A14,'Return Data'!$B$7:$R$1700,17,0)</f>
        <v>6.9789000000000003</v>
      </c>
      <c r="W14" s="66">
        <f t="shared" si="10"/>
        <v>13</v>
      </c>
      <c r="X14" s="65">
        <f>VLOOKUP($A14,'Return Data'!$B$7:$R$1700,14,0)</f>
        <v>6.8719999999999999</v>
      </c>
      <c r="Y14" s="66">
        <f>RANK(X14,X$8:X$37,0)</f>
        <v>12</v>
      </c>
      <c r="Z14" s="65">
        <f>VLOOKUP($A14,'Return Data'!$B$7:$R$1700,16,0)</f>
        <v>8.0136000000000003</v>
      </c>
      <c r="AA14" s="67">
        <f t="shared" si="9"/>
        <v>16</v>
      </c>
    </row>
    <row r="15" spans="1:27" x14ac:dyDescent="0.3">
      <c r="A15" s="63" t="s">
        <v>1605</v>
      </c>
      <c r="B15" s="64">
        <f>VLOOKUP($A15,'Return Data'!$B$7:$R$1700,3,0)</f>
        <v>44025</v>
      </c>
      <c r="C15" s="65">
        <f>VLOOKUP($A15,'Return Data'!$B$7:$R$1700,4,0)</f>
        <v>28.323899999999998</v>
      </c>
      <c r="D15" s="65">
        <f>VLOOKUP($A15,'Return Data'!$B$7:$R$1700,5,0)</f>
        <v>7.952</v>
      </c>
      <c r="E15" s="66">
        <f t="shared" si="0"/>
        <v>2</v>
      </c>
      <c r="F15" s="65">
        <f>VLOOKUP($A15,'Return Data'!$B$7:$R$1700,6,0)</f>
        <v>7.952</v>
      </c>
      <c r="G15" s="66">
        <f t="shared" si="1"/>
        <v>2</v>
      </c>
      <c r="H15" s="65">
        <f>VLOOKUP($A15,'Return Data'!$B$7:$R$1700,7,0)</f>
        <v>12.4376</v>
      </c>
      <c r="I15" s="66">
        <f t="shared" si="2"/>
        <v>3</v>
      </c>
      <c r="J15" s="65">
        <f>VLOOKUP($A15,'Return Data'!$B$7:$R$1700,8,0)</f>
        <v>11.0556</v>
      </c>
      <c r="K15" s="66">
        <f t="shared" si="3"/>
        <v>5</v>
      </c>
      <c r="L15" s="65">
        <f>VLOOKUP($A15,'Return Data'!$B$7:$R$1700,9,0)</f>
        <v>12.2563</v>
      </c>
      <c r="M15" s="66">
        <f t="shared" si="4"/>
        <v>5</v>
      </c>
      <c r="N15" s="65">
        <f>VLOOKUP($A15,'Return Data'!$B$7:$R$1700,10,0)</f>
        <v>9.1437000000000008</v>
      </c>
      <c r="O15" s="66">
        <f t="shared" si="5"/>
        <v>7</v>
      </c>
      <c r="P15" s="65">
        <f>VLOOKUP($A15,'Return Data'!$B$7:$R$1700,11,0)</f>
        <v>-8.6300000000000002E-2</v>
      </c>
      <c r="Q15" s="66">
        <f t="shared" si="6"/>
        <v>29</v>
      </c>
      <c r="R15" s="65">
        <f>VLOOKUP($A15,'Return Data'!$B$7:$R$1700,12,0)</f>
        <v>3.0992999999999999</v>
      </c>
      <c r="S15" s="66">
        <f t="shared" si="7"/>
        <v>26</v>
      </c>
      <c r="T15" s="65">
        <f>VLOOKUP($A15,'Return Data'!$B$7:$R$1700,13,0)</f>
        <v>4.6402999999999999</v>
      </c>
      <c r="U15" s="66">
        <f t="shared" si="8"/>
        <v>25</v>
      </c>
      <c r="V15" s="65">
        <f>VLOOKUP($A15,'Return Data'!$B$7:$R$1700,17,0)</f>
        <v>7.1565000000000003</v>
      </c>
      <c r="W15" s="66">
        <f t="shared" si="10"/>
        <v>11</v>
      </c>
      <c r="X15" s="65">
        <f>VLOOKUP($A15,'Return Data'!$B$7:$R$1700,14,0)</f>
        <v>7.3501000000000003</v>
      </c>
      <c r="Y15" s="66">
        <f>RANK(X15,X$8:X$37,0)</f>
        <v>10</v>
      </c>
      <c r="Z15" s="65">
        <f>VLOOKUP($A15,'Return Data'!$B$7:$R$1700,16,0)</f>
        <v>8.8444000000000003</v>
      </c>
      <c r="AA15" s="67">
        <f t="shared" si="9"/>
        <v>3</v>
      </c>
    </row>
    <row r="16" spans="1:27" x14ac:dyDescent="0.3">
      <c r="A16" s="63" t="s">
        <v>1606</v>
      </c>
      <c r="B16" s="64">
        <f>VLOOKUP($A16,'Return Data'!$B$7:$R$1700,3,0)</f>
        <v>44025</v>
      </c>
      <c r="C16" s="65">
        <f>VLOOKUP($A16,'Return Data'!$B$7:$R$1700,4,0)</f>
        <v>11.5693</v>
      </c>
      <c r="D16" s="65">
        <f>VLOOKUP($A16,'Return Data'!$B$7:$R$1700,5,0)</f>
        <v>5.1551999999999998</v>
      </c>
      <c r="E16" s="66">
        <f t="shared" si="0"/>
        <v>5</v>
      </c>
      <c r="F16" s="65">
        <f>VLOOKUP($A16,'Return Data'!$B$7:$R$1700,6,0)</f>
        <v>5.1551999999999998</v>
      </c>
      <c r="G16" s="66">
        <f t="shared" si="1"/>
        <v>5</v>
      </c>
      <c r="H16" s="65">
        <f>VLOOKUP($A16,'Return Data'!$B$7:$R$1700,7,0)</f>
        <v>8.5774000000000008</v>
      </c>
      <c r="I16" s="66">
        <f t="shared" si="2"/>
        <v>6</v>
      </c>
      <c r="J16" s="65">
        <f>VLOOKUP($A16,'Return Data'!$B$7:$R$1700,8,0)</f>
        <v>9.9533000000000005</v>
      </c>
      <c r="K16" s="66">
        <f t="shared" si="3"/>
        <v>6</v>
      </c>
      <c r="L16" s="65">
        <f>VLOOKUP($A16,'Return Data'!$B$7:$R$1700,9,0)</f>
        <v>10.2658</v>
      </c>
      <c r="M16" s="66">
        <f t="shared" si="4"/>
        <v>6</v>
      </c>
      <c r="N16" s="65">
        <f>VLOOKUP($A16,'Return Data'!$B$7:$R$1700,10,0)</f>
        <v>10.8933</v>
      </c>
      <c r="O16" s="66">
        <f t="shared" si="5"/>
        <v>3</v>
      </c>
      <c r="P16" s="65">
        <f>VLOOKUP($A16,'Return Data'!$B$7:$R$1700,11,0)</f>
        <v>8.3887</v>
      </c>
      <c r="Q16" s="66">
        <f t="shared" si="6"/>
        <v>3</v>
      </c>
      <c r="R16" s="65">
        <f>VLOOKUP($A16,'Return Data'!$B$7:$R$1700,12,0)</f>
        <v>7.6481000000000003</v>
      </c>
      <c r="S16" s="66">
        <f t="shared" si="7"/>
        <v>3</v>
      </c>
      <c r="T16" s="65">
        <f>VLOOKUP($A16,'Return Data'!$B$7:$R$1700,13,0)</f>
        <v>7.8844000000000003</v>
      </c>
      <c r="U16" s="66">
        <f t="shared" si="8"/>
        <v>5</v>
      </c>
      <c r="V16" s="65"/>
      <c r="W16" s="66"/>
      <c r="X16" s="65"/>
      <c r="Y16" s="66"/>
      <c r="Z16" s="65">
        <f>VLOOKUP($A16,'Return Data'!$B$7:$R$1700,16,0)</f>
        <v>8.4219000000000008</v>
      </c>
      <c r="AA16" s="67">
        <f t="shared" si="9"/>
        <v>9</v>
      </c>
    </row>
    <row r="17" spans="1:27" x14ac:dyDescent="0.3">
      <c r="A17" s="63" t="s">
        <v>1608</v>
      </c>
      <c r="B17" s="64">
        <f>VLOOKUP($A17,'Return Data'!$B$7:$R$1700,3,0)</f>
        <v>44025</v>
      </c>
      <c r="C17" s="65">
        <f>VLOOKUP($A17,'Return Data'!$B$7:$R$1700,4,0)</f>
        <v>1032.5089</v>
      </c>
      <c r="D17" s="65">
        <f>VLOOKUP($A17,'Return Data'!$B$7:$R$1700,5,0)</f>
        <v>4.6845999999999997</v>
      </c>
      <c r="E17" s="66">
        <f t="shared" si="0"/>
        <v>6</v>
      </c>
      <c r="F17" s="65">
        <f>VLOOKUP($A17,'Return Data'!$B$7:$R$1700,6,0)</f>
        <v>4.6845999999999997</v>
      </c>
      <c r="G17" s="66">
        <f t="shared" si="1"/>
        <v>6</v>
      </c>
      <c r="H17" s="65">
        <f>VLOOKUP($A17,'Return Data'!$B$7:$R$1700,7,0)</f>
        <v>7.0255999999999998</v>
      </c>
      <c r="I17" s="66">
        <f t="shared" si="2"/>
        <v>12</v>
      </c>
      <c r="J17" s="65">
        <f>VLOOKUP($A17,'Return Data'!$B$7:$R$1700,8,0)</f>
        <v>7.2271999999999998</v>
      </c>
      <c r="K17" s="66">
        <f t="shared" si="3"/>
        <v>14</v>
      </c>
      <c r="L17" s="65">
        <f>VLOOKUP($A17,'Return Data'!$B$7:$R$1700,9,0)</f>
        <v>7.7055999999999996</v>
      </c>
      <c r="M17" s="66">
        <f t="shared" si="4"/>
        <v>14</v>
      </c>
      <c r="N17" s="65">
        <f>VLOOKUP($A17,'Return Data'!$B$7:$R$1700,10,0)</f>
        <v>8.5577000000000005</v>
      </c>
      <c r="O17" s="66">
        <f t="shared" si="5"/>
        <v>14</v>
      </c>
      <c r="P17" s="65"/>
      <c r="Q17" s="66"/>
      <c r="R17" s="65"/>
      <c r="S17" s="66"/>
      <c r="T17" s="65"/>
      <c r="U17" s="66"/>
      <c r="V17" s="65"/>
      <c r="W17" s="66"/>
      <c r="X17" s="65"/>
      <c r="Y17" s="66"/>
      <c r="Z17" s="65">
        <f>VLOOKUP($A17,'Return Data'!$B$7:$R$1700,16,0)</f>
        <v>7.1479999999999997</v>
      </c>
      <c r="AA17" s="67">
        <f t="shared" si="9"/>
        <v>26</v>
      </c>
    </row>
    <row r="18" spans="1:27" x14ac:dyDescent="0.3">
      <c r="A18" s="63" t="s">
        <v>1611</v>
      </c>
      <c r="B18" s="64">
        <f>VLOOKUP($A18,'Return Data'!$B$7:$R$1700,3,0)</f>
        <v>44025</v>
      </c>
      <c r="C18" s="65">
        <f>VLOOKUP($A18,'Return Data'!$B$7:$R$1700,4,0)</f>
        <v>22.012799999999999</v>
      </c>
      <c r="D18" s="65">
        <f>VLOOKUP($A18,'Return Data'!$B$7:$R$1700,5,0)</f>
        <v>7.5214999999999996</v>
      </c>
      <c r="E18" s="66">
        <f t="shared" si="0"/>
        <v>3</v>
      </c>
      <c r="F18" s="65">
        <f>VLOOKUP($A18,'Return Data'!$B$7:$R$1700,6,0)</f>
        <v>7.5214999999999996</v>
      </c>
      <c r="G18" s="66">
        <f t="shared" si="1"/>
        <v>3</v>
      </c>
      <c r="H18" s="65">
        <f>VLOOKUP($A18,'Return Data'!$B$7:$R$1700,7,0)</f>
        <v>12.751300000000001</v>
      </c>
      <c r="I18" s="66">
        <f t="shared" si="2"/>
        <v>2</v>
      </c>
      <c r="J18" s="65">
        <f>VLOOKUP($A18,'Return Data'!$B$7:$R$1700,8,0)</f>
        <v>12.651</v>
      </c>
      <c r="K18" s="66">
        <f t="shared" si="3"/>
        <v>3</v>
      </c>
      <c r="L18" s="65">
        <f>VLOOKUP($A18,'Return Data'!$B$7:$R$1700,9,0)</f>
        <v>14.0786</v>
      </c>
      <c r="M18" s="66">
        <f t="shared" si="4"/>
        <v>3</v>
      </c>
      <c r="N18" s="65">
        <f>VLOOKUP($A18,'Return Data'!$B$7:$R$1700,10,0)</f>
        <v>9.8190000000000008</v>
      </c>
      <c r="O18" s="66">
        <f t="shared" si="5"/>
        <v>5</v>
      </c>
      <c r="P18" s="65">
        <f>VLOOKUP($A18,'Return Data'!$B$7:$R$1700,11,0)</f>
        <v>7.9801000000000002</v>
      </c>
      <c r="Q18" s="66">
        <f t="shared" ref="Q18:Q37" si="11">RANK(P18,P$8:P$37,0)</f>
        <v>4</v>
      </c>
      <c r="R18" s="65">
        <f>VLOOKUP($A18,'Return Data'!$B$7:$R$1700,12,0)</f>
        <v>8.2302999999999997</v>
      </c>
      <c r="S18" s="66">
        <f t="shared" ref="S18:S25" si="12">RANK(R18,R$8:R$37,0)</f>
        <v>1</v>
      </c>
      <c r="T18" s="65">
        <f>VLOOKUP($A18,'Return Data'!$B$7:$R$1700,13,0)</f>
        <v>8.4526000000000003</v>
      </c>
      <c r="U18" s="66">
        <f t="shared" ref="U18:U25" si="13">RANK(T18,T$8:T$37,0)</f>
        <v>3</v>
      </c>
      <c r="V18" s="65">
        <f>VLOOKUP($A18,'Return Data'!$B$7:$R$1700,17,0)</f>
        <v>8.7110000000000003</v>
      </c>
      <c r="W18" s="66">
        <f>RANK(V18,V$8:V$37,0)</f>
        <v>2</v>
      </c>
      <c r="X18" s="65">
        <f>VLOOKUP($A18,'Return Data'!$B$7:$R$1700,14,0)</f>
        <v>8.1683000000000003</v>
      </c>
      <c r="Y18" s="66">
        <f>RANK(X18,X$8:X$37,0)</f>
        <v>2</v>
      </c>
      <c r="Z18" s="65">
        <f>VLOOKUP($A18,'Return Data'!$B$7:$R$1700,16,0)</f>
        <v>9.1443999999999992</v>
      </c>
      <c r="AA18" s="67">
        <f t="shared" si="9"/>
        <v>2</v>
      </c>
    </row>
    <row r="19" spans="1:27" x14ac:dyDescent="0.3">
      <c r="A19" s="63" t="s">
        <v>1613</v>
      </c>
      <c r="B19" s="64">
        <f>VLOOKUP($A19,'Return Data'!$B$7:$R$1700,3,0)</f>
        <v>44025</v>
      </c>
      <c r="C19" s="65">
        <f>VLOOKUP($A19,'Return Data'!$B$7:$R$1700,4,0)</f>
        <v>2192.9791</v>
      </c>
      <c r="D19" s="65">
        <f>VLOOKUP($A19,'Return Data'!$B$7:$R$1700,5,0)</f>
        <v>3.1598999999999999</v>
      </c>
      <c r="E19" s="66">
        <f t="shared" si="0"/>
        <v>17</v>
      </c>
      <c r="F19" s="65">
        <f>VLOOKUP($A19,'Return Data'!$B$7:$R$1700,6,0)</f>
        <v>3.1598999999999999</v>
      </c>
      <c r="G19" s="66">
        <f t="shared" si="1"/>
        <v>17</v>
      </c>
      <c r="H19" s="65">
        <f>VLOOKUP($A19,'Return Data'!$B$7:$R$1700,7,0)</f>
        <v>11.0092</v>
      </c>
      <c r="I19" s="66">
        <f t="shared" si="2"/>
        <v>4</v>
      </c>
      <c r="J19" s="65">
        <f>VLOOKUP($A19,'Return Data'!$B$7:$R$1700,8,0)</f>
        <v>9.3437999999999999</v>
      </c>
      <c r="K19" s="66">
        <f t="shared" si="3"/>
        <v>7</v>
      </c>
      <c r="L19" s="65">
        <f>VLOOKUP($A19,'Return Data'!$B$7:$R$1700,9,0)</f>
        <v>10.180899999999999</v>
      </c>
      <c r="M19" s="66">
        <f t="shared" si="4"/>
        <v>7</v>
      </c>
      <c r="N19" s="65">
        <f>VLOOKUP($A19,'Return Data'!$B$7:$R$1700,10,0)</f>
        <v>5.9130000000000003</v>
      </c>
      <c r="O19" s="66">
        <f t="shared" si="5"/>
        <v>27</v>
      </c>
      <c r="P19" s="65">
        <f>VLOOKUP($A19,'Return Data'!$B$7:$R$1700,11,0)</f>
        <v>5.4858000000000002</v>
      </c>
      <c r="Q19" s="66">
        <f t="shared" si="11"/>
        <v>24</v>
      </c>
      <c r="R19" s="65">
        <f>VLOOKUP($A19,'Return Data'!$B$7:$R$1700,12,0)</f>
        <v>6.0967000000000002</v>
      </c>
      <c r="S19" s="66">
        <f t="shared" si="12"/>
        <v>21</v>
      </c>
      <c r="T19" s="65">
        <f>VLOOKUP($A19,'Return Data'!$B$7:$R$1700,13,0)</f>
        <v>11.1275</v>
      </c>
      <c r="U19" s="66">
        <f t="shared" si="13"/>
        <v>2</v>
      </c>
      <c r="V19" s="65">
        <f>VLOOKUP($A19,'Return Data'!$B$7:$R$1700,17,0)</f>
        <v>7.0621</v>
      </c>
      <c r="W19" s="66">
        <f>RANK(V19,V$8:V$37,0)</f>
        <v>12</v>
      </c>
      <c r="X19" s="65">
        <f>VLOOKUP($A19,'Return Data'!$B$7:$R$1700,14,0)</f>
        <v>7.0548999999999999</v>
      </c>
      <c r="Y19" s="66">
        <f>RANK(X19,X$8:X$37,0)</f>
        <v>11</v>
      </c>
      <c r="Z19" s="65">
        <f>VLOOKUP($A19,'Return Data'!$B$7:$R$1700,16,0)</f>
        <v>8.0189000000000004</v>
      </c>
      <c r="AA19" s="67">
        <f t="shared" si="9"/>
        <v>15</v>
      </c>
    </row>
    <row r="20" spans="1:27" x14ac:dyDescent="0.3">
      <c r="A20" s="63" t="s">
        <v>1614</v>
      </c>
      <c r="B20" s="64">
        <f>VLOOKUP($A20,'Return Data'!$B$7:$R$1700,3,0)</f>
        <v>44025</v>
      </c>
      <c r="C20" s="65">
        <f>VLOOKUP($A20,'Return Data'!$B$7:$R$1700,4,0)</f>
        <v>11.6754</v>
      </c>
      <c r="D20" s="65">
        <f>VLOOKUP($A20,'Return Data'!$B$7:$R$1700,5,0)</f>
        <v>3.3355999999999999</v>
      </c>
      <c r="E20" s="66">
        <f t="shared" si="0"/>
        <v>15</v>
      </c>
      <c r="F20" s="65">
        <f>VLOOKUP($A20,'Return Data'!$B$7:$R$1700,6,0)</f>
        <v>3.3355999999999999</v>
      </c>
      <c r="G20" s="66">
        <f t="shared" si="1"/>
        <v>15</v>
      </c>
      <c r="H20" s="65">
        <f>VLOOKUP($A20,'Return Data'!$B$7:$R$1700,7,0)</f>
        <v>4.9173</v>
      </c>
      <c r="I20" s="66">
        <f t="shared" si="2"/>
        <v>23</v>
      </c>
      <c r="J20" s="65">
        <f>VLOOKUP($A20,'Return Data'!$B$7:$R$1700,8,0)</f>
        <v>5.8860999999999999</v>
      </c>
      <c r="K20" s="66">
        <f t="shared" si="3"/>
        <v>23</v>
      </c>
      <c r="L20" s="65">
        <f>VLOOKUP($A20,'Return Data'!$B$7:$R$1700,9,0)</f>
        <v>6.9894999999999996</v>
      </c>
      <c r="M20" s="66">
        <f t="shared" si="4"/>
        <v>18</v>
      </c>
      <c r="N20" s="65">
        <f>VLOOKUP($A20,'Return Data'!$B$7:$R$1700,10,0)</f>
        <v>8.9021000000000008</v>
      </c>
      <c r="O20" s="66">
        <f t="shared" si="5"/>
        <v>12</v>
      </c>
      <c r="P20" s="65">
        <f>VLOOKUP($A20,'Return Data'!$B$7:$R$1700,11,0)</f>
        <v>7.4909999999999997</v>
      </c>
      <c r="Q20" s="66">
        <f t="shared" si="11"/>
        <v>11</v>
      </c>
      <c r="R20" s="65">
        <f>VLOOKUP($A20,'Return Data'!$B$7:$R$1700,12,0)</f>
        <v>7.2184999999999997</v>
      </c>
      <c r="S20" s="66">
        <f t="shared" si="12"/>
        <v>7</v>
      </c>
      <c r="T20" s="65">
        <f>VLOOKUP($A20,'Return Data'!$B$7:$R$1700,13,0)</f>
        <v>7.5431999999999997</v>
      </c>
      <c r="U20" s="66">
        <f t="shared" si="13"/>
        <v>9</v>
      </c>
      <c r="V20" s="65"/>
      <c r="W20" s="66"/>
      <c r="X20" s="65"/>
      <c r="Y20" s="66"/>
      <c r="Z20" s="65">
        <f>VLOOKUP($A20,'Return Data'!$B$7:$R$1700,16,0)</f>
        <v>8.0989000000000004</v>
      </c>
      <c r="AA20" s="67">
        <f t="shared" si="9"/>
        <v>13</v>
      </c>
    </row>
    <row r="21" spans="1:27" x14ac:dyDescent="0.3">
      <c r="A21" s="63" t="s">
        <v>1617</v>
      </c>
      <c r="B21" s="64">
        <f>VLOOKUP($A21,'Return Data'!$B$7:$R$1700,3,0)</f>
        <v>44025</v>
      </c>
      <c r="C21" s="65">
        <f>VLOOKUP($A21,'Return Data'!$B$7:$R$1700,4,0)</f>
        <v>2051.2525999999998</v>
      </c>
      <c r="D21" s="65">
        <f>VLOOKUP($A21,'Return Data'!$B$7:$R$1700,5,0)</f>
        <v>3.1355</v>
      </c>
      <c r="E21" s="66">
        <f t="shared" si="0"/>
        <v>18</v>
      </c>
      <c r="F21" s="65">
        <f>VLOOKUP($A21,'Return Data'!$B$7:$R$1700,6,0)</f>
        <v>3.1355</v>
      </c>
      <c r="G21" s="66">
        <f t="shared" si="1"/>
        <v>18</v>
      </c>
      <c r="H21" s="65">
        <f>VLOOKUP($A21,'Return Data'!$B$7:$R$1700,7,0)</f>
        <v>7.2892000000000001</v>
      </c>
      <c r="I21" s="66">
        <f t="shared" si="2"/>
        <v>10</v>
      </c>
      <c r="J21" s="65">
        <f>VLOOKUP($A21,'Return Data'!$B$7:$R$1700,8,0)</f>
        <v>7.0411000000000001</v>
      </c>
      <c r="K21" s="66">
        <f t="shared" si="3"/>
        <v>15</v>
      </c>
      <c r="L21" s="65">
        <f>VLOOKUP($A21,'Return Data'!$B$7:$R$1700,9,0)</f>
        <v>5.6253000000000002</v>
      </c>
      <c r="M21" s="66">
        <f t="shared" si="4"/>
        <v>26</v>
      </c>
      <c r="N21" s="65">
        <f>VLOOKUP($A21,'Return Data'!$B$7:$R$1700,10,0)</f>
        <v>8.5245999999999995</v>
      </c>
      <c r="O21" s="66">
        <f t="shared" si="5"/>
        <v>15</v>
      </c>
      <c r="P21" s="65">
        <f>VLOOKUP($A21,'Return Data'!$B$7:$R$1700,11,0)</f>
        <v>7.6784999999999997</v>
      </c>
      <c r="Q21" s="66">
        <f t="shared" si="11"/>
        <v>7</v>
      </c>
      <c r="R21" s="65">
        <f>VLOOKUP($A21,'Return Data'!$B$7:$R$1700,12,0)</f>
        <v>7.2054999999999998</v>
      </c>
      <c r="S21" s="66">
        <f t="shared" si="12"/>
        <v>8</v>
      </c>
      <c r="T21" s="65">
        <f>VLOOKUP($A21,'Return Data'!$B$7:$R$1700,13,0)</f>
        <v>7.3642000000000003</v>
      </c>
      <c r="U21" s="66">
        <f t="shared" si="13"/>
        <v>12</v>
      </c>
      <c r="V21" s="65">
        <f>VLOOKUP($A21,'Return Data'!$B$7:$R$1700,17,0)</f>
        <v>7.8091999999999997</v>
      </c>
      <c r="W21" s="66">
        <f>RANK(V21,V$8:V$37,0)</f>
        <v>8</v>
      </c>
      <c r="X21" s="65">
        <f>VLOOKUP($A21,'Return Data'!$B$7:$R$1700,14,0)</f>
        <v>7.5846</v>
      </c>
      <c r="Y21" s="66">
        <f>RANK(X21,X$8:X$37,0)</f>
        <v>7</v>
      </c>
      <c r="Z21" s="65">
        <f>VLOOKUP($A21,'Return Data'!$B$7:$R$1700,16,0)</f>
        <v>8.6167999999999996</v>
      </c>
      <c r="AA21" s="67">
        <f t="shared" si="9"/>
        <v>5</v>
      </c>
    </row>
    <row r="22" spans="1:27" x14ac:dyDescent="0.3">
      <c r="A22" s="63" t="s">
        <v>1619</v>
      </c>
      <c r="B22" s="64">
        <f>VLOOKUP($A22,'Return Data'!$B$7:$R$1700,3,0)</f>
        <v>44025</v>
      </c>
      <c r="C22" s="65">
        <f>VLOOKUP($A22,'Return Data'!$B$7:$R$1700,4,0)</f>
        <v>2163.8067000000001</v>
      </c>
      <c r="D22" s="65">
        <f>VLOOKUP($A22,'Return Data'!$B$7:$R$1700,5,0)</f>
        <v>3.3369</v>
      </c>
      <c r="E22" s="66">
        <f t="shared" si="0"/>
        <v>14</v>
      </c>
      <c r="F22" s="65">
        <f>VLOOKUP($A22,'Return Data'!$B$7:$R$1700,6,0)</f>
        <v>3.3369</v>
      </c>
      <c r="G22" s="66">
        <f t="shared" si="1"/>
        <v>14</v>
      </c>
      <c r="H22" s="65">
        <f>VLOOKUP($A22,'Return Data'!$B$7:$R$1700,7,0)</f>
        <v>5.5606999999999998</v>
      </c>
      <c r="I22" s="66">
        <f t="shared" si="2"/>
        <v>16</v>
      </c>
      <c r="J22" s="65">
        <f>VLOOKUP($A22,'Return Data'!$B$7:$R$1700,8,0)</f>
        <v>7.2554999999999996</v>
      </c>
      <c r="K22" s="66">
        <f t="shared" si="3"/>
        <v>13</v>
      </c>
      <c r="L22" s="65">
        <f>VLOOKUP($A22,'Return Data'!$B$7:$R$1700,9,0)</f>
        <v>7.6272000000000002</v>
      </c>
      <c r="M22" s="66">
        <f t="shared" si="4"/>
        <v>15</v>
      </c>
      <c r="N22" s="65">
        <f>VLOOKUP($A22,'Return Data'!$B$7:$R$1700,10,0)</f>
        <v>9.1272000000000002</v>
      </c>
      <c r="O22" s="66">
        <f t="shared" si="5"/>
        <v>8</v>
      </c>
      <c r="P22" s="65">
        <f>VLOOKUP($A22,'Return Data'!$B$7:$R$1700,11,0)</f>
        <v>7.2411000000000003</v>
      </c>
      <c r="Q22" s="66">
        <f t="shared" si="11"/>
        <v>12</v>
      </c>
      <c r="R22" s="65">
        <f>VLOOKUP($A22,'Return Data'!$B$7:$R$1700,12,0)</f>
        <v>7.0465999999999998</v>
      </c>
      <c r="S22" s="66">
        <f t="shared" si="12"/>
        <v>13</v>
      </c>
      <c r="T22" s="65">
        <f>VLOOKUP($A22,'Return Data'!$B$7:$R$1700,13,0)</f>
        <v>7.4210000000000003</v>
      </c>
      <c r="U22" s="66">
        <f t="shared" si="13"/>
        <v>11</v>
      </c>
      <c r="V22" s="65">
        <f>VLOOKUP($A22,'Return Data'!$B$7:$R$1700,17,0)</f>
        <v>7.9631999999999996</v>
      </c>
      <c r="W22" s="66">
        <f>RANK(V22,V$8:V$37,0)</f>
        <v>6</v>
      </c>
      <c r="X22" s="65">
        <f>VLOOKUP($A22,'Return Data'!$B$7:$R$1700,14,0)</f>
        <v>7.6651999999999996</v>
      </c>
      <c r="Y22" s="66">
        <f>RANK(X22,X$8:X$37,0)</f>
        <v>6</v>
      </c>
      <c r="Z22" s="65">
        <f>VLOOKUP($A22,'Return Data'!$B$7:$R$1700,16,0)</f>
        <v>8.3922000000000008</v>
      </c>
      <c r="AA22" s="67">
        <f t="shared" si="9"/>
        <v>10</v>
      </c>
    </row>
    <row r="23" spans="1:27" x14ac:dyDescent="0.3">
      <c r="A23" s="63" t="s">
        <v>1621</v>
      </c>
      <c r="B23" s="64">
        <f>VLOOKUP($A23,'Return Data'!$B$7:$R$1700,3,0)</f>
        <v>44025</v>
      </c>
      <c r="C23" s="65">
        <f>VLOOKUP($A23,'Return Data'!$B$7:$R$1700,4,0)</f>
        <v>27.432200000000002</v>
      </c>
      <c r="D23" s="65">
        <f>VLOOKUP($A23,'Return Data'!$B$7:$R$1700,5,0)</f>
        <v>3.0609999999999999</v>
      </c>
      <c r="E23" s="66">
        <f t="shared" si="0"/>
        <v>21</v>
      </c>
      <c r="F23" s="65">
        <f>VLOOKUP($A23,'Return Data'!$B$7:$R$1700,6,0)</f>
        <v>3.0609999999999999</v>
      </c>
      <c r="G23" s="66">
        <f t="shared" si="1"/>
        <v>21</v>
      </c>
      <c r="H23" s="65">
        <f>VLOOKUP($A23,'Return Data'!$B$7:$R$1700,7,0)</f>
        <v>5.0038999999999998</v>
      </c>
      <c r="I23" s="66">
        <f t="shared" si="2"/>
        <v>22</v>
      </c>
      <c r="J23" s="65">
        <f>VLOOKUP($A23,'Return Data'!$B$7:$R$1700,8,0)</f>
        <v>103.5474</v>
      </c>
      <c r="K23" s="66">
        <f t="shared" si="3"/>
        <v>1</v>
      </c>
      <c r="L23" s="65">
        <f>VLOOKUP($A23,'Return Data'!$B$7:$R$1700,9,0)</f>
        <v>50.682600000000001</v>
      </c>
      <c r="M23" s="66">
        <f t="shared" si="4"/>
        <v>1</v>
      </c>
      <c r="N23" s="65">
        <f>VLOOKUP($A23,'Return Data'!$B$7:$R$1700,10,0)</f>
        <v>21.760999999999999</v>
      </c>
      <c r="O23" s="66">
        <f t="shared" si="5"/>
        <v>1</v>
      </c>
      <c r="P23" s="65">
        <f>VLOOKUP($A23,'Return Data'!$B$7:$R$1700,11,0)</f>
        <v>13.084899999999999</v>
      </c>
      <c r="Q23" s="66">
        <f t="shared" si="11"/>
        <v>1</v>
      </c>
      <c r="R23" s="65">
        <f>VLOOKUP($A23,'Return Data'!$B$7:$R$1700,12,0)</f>
        <v>7.1083999999999996</v>
      </c>
      <c r="S23" s="66">
        <f t="shared" si="12"/>
        <v>12</v>
      </c>
      <c r="T23" s="65">
        <f>VLOOKUP($A23,'Return Data'!$B$7:$R$1700,13,0)</f>
        <v>6.6196000000000002</v>
      </c>
      <c r="U23" s="66">
        <f t="shared" si="13"/>
        <v>20</v>
      </c>
      <c r="V23" s="65">
        <f>VLOOKUP($A23,'Return Data'!$B$7:$R$1700,17,0)</f>
        <v>4.2432999999999996</v>
      </c>
      <c r="W23" s="66">
        <f>RANK(V23,V$8:V$37,0)</f>
        <v>18</v>
      </c>
      <c r="X23" s="65">
        <f>VLOOKUP($A23,'Return Data'!$B$7:$R$1700,14,0)</f>
        <v>5.0049000000000001</v>
      </c>
      <c r="Y23" s="66">
        <f>RANK(X23,X$8:X$37,0)</f>
        <v>18</v>
      </c>
      <c r="Z23" s="65">
        <f>VLOOKUP($A23,'Return Data'!$B$7:$R$1700,16,0)</f>
        <v>7.4611000000000001</v>
      </c>
      <c r="AA23" s="67">
        <f t="shared" si="9"/>
        <v>22</v>
      </c>
    </row>
    <row r="24" spans="1:27" x14ac:dyDescent="0.3">
      <c r="A24" s="63" t="s">
        <v>1623</v>
      </c>
      <c r="B24" s="64">
        <f>VLOOKUP($A24,'Return Data'!$B$7:$R$1700,3,0)</f>
        <v>44025</v>
      </c>
      <c r="C24" s="65">
        <f>VLOOKUP($A24,'Return Data'!$B$7:$R$1700,4,0)</f>
        <v>33.709000000000003</v>
      </c>
      <c r="D24" s="65">
        <f>VLOOKUP($A24,'Return Data'!$B$7:$R$1700,5,0)</f>
        <v>3.6825999999999999</v>
      </c>
      <c r="E24" s="66">
        <f t="shared" si="0"/>
        <v>10</v>
      </c>
      <c r="F24" s="65">
        <f>VLOOKUP($A24,'Return Data'!$B$7:$R$1700,6,0)</f>
        <v>3.6825999999999999</v>
      </c>
      <c r="G24" s="66">
        <f t="shared" si="1"/>
        <v>10</v>
      </c>
      <c r="H24" s="65">
        <f>VLOOKUP($A24,'Return Data'!$B$7:$R$1700,7,0)</f>
        <v>7.1872999999999996</v>
      </c>
      <c r="I24" s="66">
        <f t="shared" si="2"/>
        <v>11</v>
      </c>
      <c r="J24" s="65">
        <f>VLOOKUP($A24,'Return Data'!$B$7:$R$1700,8,0)</f>
        <v>9.2286000000000001</v>
      </c>
      <c r="K24" s="66">
        <f t="shared" si="3"/>
        <v>8</v>
      </c>
      <c r="L24" s="65">
        <f>VLOOKUP($A24,'Return Data'!$B$7:$R$1700,9,0)</f>
        <v>9.7767999999999997</v>
      </c>
      <c r="M24" s="66">
        <f t="shared" si="4"/>
        <v>8</v>
      </c>
      <c r="N24" s="65">
        <f>VLOOKUP($A24,'Return Data'!$B$7:$R$1700,10,0)</f>
        <v>10.0603</v>
      </c>
      <c r="O24" s="66">
        <f t="shared" si="5"/>
        <v>4</v>
      </c>
      <c r="P24" s="65">
        <f>VLOOKUP($A24,'Return Data'!$B$7:$R$1700,11,0)</f>
        <v>7.8940000000000001</v>
      </c>
      <c r="Q24" s="66">
        <f t="shared" si="11"/>
        <v>6</v>
      </c>
      <c r="R24" s="65">
        <f>VLOOKUP($A24,'Return Data'!$B$7:$R$1700,12,0)</f>
        <v>7.5713999999999997</v>
      </c>
      <c r="S24" s="66">
        <f t="shared" si="12"/>
        <v>4</v>
      </c>
      <c r="T24" s="65">
        <f>VLOOKUP($A24,'Return Data'!$B$7:$R$1700,13,0)</f>
        <v>7.8228</v>
      </c>
      <c r="U24" s="66">
        <f t="shared" si="13"/>
        <v>6</v>
      </c>
      <c r="V24" s="65">
        <f>VLOOKUP($A24,'Return Data'!$B$7:$R$1700,17,0)</f>
        <v>8.1670999999999996</v>
      </c>
      <c r="W24" s="66">
        <f>RANK(V24,V$8:V$37,0)</f>
        <v>4</v>
      </c>
      <c r="X24" s="65">
        <f>VLOOKUP($A24,'Return Data'!$B$7:$R$1700,14,0)</f>
        <v>7.7545000000000002</v>
      </c>
      <c r="Y24" s="66">
        <f>RANK(X24,X$8:X$37,0)</f>
        <v>5</v>
      </c>
      <c r="Z24" s="65">
        <f>VLOOKUP($A24,'Return Data'!$B$7:$R$1700,16,0)</f>
        <v>8.4581999999999997</v>
      </c>
      <c r="AA24" s="67">
        <f t="shared" si="9"/>
        <v>7</v>
      </c>
    </row>
    <row r="25" spans="1:27" x14ac:dyDescent="0.3">
      <c r="A25" s="63" t="s">
        <v>1625</v>
      </c>
      <c r="B25" s="64">
        <f>VLOOKUP($A25,'Return Data'!$B$7:$R$1700,3,0)</f>
        <v>44025</v>
      </c>
      <c r="C25" s="65">
        <f>VLOOKUP($A25,'Return Data'!$B$7:$R$1700,4,0)</f>
        <v>34.2273</v>
      </c>
      <c r="D25" s="65">
        <f>VLOOKUP($A25,'Return Data'!$B$7:$R$1700,5,0)</f>
        <v>3.5200999999999998</v>
      </c>
      <c r="E25" s="66">
        <f t="shared" si="0"/>
        <v>12</v>
      </c>
      <c r="F25" s="65">
        <f>VLOOKUP($A25,'Return Data'!$B$7:$R$1700,6,0)</f>
        <v>3.5200999999999998</v>
      </c>
      <c r="G25" s="66">
        <f t="shared" si="1"/>
        <v>12</v>
      </c>
      <c r="H25" s="65">
        <f>VLOOKUP($A25,'Return Data'!$B$7:$R$1700,7,0)</f>
        <v>5.8413000000000004</v>
      </c>
      <c r="I25" s="66">
        <f t="shared" si="2"/>
        <v>13</v>
      </c>
      <c r="J25" s="65">
        <f>VLOOKUP($A25,'Return Data'!$B$7:$R$1700,8,0)</f>
        <v>6.4829999999999997</v>
      </c>
      <c r="K25" s="66">
        <f t="shared" si="3"/>
        <v>18</v>
      </c>
      <c r="L25" s="65">
        <f>VLOOKUP($A25,'Return Data'!$B$7:$R$1700,9,0)</f>
        <v>6.5759999999999996</v>
      </c>
      <c r="M25" s="66">
        <f t="shared" si="4"/>
        <v>20</v>
      </c>
      <c r="N25" s="65">
        <f>VLOOKUP($A25,'Return Data'!$B$7:$R$1700,10,0)</f>
        <v>9.0495999999999999</v>
      </c>
      <c r="O25" s="66">
        <f t="shared" si="5"/>
        <v>10</v>
      </c>
      <c r="P25" s="65">
        <f>VLOOKUP($A25,'Return Data'!$B$7:$R$1700,11,0)</f>
        <v>7.6757</v>
      </c>
      <c r="Q25" s="66">
        <f t="shared" si="11"/>
        <v>8</v>
      </c>
      <c r="R25" s="65">
        <f>VLOOKUP($A25,'Return Data'!$B$7:$R$1700,12,0)</f>
        <v>7.1997999999999998</v>
      </c>
      <c r="S25" s="66">
        <f t="shared" si="12"/>
        <v>9</v>
      </c>
      <c r="T25" s="65">
        <f>VLOOKUP($A25,'Return Data'!$B$7:$R$1700,13,0)</f>
        <v>7.4753999999999996</v>
      </c>
      <c r="U25" s="66">
        <f t="shared" si="13"/>
        <v>10</v>
      </c>
      <c r="V25" s="65">
        <f>VLOOKUP($A25,'Return Data'!$B$7:$R$1700,17,0)</f>
        <v>7.9063999999999997</v>
      </c>
      <c r="W25" s="66">
        <f>RANK(V25,V$8:V$37,0)</f>
        <v>7</v>
      </c>
      <c r="X25" s="65">
        <f>VLOOKUP($A25,'Return Data'!$B$7:$R$1700,14,0)</f>
        <v>7.5827</v>
      </c>
      <c r="Y25" s="66">
        <f>RANK(X25,X$8:X$37,0)</f>
        <v>8</v>
      </c>
      <c r="Z25" s="65">
        <f>VLOOKUP($A25,'Return Data'!$B$7:$R$1700,16,0)</f>
        <v>8.4481999999999999</v>
      </c>
      <c r="AA25" s="67">
        <f t="shared" si="9"/>
        <v>8</v>
      </c>
    </row>
    <row r="26" spans="1:27" x14ac:dyDescent="0.3">
      <c r="A26" s="63" t="s">
        <v>1626</v>
      </c>
      <c r="B26" s="64">
        <f>VLOOKUP($A26,'Return Data'!$B$7:$R$1700,3,0)</f>
        <v>44025</v>
      </c>
      <c r="C26" s="65">
        <f>VLOOKUP($A26,'Return Data'!$B$7:$R$1700,4,0)</f>
        <v>1033.5377000000001</v>
      </c>
      <c r="D26" s="65">
        <f>VLOOKUP($A26,'Return Data'!$B$7:$R$1700,5,0)</f>
        <v>4.0355999999999996</v>
      </c>
      <c r="E26" s="66">
        <f t="shared" si="0"/>
        <v>7</v>
      </c>
      <c r="F26" s="65">
        <f>VLOOKUP($A26,'Return Data'!$B$7:$R$1700,6,0)</f>
        <v>4.0355999999999996</v>
      </c>
      <c r="G26" s="66">
        <f t="shared" si="1"/>
        <v>7</v>
      </c>
      <c r="H26" s="65">
        <f>VLOOKUP($A26,'Return Data'!$B$7:$R$1700,7,0)</f>
        <v>5.0975000000000001</v>
      </c>
      <c r="I26" s="66">
        <f t="shared" si="2"/>
        <v>21</v>
      </c>
      <c r="J26" s="65">
        <f>VLOOKUP($A26,'Return Data'!$B$7:$R$1700,8,0)</f>
        <v>5.9706000000000001</v>
      </c>
      <c r="K26" s="66">
        <f t="shared" si="3"/>
        <v>21</v>
      </c>
      <c r="L26" s="65">
        <f>VLOOKUP($A26,'Return Data'!$B$7:$R$1700,9,0)</f>
        <v>6.5068000000000001</v>
      </c>
      <c r="M26" s="66">
        <f t="shared" si="4"/>
        <v>21</v>
      </c>
      <c r="N26" s="65">
        <f>VLOOKUP($A26,'Return Data'!$B$7:$R$1700,10,0)</f>
        <v>6.3642000000000003</v>
      </c>
      <c r="O26" s="66">
        <f t="shared" si="5"/>
        <v>26</v>
      </c>
      <c r="P26" s="65">
        <f>VLOOKUP($A26,'Return Data'!$B$7:$R$1700,11,0)</f>
        <v>5.1569000000000003</v>
      </c>
      <c r="Q26" s="66">
        <f t="shared" si="11"/>
        <v>26</v>
      </c>
      <c r="R26" s="65"/>
      <c r="S26" s="66"/>
      <c r="T26" s="65"/>
      <c r="U26" s="66"/>
      <c r="V26" s="65"/>
      <c r="W26" s="66"/>
      <c r="X26" s="65"/>
      <c r="Y26" s="66"/>
      <c r="Z26" s="65">
        <f>VLOOKUP($A26,'Return Data'!$B$7:$R$1700,16,0)</f>
        <v>5.3455000000000004</v>
      </c>
      <c r="AA26" s="67">
        <f t="shared" si="9"/>
        <v>27</v>
      </c>
    </row>
    <row r="27" spans="1:27" x14ac:dyDescent="0.3">
      <c r="A27" s="63" t="s">
        <v>1628</v>
      </c>
      <c r="B27" s="64">
        <f>VLOOKUP($A27,'Return Data'!$B$7:$R$1700,3,0)</f>
        <v>44025</v>
      </c>
      <c r="C27" s="65">
        <f>VLOOKUP($A27,'Return Data'!$B$7:$R$1700,4,0)</f>
        <v>1056.7873999999999</v>
      </c>
      <c r="D27" s="65">
        <f>VLOOKUP($A27,'Return Data'!$B$7:$R$1700,5,0)</f>
        <v>2.9249999999999998</v>
      </c>
      <c r="E27" s="66">
        <f t="shared" si="0"/>
        <v>23</v>
      </c>
      <c r="F27" s="65">
        <f>VLOOKUP($A27,'Return Data'!$B$7:$R$1700,6,0)</f>
        <v>2.9249999999999998</v>
      </c>
      <c r="G27" s="66">
        <f t="shared" si="1"/>
        <v>23</v>
      </c>
      <c r="H27" s="65">
        <f>VLOOKUP($A27,'Return Data'!$B$7:$R$1700,7,0)</f>
        <v>5.5705999999999998</v>
      </c>
      <c r="I27" s="66">
        <f t="shared" si="2"/>
        <v>15</v>
      </c>
      <c r="J27" s="65">
        <f>VLOOKUP($A27,'Return Data'!$B$7:$R$1700,8,0)</f>
        <v>6.8685</v>
      </c>
      <c r="K27" s="66">
        <f t="shared" si="3"/>
        <v>16</v>
      </c>
      <c r="L27" s="65">
        <f>VLOOKUP($A27,'Return Data'!$B$7:$R$1700,9,0)</f>
        <v>8.6013999999999999</v>
      </c>
      <c r="M27" s="66">
        <f t="shared" si="4"/>
        <v>10</v>
      </c>
      <c r="N27" s="65">
        <f>VLOOKUP($A27,'Return Data'!$B$7:$R$1700,10,0)</f>
        <v>9.0961999999999996</v>
      </c>
      <c r="O27" s="66">
        <f t="shared" si="5"/>
        <v>9</v>
      </c>
      <c r="P27" s="65">
        <f>VLOOKUP($A27,'Return Data'!$B$7:$R$1700,11,0)</f>
        <v>7.9318</v>
      </c>
      <c r="Q27" s="66">
        <f t="shared" si="11"/>
        <v>5</v>
      </c>
      <c r="R27" s="65"/>
      <c r="S27" s="66"/>
      <c r="T27" s="65"/>
      <c r="U27" s="66"/>
      <c r="V27" s="65"/>
      <c r="W27" s="66"/>
      <c r="X27" s="65"/>
      <c r="Y27" s="66"/>
      <c r="Z27" s="65">
        <f>VLOOKUP($A27,'Return Data'!$B$7:$R$1700,16,0)</f>
        <v>7.6768000000000001</v>
      </c>
      <c r="AA27" s="67">
        <f t="shared" si="9"/>
        <v>20</v>
      </c>
    </row>
    <row r="28" spans="1:27" x14ac:dyDescent="0.3">
      <c r="A28" s="63" t="s">
        <v>1630</v>
      </c>
      <c r="B28" s="64">
        <f>VLOOKUP($A28,'Return Data'!$B$7:$R$1700,3,0)</f>
        <v>44025</v>
      </c>
      <c r="C28" s="65">
        <f>VLOOKUP($A28,'Return Data'!$B$7:$R$1700,4,0)</f>
        <v>13.6341</v>
      </c>
      <c r="D28" s="65">
        <f>VLOOKUP($A28,'Return Data'!$B$7:$R$1700,5,0)</f>
        <v>2.9455</v>
      </c>
      <c r="E28" s="66">
        <f t="shared" si="0"/>
        <v>22</v>
      </c>
      <c r="F28" s="65">
        <f>VLOOKUP($A28,'Return Data'!$B$7:$R$1700,6,0)</f>
        <v>2.9455</v>
      </c>
      <c r="G28" s="66">
        <f t="shared" si="1"/>
        <v>22</v>
      </c>
      <c r="H28" s="65">
        <f>VLOOKUP($A28,'Return Data'!$B$7:$R$1700,7,0)</f>
        <v>2.8698999999999999</v>
      </c>
      <c r="I28" s="66">
        <f t="shared" si="2"/>
        <v>28</v>
      </c>
      <c r="J28" s="65">
        <f>VLOOKUP($A28,'Return Data'!$B$7:$R$1700,8,0)</f>
        <v>2.9481999999999999</v>
      </c>
      <c r="K28" s="66">
        <f t="shared" si="3"/>
        <v>28</v>
      </c>
      <c r="L28" s="65">
        <f>VLOOKUP($A28,'Return Data'!$B$7:$R$1700,9,0)</f>
        <v>3.2387000000000001</v>
      </c>
      <c r="M28" s="66">
        <f t="shared" si="4"/>
        <v>28</v>
      </c>
      <c r="N28" s="65">
        <f>VLOOKUP($A28,'Return Data'!$B$7:$R$1700,10,0)</f>
        <v>4.4980000000000002</v>
      </c>
      <c r="O28" s="66">
        <f t="shared" si="5"/>
        <v>28</v>
      </c>
      <c r="P28" s="65">
        <f>VLOOKUP($A28,'Return Data'!$B$7:$R$1700,11,0)</f>
        <v>5.1817000000000002</v>
      </c>
      <c r="Q28" s="66">
        <f t="shared" si="11"/>
        <v>25</v>
      </c>
      <c r="R28" s="65">
        <f>VLOOKUP($A28,'Return Data'!$B$7:$R$1700,12,0)</f>
        <v>5.1904000000000003</v>
      </c>
      <c r="S28" s="66">
        <f t="shared" ref="S28:S37" si="14">RANK(R28,R$8:R$37,0)</f>
        <v>24</v>
      </c>
      <c r="T28" s="65">
        <f>VLOOKUP($A28,'Return Data'!$B$7:$R$1700,13,0)</f>
        <v>5.4645000000000001</v>
      </c>
      <c r="U28" s="66">
        <f>RANK(T28,T$8:T$37,0)</f>
        <v>23</v>
      </c>
      <c r="V28" s="65">
        <f>VLOOKUP($A28,'Return Data'!$B$7:$R$1700,17,0)</f>
        <v>-1.4177</v>
      </c>
      <c r="W28" s="66">
        <f>RANK(V28,V$8:V$37,0)</f>
        <v>20</v>
      </c>
      <c r="X28" s="65">
        <f>VLOOKUP($A28,'Return Data'!$B$7:$R$1700,14,0)</f>
        <v>1.0980000000000001</v>
      </c>
      <c r="Y28" s="66">
        <f>RANK(X28,X$8:X$37,0)</f>
        <v>19</v>
      </c>
      <c r="Z28" s="65">
        <f>VLOOKUP($A28,'Return Data'!$B$7:$R$1700,16,0)</f>
        <v>4.6260000000000003</v>
      </c>
      <c r="AA28" s="67">
        <f t="shared" si="9"/>
        <v>29</v>
      </c>
    </row>
    <row r="29" spans="1:27" x14ac:dyDescent="0.3">
      <c r="A29" s="63" t="s">
        <v>1633</v>
      </c>
      <c r="B29" s="64">
        <f>VLOOKUP($A29,'Return Data'!$B$7:$R$1700,3,0)</f>
        <v>44025</v>
      </c>
      <c r="C29" s="65">
        <f>VLOOKUP($A29,'Return Data'!$B$7:$R$1700,4,0)</f>
        <v>3143.5335</v>
      </c>
      <c r="D29" s="65">
        <f>VLOOKUP($A29,'Return Data'!$B$7:$R$1700,5,0)</f>
        <v>10.228300000000001</v>
      </c>
      <c r="E29" s="66">
        <f t="shared" si="0"/>
        <v>1</v>
      </c>
      <c r="F29" s="65">
        <f>VLOOKUP($A29,'Return Data'!$B$7:$R$1700,6,0)</f>
        <v>10.228300000000001</v>
      </c>
      <c r="G29" s="66">
        <f t="shared" si="1"/>
        <v>1</v>
      </c>
      <c r="H29" s="65">
        <f>VLOOKUP($A29,'Return Data'!$B$7:$R$1700,7,0)</f>
        <v>24.050899999999999</v>
      </c>
      <c r="I29" s="66">
        <f t="shared" si="2"/>
        <v>1</v>
      </c>
      <c r="J29" s="65">
        <f>VLOOKUP($A29,'Return Data'!$B$7:$R$1700,8,0)</f>
        <v>18.425899999999999</v>
      </c>
      <c r="K29" s="66">
        <f t="shared" si="3"/>
        <v>2</v>
      </c>
      <c r="L29" s="65">
        <f>VLOOKUP($A29,'Return Data'!$B$7:$R$1700,9,0)</f>
        <v>15.721299999999999</v>
      </c>
      <c r="M29" s="66">
        <f t="shared" si="4"/>
        <v>2</v>
      </c>
      <c r="N29" s="65">
        <f>VLOOKUP($A29,'Return Data'!$B$7:$R$1700,10,0)</f>
        <v>8.7174999999999994</v>
      </c>
      <c r="O29" s="66">
        <f t="shared" si="5"/>
        <v>13</v>
      </c>
      <c r="P29" s="65">
        <f>VLOOKUP($A29,'Return Data'!$B$7:$R$1700,11,0)</f>
        <v>6.5007000000000001</v>
      </c>
      <c r="Q29" s="66">
        <f t="shared" si="11"/>
        <v>17</v>
      </c>
      <c r="R29" s="65">
        <f>VLOOKUP($A29,'Return Data'!$B$7:$R$1700,12,0)</f>
        <v>7.1628999999999996</v>
      </c>
      <c r="S29" s="66">
        <f t="shared" si="14"/>
        <v>11</v>
      </c>
      <c r="T29" s="65">
        <f>VLOOKUP($A29,'Return Data'!$B$7:$R$1700,13,0)</f>
        <v>2.9519000000000002</v>
      </c>
      <c r="U29" s="66">
        <f>RANK(T29,T$8:T$37,0)</f>
        <v>26</v>
      </c>
      <c r="V29" s="65">
        <f>VLOOKUP($A29,'Return Data'!$B$7:$R$1700,17,0)</f>
        <v>4.6416000000000004</v>
      </c>
      <c r="W29" s="66">
        <f>RANK(V29,V$8:V$37,0)</f>
        <v>17</v>
      </c>
      <c r="X29" s="65">
        <f>VLOOKUP($A29,'Return Data'!$B$7:$R$1700,14,0)</f>
        <v>5.5255000000000001</v>
      </c>
      <c r="Y29" s="66">
        <f>RANK(X29,X$8:X$37,0)</f>
        <v>16</v>
      </c>
      <c r="Z29" s="65">
        <f>VLOOKUP($A29,'Return Data'!$B$7:$R$1700,16,0)</f>
        <v>7.2560000000000002</v>
      </c>
      <c r="AA29" s="67">
        <f t="shared" si="9"/>
        <v>25</v>
      </c>
    </row>
    <row r="30" spans="1:27" x14ac:dyDescent="0.3">
      <c r="A30" s="63" t="s">
        <v>1635</v>
      </c>
      <c r="B30" s="64">
        <f>VLOOKUP($A30,'Return Data'!$B$7:$R$1700,3,0)</f>
        <v>44025</v>
      </c>
      <c r="C30" s="65">
        <f>VLOOKUP($A30,'Return Data'!$B$7:$R$1700,4,0)</f>
        <v>34.4818</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-32.0886</v>
      </c>
      <c r="S30" s="66">
        <f t="shared" si="14"/>
        <v>27</v>
      </c>
      <c r="T30" s="65"/>
      <c r="U30" s="66"/>
      <c r="V30" s="65"/>
      <c r="W30" s="66"/>
      <c r="X30" s="65"/>
      <c r="Y30" s="66"/>
      <c r="Z30" s="65">
        <f>VLOOKUP($A30,'Return Data'!$B$7:$R$1700,16,0)</f>
        <v>-30.330300000000001</v>
      </c>
      <c r="AA30" s="67">
        <f t="shared" si="9"/>
        <v>30</v>
      </c>
    </row>
    <row r="31" spans="1:27" x14ac:dyDescent="0.3">
      <c r="A31" s="63" t="s">
        <v>1637</v>
      </c>
      <c r="B31" s="64">
        <f>VLOOKUP($A31,'Return Data'!$B$7:$R$1700,3,0)</f>
        <v>44025</v>
      </c>
      <c r="C31" s="65">
        <f>VLOOKUP($A31,'Return Data'!$B$7:$R$1700,4,0)</f>
        <v>26.792100000000001</v>
      </c>
      <c r="D31" s="65">
        <f>VLOOKUP($A31,'Return Data'!$B$7:$R$1700,5,0)</f>
        <v>3.9066000000000001</v>
      </c>
      <c r="E31" s="66">
        <f t="shared" si="0"/>
        <v>8</v>
      </c>
      <c r="F31" s="65">
        <f>VLOOKUP($A31,'Return Data'!$B$7:$R$1700,6,0)</f>
        <v>3.9066000000000001</v>
      </c>
      <c r="G31" s="66">
        <f t="shared" si="1"/>
        <v>8</v>
      </c>
      <c r="H31" s="65">
        <f>VLOOKUP($A31,'Return Data'!$B$7:$R$1700,7,0)</f>
        <v>5.4745999999999997</v>
      </c>
      <c r="I31" s="66">
        <f t="shared" si="2"/>
        <v>17</v>
      </c>
      <c r="J31" s="65">
        <f>VLOOKUP($A31,'Return Data'!$B$7:$R$1700,8,0)</f>
        <v>6.8392999999999997</v>
      </c>
      <c r="K31" s="66">
        <f t="shared" si="3"/>
        <v>17</v>
      </c>
      <c r="L31" s="65">
        <f>VLOOKUP($A31,'Return Data'!$B$7:$R$1700,9,0)</f>
        <v>7.1403999999999996</v>
      </c>
      <c r="M31" s="66">
        <f t="shared" si="4"/>
        <v>17</v>
      </c>
      <c r="N31" s="65">
        <f>VLOOKUP($A31,'Return Data'!$B$7:$R$1700,10,0)</f>
        <v>8.9565000000000001</v>
      </c>
      <c r="O31" s="66">
        <f t="shared" si="5"/>
        <v>11</v>
      </c>
      <c r="P31" s="65">
        <f>VLOOKUP($A31,'Return Data'!$B$7:$R$1700,11,0)</f>
        <v>7.5666000000000002</v>
      </c>
      <c r="Q31" s="66">
        <f t="shared" si="11"/>
        <v>9</v>
      </c>
      <c r="R31" s="65">
        <f>VLOOKUP($A31,'Return Data'!$B$7:$R$1700,12,0)</f>
        <v>7.3403999999999998</v>
      </c>
      <c r="S31" s="66">
        <f t="shared" si="14"/>
        <v>6</v>
      </c>
      <c r="T31" s="65">
        <f>VLOOKUP($A31,'Return Data'!$B$7:$R$1700,13,0)</f>
        <v>11.2857</v>
      </c>
      <c r="U31" s="66">
        <f t="shared" ref="U31:U37" si="15">RANK(T31,T$8:T$37,0)</f>
        <v>1</v>
      </c>
      <c r="V31" s="65">
        <f>VLOOKUP($A31,'Return Data'!$B$7:$R$1700,17,0)</f>
        <v>10.964499999999999</v>
      </c>
      <c r="W31" s="66">
        <f>RANK(V31,V$8:V$37,0)</f>
        <v>1</v>
      </c>
      <c r="X31" s="65">
        <f>VLOOKUP($A31,'Return Data'!$B$7:$R$1700,14,0)</f>
        <v>9.6593999999999998</v>
      </c>
      <c r="Y31" s="66">
        <f>RANK(X31,X$8:X$37,0)</f>
        <v>1</v>
      </c>
      <c r="Z31" s="65">
        <f>VLOOKUP($A31,'Return Data'!$B$7:$R$1700,16,0)</f>
        <v>9.3896999999999995</v>
      </c>
      <c r="AA31" s="67">
        <f t="shared" si="9"/>
        <v>1</v>
      </c>
    </row>
    <row r="32" spans="1:27" x14ac:dyDescent="0.3">
      <c r="A32" s="63" t="s">
        <v>1639</v>
      </c>
      <c r="B32" s="64">
        <f>VLOOKUP($A32,'Return Data'!$B$7:$R$1700,3,0)</f>
        <v>44025</v>
      </c>
      <c r="C32" s="65">
        <f>VLOOKUP($A32,'Return Data'!$B$7:$R$1700,4,0)</f>
        <v>2204.2633999999998</v>
      </c>
      <c r="D32" s="65">
        <f>VLOOKUP($A32,'Return Data'!$B$7:$R$1700,5,0)</f>
        <v>3.0868000000000002</v>
      </c>
      <c r="E32" s="66">
        <f t="shared" si="0"/>
        <v>19</v>
      </c>
      <c r="F32" s="65">
        <f>VLOOKUP($A32,'Return Data'!$B$7:$R$1700,6,0)</f>
        <v>3.0868000000000002</v>
      </c>
      <c r="G32" s="66">
        <f t="shared" si="1"/>
        <v>19</v>
      </c>
      <c r="H32" s="65">
        <f>VLOOKUP($A32,'Return Data'!$B$7:$R$1700,7,0)</f>
        <v>5.2302999999999997</v>
      </c>
      <c r="I32" s="66">
        <f t="shared" si="2"/>
        <v>18</v>
      </c>
      <c r="J32" s="65">
        <f>VLOOKUP($A32,'Return Data'!$B$7:$R$1700,8,0)</f>
        <v>5.1734</v>
      </c>
      <c r="K32" s="66">
        <f t="shared" si="3"/>
        <v>26</v>
      </c>
      <c r="L32" s="65">
        <f>VLOOKUP($A32,'Return Data'!$B$7:$R$1700,9,0)</f>
        <v>5.7781000000000002</v>
      </c>
      <c r="M32" s="66">
        <f t="shared" si="4"/>
        <v>24</v>
      </c>
      <c r="N32" s="65">
        <f>VLOOKUP($A32,'Return Data'!$B$7:$R$1700,10,0)</f>
        <v>6.4699</v>
      </c>
      <c r="O32" s="66">
        <f t="shared" si="5"/>
        <v>25</v>
      </c>
      <c r="P32" s="65">
        <f>VLOOKUP($A32,'Return Data'!$B$7:$R$1700,11,0)</f>
        <v>5.8855000000000004</v>
      </c>
      <c r="Q32" s="66">
        <f t="shared" si="11"/>
        <v>22</v>
      </c>
      <c r="R32" s="65">
        <f>VLOOKUP($A32,'Return Data'!$B$7:$R$1700,12,0)</f>
        <v>5.9024999999999999</v>
      </c>
      <c r="S32" s="66">
        <f t="shared" si="14"/>
        <v>22</v>
      </c>
      <c r="T32" s="65">
        <f>VLOOKUP($A32,'Return Data'!$B$7:$R$1700,13,0)</f>
        <v>6.2454000000000001</v>
      </c>
      <c r="U32" s="66">
        <f t="shared" si="15"/>
        <v>21</v>
      </c>
      <c r="V32" s="65">
        <f>VLOOKUP($A32,'Return Data'!$B$7:$R$1700,17,0)</f>
        <v>4.1712999999999996</v>
      </c>
      <c r="W32" s="66">
        <f>RANK(V32,V$8:V$37,0)</f>
        <v>19</v>
      </c>
      <c r="X32" s="65">
        <f>VLOOKUP($A32,'Return Data'!$B$7:$R$1700,14,0)</f>
        <v>5.1989999999999998</v>
      </c>
      <c r="Y32" s="66">
        <f>RANK(X32,X$8:X$37,0)</f>
        <v>17</v>
      </c>
      <c r="Z32" s="65">
        <f>VLOOKUP($A32,'Return Data'!$B$7:$R$1700,16,0)</f>
        <v>7.4141000000000004</v>
      </c>
      <c r="AA32" s="67">
        <f t="shared" si="9"/>
        <v>23</v>
      </c>
    </row>
    <row r="33" spans="1:27" x14ac:dyDescent="0.3">
      <c r="A33" s="63" t="s">
        <v>1640</v>
      </c>
      <c r="B33" s="64">
        <f>VLOOKUP($A33,'Return Data'!$B$7:$R$1700,3,0)</f>
        <v>44025</v>
      </c>
      <c r="C33" s="65">
        <f>VLOOKUP($A33,'Return Data'!$B$7:$R$1700,4,0)</f>
        <v>4589.9647000000004</v>
      </c>
      <c r="D33" s="65">
        <f>VLOOKUP($A33,'Return Data'!$B$7:$R$1700,5,0)</f>
        <v>3.7888000000000002</v>
      </c>
      <c r="E33" s="66">
        <f t="shared" si="0"/>
        <v>9</v>
      </c>
      <c r="F33" s="65">
        <f>VLOOKUP($A33,'Return Data'!$B$7:$R$1700,6,0)</f>
        <v>3.7888000000000002</v>
      </c>
      <c r="G33" s="66">
        <f t="shared" si="1"/>
        <v>9</v>
      </c>
      <c r="H33" s="65">
        <f>VLOOKUP($A33,'Return Data'!$B$7:$R$1700,7,0)</f>
        <v>7.6136999999999997</v>
      </c>
      <c r="I33" s="66">
        <f t="shared" si="2"/>
        <v>8</v>
      </c>
      <c r="J33" s="65">
        <f>VLOOKUP($A33,'Return Data'!$B$7:$R$1700,8,0)</f>
        <v>7.4194000000000004</v>
      </c>
      <c r="K33" s="66">
        <f t="shared" si="3"/>
        <v>11</v>
      </c>
      <c r="L33" s="65">
        <f>VLOOKUP($A33,'Return Data'!$B$7:$R$1700,9,0)</f>
        <v>8.4322999999999997</v>
      </c>
      <c r="M33" s="66">
        <f t="shared" si="4"/>
        <v>11</v>
      </c>
      <c r="N33" s="65">
        <f>VLOOKUP($A33,'Return Data'!$B$7:$R$1700,10,0)</f>
        <v>9.4657</v>
      </c>
      <c r="O33" s="66">
        <f t="shared" si="5"/>
        <v>6</v>
      </c>
      <c r="P33" s="65">
        <f>VLOOKUP($A33,'Return Data'!$B$7:$R$1700,11,0)</f>
        <v>7.5406000000000004</v>
      </c>
      <c r="Q33" s="66">
        <f t="shared" si="11"/>
        <v>10</v>
      </c>
      <c r="R33" s="65">
        <f>VLOOKUP($A33,'Return Data'!$B$7:$R$1700,12,0)</f>
        <v>7.3479999999999999</v>
      </c>
      <c r="S33" s="66">
        <f t="shared" si="14"/>
        <v>5</v>
      </c>
      <c r="T33" s="65">
        <f>VLOOKUP($A33,'Return Data'!$B$7:$R$1700,13,0)</f>
        <v>7.6479999999999997</v>
      </c>
      <c r="U33" s="66">
        <f t="shared" si="15"/>
        <v>7</v>
      </c>
      <c r="V33" s="65">
        <f>VLOOKUP($A33,'Return Data'!$B$7:$R$1700,17,0)</f>
        <v>8.0696999999999992</v>
      </c>
      <c r="W33" s="66">
        <f>RANK(V33,V$8:V$37,0)</f>
        <v>5</v>
      </c>
      <c r="X33" s="65">
        <f>VLOOKUP($A33,'Return Data'!$B$7:$R$1700,14,0)</f>
        <v>7.7790999999999997</v>
      </c>
      <c r="Y33" s="66">
        <f>RANK(X33,X$8:X$37,0)</f>
        <v>4</v>
      </c>
      <c r="Z33" s="65">
        <f>VLOOKUP($A33,'Return Data'!$B$7:$R$1700,16,0)</f>
        <v>8.1740999999999993</v>
      </c>
      <c r="AA33" s="67">
        <f t="shared" si="9"/>
        <v>12</v>
      </c>
    </row>
    <row r="34" spans="1:27" x14ac:dyDescent="0.3">
      <c r="A34" s="63" t="s">
        <v>1642</v>
      </c>
      <c r="B34" s="64">
        <f>VLOOKUP($A34,'Return Data'!$B$7:$R$1700,3,0)</f>
        <v>44025</v>
      </c>
      <c r="C34" s="65">
        <f>VLOOKUP($A34,'Return Data'!$B$7:$R$1700,4,0)</f>
        <v>10.769600000000001</v>
      </c>
      <c r="D34" s="65">
        <f>VLOOKUP($A34,'Return Data'!$B$7:$R$1700,5,0)</f>
        <v>3.2770999999999999</v>
      </c>
      <c r="E34" s="66">
        <f t="shared" si="0"/>
        <v>16</v>
      </c>
      <c r="F34" s="65">
        <f>VLOOKUP($A34,'Return Data'!$B$7:$R$1700,6,0)</f>
        <v>3.2770999999999999</v>
      </c>
      <c r="G34" s="66">
        <f t="shared" si="1"/>
        <v>16</v>
      </c>
      <c r="H34" s="65">
        <f>VLOOKUP($A34,'Return Data'!$B$7:$R$1700,7,0)</f>
        <v>7.5153999999999996</v>
      </c>
      <c r="I34" s="66">
        <f t="shared" si="2"/>
        <v>9</v>
      </c>
      <c r="J34" s="65">
        <f>VLOOKUP($A34,'Return Data'!$B$7:$R$1700,8,0)</f>
        <v>8.0376999999999992</v>
      </c>
      <c r="K34" s="66">
        <f t="shared" si="3"/>
        <v>10</v>
      </c>
      <c r="L34" s="65">
        <f>VLOOKUP($A34,'Return Data'!$B$7:$R$1700,9,0)</f>
        <v>8.0022000000000002</v>
      </c>
      <c r="M34" s="66">
        <f t="shared" si="4"/>
        <v>12</v>
      </c>
      <c r="N34" s="65">
        <f>VLOOKUP($A34,'Return Data'!$B$7:$R$1700,10,0)</f>
        <v>8.0891000000000002</v>
      </c>
      <c r="O34" s="66">
        <f t="shared" si="5"/>
        <v>17</v>
      </c>
      <c r="P34" s="65">
        <f>VLOOKUP($A34,'Return Data'!$B$7:$R$1700,11,0)</f>
        <v>6.8182</v>
      </c>
      <c r="Q34" s="66">
        <f t="shared" si="11"/>
        <v>15</v>
      </c>
      <c r="R34" s="65">
        <f>VLOOKUP($A34,'Return Data'!$B$7:$R$1700,12,0)</f>
        <v>6.7092999999999998</v>
      </c>
      <c r="S34" s="66">
        <f t="shared" si="14"/>
        <v>15</v>
      </c>
      <c r="T34" s="65">
        <f>VLOOKUP($A34,'Return Data'!$B$7:$R$1700,13,0)</f>
        <v>7.0894000000000004</v>
      </c>
      <c r="U34" s="66">
        <f t="shared" si="15"/>
        <v>16</v>
      </c>
      <c r="V34" s="65"/>
      <c r="W34" s="66"/>
      <c r="X34" s="65"/>
      <c r="Y34" s="66"/>
      <c r="Z34" s="65">
        <f>VLOOKUP($A34,'Return Data'!$B$7:$R$1700,16,0)</f>
        <v>7.282</v>
      </c>
      <c r="AA34" s="67">
        <f t="shared" si="9"/>
        <v>24</v>
      </c>
    </row>
    <row r="35" spans="1:27" x14ac:dyDescent="0.3">
      <c r="A35" s="63" t="s">
        <v>1644</v>
      </c>
      <c r="B35" s="64">
        <f>VLOOKUP($A35,'Return Data'!$B$7:$R$1700,3,0)</f>
        <v>44025</v>
      </c>
      <c r="C35" s="65">
        <f>VLOOKUP($A35,'Return Data'!$B$7:$R$1700,4,0)</f>
        <v>11.121</v>
      </c>
      <c r="D35" s="65">
        <f>VLOOKUP($A35,'Return Data'!$B$7:$R$1700,5,0)</f>
        <v>3.6114000000000002</v>
      </c>
      <c r="E35" s="66">
        <f t="shared" si="0"/>
        <v>11</v>
      </c>
      <c r="F35" s="65">
        <f>VLOOKUP($A35,'Return Data'!$B$7:$R$1700,6,0)</f>
        <v>3.6114000000000002</v>
      </c>
      <c r="G35" s="66">
        <f t="shared" si="1"/>
        <v>11</v>
      </c>
      <c r="H35" s="65">
        <f>VLOOKUP($A35,'Return Data'!$B$7:$R$1700,7,0)</f>
        <v>5.7264999999999997</v>
      </c>
      <c r="I35" s="66">
        <f t="shared" si="2"/>
        <v>14</v>
      </c>
      <c r="J35" s="65">
        <f>VLOOKUP($A35,'Return Data'!$B$7:$R$1700,8,0)</f>
        <v>6.4629000000000003</v>
      </c>
      <c r="K35" s="66">
        <f t="shared" si="3"/>
        <v>19</v>
      </c>
      <c r="L35" s="65">
        <f>VLOOKUP($A35,'Return Data'!$B$7:$R$1700,9,0)</f>
        <v>6.9436999999999998</v>
      </c>
      <c r="M35" s="66">
        <f t="shared" si="4"/>
        <v>19</v>
      </c>
      <c r="N35" s="65">
        <f>VLOOKUP($A35,'Return Data'!$B$7:$R$1700,10,0)</f>
        <v>7.8360000000000003</v>
      </c>
      <c r="O35" s="66">
        <f t="shared" si="5"/>
        <v>20</v>
      </c>
      <c r="P35" s="65">
        <f>VLOOKUP($A35,'Return Data'!$B$7:$R$1700,11,0)</f>
        <v>6.8903999999999996</v>
      </c>
      <c r="Q35" s="66">
        <f t="shared" si="11"/>
        <v>14</v>
      </c>
      <c r="R35" s="65">
        <f>VLOOKUP($A35,'Return Data'!$B$7:$R$1700,12,0)</f>
        <v>6.7807000000000004</v>
      </c>
      <c r="S35" s="66">
        <f t="shared" si="14"/>
        <v>14</v>
      </c>
      <c r="T35" s="65">
        <f>VLOOKUP($A35,'Return Data'!$B$7:$R$1700,13,0)</f>
        <v>7.1409000000000002</v>
      </c>
      <c r="U35" s="66">
        <f t="shared" si="15"/>
        <v>13</v>
      </c>
      <c r="V35" s="65"/>
      <c r="W35" s="66"/>
      <c r="X35" s="65"/>
      <c r="Y35" s="66"/>
      <c r="Z35" s="65">
        <f>VLOOKUP($A35,'Return Data'!$B$7:$R$1700,16,0)</f>
        <v>7.4745999999999997</v>
      </c>
      <c r="AA35" s="67">
        <f t="shared" si="9"/>
        <v>21</v>
      </c>
    </row>
    <row r="36" spans="1:27" x14ac:dyDescent="0.3">
      <c r="A36" s="63" t="s">
        <v>1646</v>
      </c>
      <c r="B36" s="64">
        <f>VLOOKUP($A36,'Return Data'!$B$7:$R$1700,3,0)</f>
        <v>44025</v>
      </c>
      <c r="C36" s="65">
        <f>VLOOKUP($A36,'Return Data'!$B$7:$R$1700,4,0)</f>
        <v>3307.2031999999999</v>
      </c>
      <c r="D36" s="65">
        <f>VLOOKUP($A36,'Return Data'!$B$7:$R$1700,5,0)</f>
        <v>6.0682999999999998</v>
      </c>
      <c r="E36" s="66">
        <f t="shared" si="0"/>
        <v>4</v>
      </c>
      <c r="F36" s="65">
        <f>VLOOKUP($A36,'Return Data'!$B$7:$R$1700,6,0)</f>
        <v>6.0682999999999998</v>
      </c>
      <c r="G36" s="66">
        <f t="shared" si="1"/>
        <v>4</v>
      </c>
      <c r="H36" s="65">
        <f>VLOOKUP($A36,'Return Data'!$B$7:$R$1700,7,0)</f>
        <v>5.1875999999999998</v>
      </c>
      <c r="I36" s="66">
        <f t="shared" si="2"/>
        <v>19</v>
      </c>
      <c r="J36" s="65">
        <f>VLOOKUP($A36,'Return Data'!$B$7:$R$1700,8,0)</f>
        <v>7.3926999999999996</v>
      </c>
      <c r="K36" s="66">
        <f t="shared" si="3"/>
        <v>12</v>
      </c>
      <c r="L36" s="65">
        <f>VLOOKUP($A36,'Return Data'!$B$7:$R$1700,9,0)</f>
        <v>7.8311000000000002</v>
      </c>
      <c r="M36" s="66">
        <f t="shared" si="4"/>
        <v>13</v>
      </c>
      <c r="N36" s="65">
        <f>VLOOKUP($A36,'Return Data'!$B$7:$R$1700,10,0)</f>
        <v>8.0896000000000008</v>
      </c>
      <c r="O36" s="66">
        <f t="shared" si="5"/>
        <v>16</v>
      </c>
      <c r="P36" s="65">
        <f>VLOOKUP($A36,'Return Data'!$B$7:$R$1700,11,0)</f>
        <v>6.3948</v>
      </c>
      <c r="Q36" s="66">
        <f t="shared" si="11"/>
        <v>19</v>
      </c>
      <c r="R36" s="65">
        <f>VLOOKUP($A36,'Return Data'!$B$7:$R$1700,12,0)</f>
        <v>6.6772999999999998</v>
      </c>
      <c r="S36" s="66">
        <f t="shared" si="14"/>
        <v>16</v>
      </c>
      <c r="T36" s="65">
        <f>VLOOKUP($A36,'Return Data'!$B$7:$R$1700,13,0)</f>
        <v>7.1406999999999998</v>
      </c>
      <c r="U36" s="66">
        <f t="shared" si="15"/>
        <v>14</v>
      </c>
      <c r="V36" s="65">
        <f>VLOOKUP($A36,'Return Data'!$B$7:$R$1700,17,0)</f>
        <v>5.5179</v>
      </c>
      <c r="W36" s="66">
        <f>RANK(V36,V$8:V$37,0)</f>
        <v>16</v>
      </c>
      <c r="X36" s="65">
        <f>VLOOKUP($A36,'Return Data'!$B$7:$R$1700,14,0)</f>
        <v>6.0118999999999998</v>
      </c>
      <c r="Y36" s="66">
        <f>RANK(X36,X$8:X$37,0)</f>
        <v>15</v>
      </c>
      <c r="Z36" s="65">
        <f>VLOOKUP($A36,'Return Data'!$B$7:$R$1700,16,0)</f>
        <v>8.0338999999999992</v>
      </c>
      <c r="AA36" s="67">
        <f t="shared" si="9"/>
        <v>14</v>
      </c>
    </row>
    <row r="37" spans="1:27" x14ac:dyDescent="0.3">
      <c r="A37" s="63" t="s">
        <v>1648</v>
      </c>
      <c r="B37" s="64">
        <f>VLOOKUP($A37,'Return Data'!$B$7:$R$1700,3,0)</f>
        <v>44025</v>
      </c>
      <c r="C37" s="65">
        <f>VLOOKUP($A37,'Return Data'!$B$7:$R$1700,4,0)</f>
        <v>1058.9550999999999</v>
      </c>
      <c r="D37" s="65">
        <f>VLOOKUP($A37,'Return Data'!$B$7:$R$1700,5,0)</f>
        <v>2.2362000000000002</v>
      </c>
      <c r="E37" s="66">
        <f t="shared" si="0"/>
        <v>26</v>
      </c>
      <c r="F37" s="65">
        <f>VLOOKUP($A37,'Return Data'!$B$7:$R$1700,6,0)</f>
        <v>2.2362000000000002</v>
      </c>
      <c r="G37" s="66">
        <f t="shared" si="1"/>
        <v>26</v>
      </c>
      <c r="H37" s="65">
        <f>VLOOKUP($A37,'Return Data'!$B$7:$R$1700,7,0)</f>
        <v>2.2774000000000001</v>
      </c>
      <c r="I37" s="66">
        <f t="shared" si="2"/>
        <v>29</v>
      </c>
      <c r="J37" s="65">
        <f>VLOOKUP($A37,'Return Data'!$B$7:$R$1700,8,0)</f>
        <v>2.2443</v>
      </c>
      <c r="K37" s="66">
        <f t="shared" si="3"/>
        <v>29</v>
      </c>
      <c r="L37" s="65">
        <f>VLOOKUP($A37,'Return Data'!$B$7:$R$1700,9,0)</f>
        <v>2.1236000000000002</v>
      </c>
      <c r="M37" s="66">
        <f t="shared" si="4"/>
        <v>29</v>
      </c>
      <c r="N37" s="65">
        <f>VLOOKUP($A37,'Return Data'!$B$7:$R$1700,10,0)</f>
        <v>2.4401999999999999</v>
      </c>
      <c r="O37" s="66">
        <f t="shared" si="5"/>
        <v>29</v>
      </c>
      <c r="P37" s="65">
        <f>VLOOKUP($A37,'Return Data'!$B$7:$R$1700,11,0)</f>
        <v>3.7707999999999999</v>
      </c>
      <c r="Q37" s="66">
        <f t="shared" si="11"/>
        <v>27</v>
      </c>
      <c r="R37" s="65">
        <f>VLOOKUP($A37,'Return Data'!$B$7:$R$1700,12,0)</f>
        <v>4.3318000000000003</v>
      </c>
      <c r="S37" s="66">
        <f t="shared" si="14"/>
        <v>25</v>
      </c>
      <c r="T37" s="65">
        <f>VLOOKUP($A37,'Return Data'!$B$7:$R$1700,13,0)</f>
        <v>5.0671999999999997</v>
      </c>
      <c r="U37" s="66">
        <f t="shared" si="15"/>
        <v>24</v>
      </c>
      <c r="V37" s="65"/>
      <c r="W37" s="66"/>
      <c r="X37" s="65"/>
      <c r="Y37" s="66"/>
      <c r="Z37" s="65">
        <f>VLOOKUP($A37,'Return Data'!$B$7:$R$1700,16,0)</f>
        <v>5.3250999999999999</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3.726493333333333</v>
      </c>
      <c r="E39" s="74"/>
      <c r="F39" s="75">
        <f>AVERAGE(F8:F37)</f>
        <v>3.726493333333333</v>
      </c>
      <c r="G39" s="74"/>
      <c r="H39" s="75">
        <f>AVERAGE(H8:H37)</f>
        <v>6.8145199999999999</v>
      </c>
      <c r="I39" s="74"/>
      <c r="J39" s="75">
        <f>AVERAGE(J8:J37)</f>
        <v>10.506566666666664</v>
      </c>
      <c r="K39" s="74"/>
      <c r="L39" s="75">
        <f>AVERAGE(L8:L37)</f>
        <v>9.158199999999999</v>
      </c>
      <c r="M39" s="74"/>
      <c r="N39" s="75">
        <f>AVERAGE(N8:N37)</f>
        <v>8.2942033333333338</v>
      </c>
      <c r="O39" s="74"/>
      <c r="P39" s="75">
        <f>AVERAGE(P8:P37)</f>
        <v>6.5402620689655189</v>
      </c>
      <c r="Q39" s="74"/>
      <c r="R39" s="75">
        <f>AVERAGE(R8:R37)</f>
        <v>5.2008037037037029</v>
      </c>
      <c r="S39" s="74"/>
      <c r="T39" s="75">
        <f>AVERAGE(T8:T37)</f>
        <v>7.1464653846153832</v>
      </c>
      <c r="U39" s="74"/>
      <c r="V39" s="75">
        <f>AVERAGE(V8:V37)</f>
        <v>6.7607200000000018</v>
      </c>
      <c r="W39" s="74"/>
      <c r="X39" s="75">
        <f>AVERAGE(X8:X37)</f>
        <v>6.8083210526315794</v>
      </c>
      <c r="Y39" s="74"/>
      <c r="Z39" s="75">
        <f>AVERAGE(Z8:Z37)</f>
        <v>6.5295900000000007</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-8.6300000000000002E-2</v>
      </c>
      <c r="Q40" s="74"/>
      <c r="R40" s="75">
        <f>MIN(R8:R37)</f>
        <v>-32.0886</v>
      </c>
      <c r="S40" s="74"/>
      <c r="T40" s="75">
        <f>MIN(T8:T37)</f>
        <v>2.9519000000000002</v>
      </c>
      <c r="U40" s="74"/>
      <c r="V40" s="75">
        <f>MIN(V8:V37)</f>
        <v>-1.4177</v>
      </c>
      <c r="W40" s="74"/>
      <c r="X40" s="75">
        <f>MIN(X8:X37)</f>
        <v>1.0980000000000001</v>
      </c>
      <c r="Y40" s="74"/>
      <c r="Z40" s="75">
        <f>MIN(Z8:Z37)</f>
        <v>-30.330300000000001</v>
      </c>
      <c r="AA40" s="76"/>
    </row>
    <row r="41" spans="1:27" ht="15" thickBot="1" x14ac:dyDescent="0.35">
      <c r="A41" s="77" t="s">
        <v>29</v>
      </c>
      <c r="B41" s="78"/>
      <c r="C41" s="78"/>
      <c r="D41" s="79">
        <f>MAX(D8:D37)</f>
        <v>10.228300000000001</v>
      </c>
      <c r="E41" s="78"/>
      <c r="F41" s="79">
        <f>MAX(F8:F37)</f>
        <v>10.228300000000001</v>
      </c>
      <c r="G41" s="78"/>
      <c r="H41" s="79">
        <f>MAX(H8:H37)</f>
        <v>24.050899999999999</v>
      </c>
      <c r="I41" s="78"/>
      <c r="J41" s="79">
        <f>MAX(J8:J37)</f>
        <v>103.5474</v>
      </c>
      <c r="K41" s="78"/>
      <c r="L41" s="79">
        <f>MAX(L8:L37)</f>
        <v>50.682600000000001</v>
      </c>
      <c r="M41" s="78"/>
      <c r="N41" s="79">
        <f>MAX(N8:N37)</f>
        <v>21.760999999999999</v>
      </c>
      <c r="O41" s="78"/>
      <c r="P41" s="79">
        <f>MAX(P8:P37)</f>
        <v>13.084899999999999</v>
      </c>
      <c r="Q41" s="78"/>
      <c r="R41" s="79">
        <f>MAX(R8:R37)</f>
        <v>8.2302999999999997</v>
      </c>
      <c r="S41" s="78"/>
      <c r="T41" s="79">
        <f>MAX(T8:T37)</f>
        <v>11.2857</v>
      </c>
      <c r="U41" s="78"/>
      <c r="V41" s="79">
        <f>MAX(V8:V37)</f>
        <v>10.964499999999999</v>
      </c>
      <c r="W41" s="78"/>
      <c r="X41" s="79">
        <f>MAX(X8:X37)</f>
        <v>9.6593999999999998</v>
      </c>
      <c r="Y41" s="78"/>
      <c r="Z41" s="79">
        <f>MAX(Z8:Z37)</f>
        <v>9.3896999999999995</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44025</v>
      </c>
      <c r="C8" s="65">
        <f>VLOOKUP($A8,'Return Data'!$B$7:$R$1700,4,0)</f>
        <v>409.10539999999997</v>
      </c>
      <c r="D8" s="65">
        <f>VLOOKUP($A8,'Return Data'!$B$7:$R$1700,5,0)</f>
        <v>1.621</v>
      </c>
      <c r="E8" s="66">
        <f t="shared" ref="E8:E37" si="0">RANK(D8,D$8:D$37,0)</f>
        <v>28</v>
      </c>
      <c r="F8" s="65">
        <f>VLOOKUP($A8,'Return Data'!$B$7:$R$1700,6,0)</f>
        <v>1.621</v>
      </c>
      <c r="G8" s="66">
        <f t="shared" ref="G8:G37" si="1">RANK(F8,F$8:F$37,0)</f>
        <v>28</v>
      </c>
      <c r="H8" s="65">
        <f>VLOOKUP($A8,'Return Data'!$B$7:$R$1700,7,0)</f>
        <v>8.9947999999999997</v>
      </c>
      <c r="I8" s="66">
        <f t="shared" ref="I8:I37" si="2">RANK(H8,H$8:H$37,0)</f>
        <v>5</v>
      </c>
      <c r="J8" s="65">
        <f>VLOOKUP($A8,'Return Data'!$B$7:$R$1700,8,0)</f>
        <v>11.0261</v>
      </c>
      <c r="K8" s="66">
        <f t="shared" ref="K8:K37" si="3">RANK(J8,J$8:J$37,0)</f>
        <v>4</v>
      </c>
      <c r="L8" s="65">
        <f>VLOOKUP($A8,'Return Data'!$B$7:$R$1700,9,0)</f>
        <v>12.8637</v>
      </c>
      <c r="M8" s="66">
        <f t="shared" ref="M8:M37" si="4">RANK(L8,L$8:L$37,0)</f>
        <v>4</v>
      </c>
      <c r="N8" s="65">
        <f>VLOOKUP($A8,'Return Data'!$B$7:$R$1700,10,0)</f>
        <v>11.853999999999999</v>
      </c>
      <c r="O8" s="66">
        <f t="shared" ref="O8:O37" si="5">RANK(N8,N$8:N$37,0)</f>
        <v>2</v>
      </c>
      <c r="P8" s="65">
        <f>VLOOKUP($A8,'Return Data'!$B$7:$R$1700,11,0)</f>
        <v>8.3771000000000004</v>
      </c>
      <c r="Q8" s="66">
        <f t="shared" ref="Q8:Q16" si="6">RANK(P8,P$8:P$37,0)</f>
        <v>2</v>
      </c>
      <c r="R8" s="65">
        <f>VLOOKUP($A8,'Return Data'!$B$7:$R$1700,12,0)</f>
        <v>7.9206000000000003</v>
      </c>
      <c r="S8" s="66">
        <f t="shared" ref="S8:S16" si="7">RANK(R8,R$8:R$37,0)</f>
        <v>1</v>
      </c>
      <c r="T8" s="65">
        <f>VLOOKUP($A8,'Return Data'!$B$7:$R$1700,13,0)</f>
        <v>8.1730999999999998</v>
      </c>
      <c r="U8" s="66">
        <f t="shared" ref="U8:U16" si="8">RANK(T8,T$8:T$37,0)</f>
        <v>3</v>
      </c>
      <c r="V8" s="65">
        <f>VLOOKUP($A8,'Return Data'!$B$7:$R$1700,17,0)</f>
        <v>8.44</v>
      </c>
      <c r="W8" s="66">
        <f>RANK(V8,V$8:V$37,0)</f>
        <v>2</v>
      </c>
      <c r="X8" s="65">
        <f>VLOOKUP($A8,'Return Data'!$B$7:$R$1700,14,0)</f>
        <v>7.8303000000000003</v>
      </c>
      <c r="Y8" s="66">
        <f>RANK(X8,X$8:X$37,0)</f>
        <v>2</v>
      </c>
      <c r="Z8" s="65">
        <f>VLOOKUP($A8,'Return Data'!$B$7:$R$1700,16,0)</f>
        <v>7.8230000000000004</v>
      </c>
      <c r="AA8" s="67">
        <f t="shared" ref="AA8:AA37" si="9">RANK(Z8,Z$8:Z$37,0)</f>
        <v>8</v>
      </c>
    </row>
    <row r="9" spans="1:27" x14ac:dyDescent="0.3">
      <c r="A9" s="63" t="s">
        <v>1591</v>
      </c>
      <c r="B9" s="64">
        <f>VLOOKUP($A9,'Return Data'!$B$7:$R$1700,3,0)</f>
        <v>44025</v>
      </c>
      <c r="C9" s="65">
        <f>VLOOKUP($A9,'Return Data'!$B$7:$R$1700,4,0)</f>
        <v>11.3893</v>
      </c>
      <c r="D9" s="65">
        <f>VLOOKUP($A9,'Return Data'!$B$7:$R$1700,5,0)</f>
        <v>2.5644</v>
      </c>
      <c r="E9" s="66">
        <f t="shared" si="0"/>
        <v>18</v>
      </c>
      <c r="F9" s="65">
        <f>VLOOKUP($A9,'Return Data'!$B$7:$R$1700,6,0)</f>
        <v>2.5644</v>
      </c>
      <c r="G9" s="66">
        <f t="shared" si="1"/>
        <v>18</v>
      </c>
      <c r="H9" s="65">
        <f>VLOOKUP($A9,'Return Data'!$B$7:$R$1700,7,0)</f>
        <v>6.9682000000000004</v>
      </c>
      <c r="I9" s="66">
        <f t="shared" si="2"/>
        <v>8</v>
      </c>
      <c r="J9" s="65">
        <f>VLOOKUP($A9,'Return Data'!$B$7:$R$1700,8,0)</f>
        <v>7.3918999999999997</v>
      </c>
      <c r="K9" s="66">
        <f t="shared" si="3"/>
        <v>9</v>
      </c>
      <c r="L9" s="65">
        <f>VLOOKUP($A9,'Return Data'!$B$7:$R$1700,9,0)</f>
        <v>8.0457999999999998</v>
      </c>
      <c r="M9" s="66">
        <f t="shared" si="4"/>
        <v>11</v>
      </c>
      <c r="N9" s="65">
        <f>VLOOKUP($A9,'Return Data'!$B$7:$R$1700,10,0)</f>
        <v>7.0416999999999996</v>
      </c>
      <c r="O9" s="66">
        <f t="shared" si="5"/>
        <v>23</v>
      </c>
      <c r="P9" s="65">
        <f>VLOOKUP($A9,'Return Data'!$B$7:$R$1700,11,0)</f>
        <v>6.0945</v>
      </c>
      <c r="Q9" s="66">
        <f t="shared" si="6"/>
        <v>16</v>
      </c>
      <c r="R9" s="65">
        <f>VLOOKUP($A9,'Return Data'!$B$7:$R$1700,12,0)</f>
        <v>6.2313000000000001</v>
      </c>
      <c r="S9" s="66">
        <f t="shared" si="7"/>
        <v>13</v>
      </c>
      <c r="T9" s="65">
        <f>VLOOKUP($A9,'Return Data'!$B$7:$R$1700,13,0)</f>
        <v>6.6459000000000001</v>
      </c>
      <c r="U9" s="66">
        <f t="shared" si="8"/>
        <v>12</v>
      </c>
      <c r="V9" s="65"/>
      <c r="W9" s="66"/>
      <c r="X9" s="65"/>
      <c r="Y9" s="66"/>
      <c r="Z9" s="65">
        <f>VLOOKUP($A9,'Return Data'!$B$7:$R$1700,16,0)</f>
        <v>7.3215000000000003</v>
      </c>
      <c r="AA9" s="67">
        <f t="shared" si="9"/>
        <v>17</v>
      </c>
    </row>
    <row r="10" spans="1:27" x14ac:dyDescent="0.3">
      <c r="A10" s="63" t="s">
        <v>1592</v>
      </c>
      <c r="B10" s="64">
        <f>VLOOKUP($A10,'Return Data'!$B$7:$R$1700,3,0)</f>
        <v>44025</v>
      </c>
      <c r="C10" s="65">
        <f>VLOOKUP($A10,'Return Data'!$B$7:$R$1700,4,0)</f>
        <v>1165.2439999999999</v>
      </c>
      <c r="D10" s="65">
        <f>VLOOKUP($A10,'Return Data'!$B$7:$R$1700,5,0)</f>
        <v>1.7199</v>
      </c>
      <c r="E10" s="66">
        <f t="shared" si="0"/>
        <v>27</v>
      </c>
      <c r="F10" s="65">
        <f>VLOOKUP($A10,'Return Data'!$B$7:$R$1700,6,0)</f>
        <v>1.7199</v>
      </c>
      <c r="G10" s="66">
        <f t="shared" si="1"/>
        <v>27</v>
      </c>
      <c r="H10" s="65">
        <f>VLOOKUP($A10,'Return Data'!$B$7:$R$1700,7,0)</f>
        <v>4.4648000000000003</v>
      </c>
      <c r="I10" s="66">
        <f t="shared" si="2"/>
        <v>23</v>
      </c>
      <c r="J10" s="65">
        <f>VLOOKUP($A10,'Return Data'!$B$7:$R$1700,8,0)</f>
        <v>4.6833</v>
      </c>
      <c r="K10" s="66">
        <f t="shared" si="3"/>
        <v>25</v>
      </c>
      <c r="L10" s="65">
        <f>VLOOKUP($A10,'Return Data'!$B$7:$R$1700,9,0)</f>
        <v>4.9880000000000004</v>
      </c>
      <c r="M10" s="66">
        <f t="shared" si="4"/>
        <v>26</v>
      </c>
      <c r="N10" s="65">
        <f>VLOOKUP($A10,'Return Data'!$B$7:$R$1700,10,0)</f>
        <v>7.1502999999999997</v>
      </c>
      <c r="O10" s="66">
        <f t="shared" si="5"/>
        <v>20</v>
      </c>
      <c r="P10" s="65">
        <f>VLOOKUP($A10,'Return Data'!$B$7:$R$1700,11,0)</f>
        <v>6.19</v>
      </c>
      <c r="Q10" s="66">
        <f t="shared" si="6"/>
        <v>13</v>
      </c>
      <c r="R10" s="65">
        <f>VLOOKUP($A10,'Return Data'!$B$7:$R$1700,12,0)</f>
        <v>6.1631999999999998</v>
      </c>
      <c r="S10" s="66">
        <f t="shared" si="7"/>
        <v>14</v>
      </c>
      <c r="T10" s="65">
        <f>VLOOKUP($A10,'Return Data'!$B$7:$R$1700,13,0)</f>
        <v>6.5705</v>
      </c>
      <c r="U10" s="66">
        <f t="shared" si="8"/>
        <v>13</v>
      </c>
      <c r="V10" s="65">
        <f>VLOOKUP($A10,'Return Data'!$B$7:$R$1700,17,0)</f>
        <v>7.3430999999999997</v>
      </c>
      <c r="W10" s="66">
        <f t="shared" ref="W10:W15" si="10">RANK(V10,V$8:V$37,0)</f>
        <v>9</v>
      </c>
      <c r="X10" s="65"/>
      <c r="Y10" s="66"/>
      <c r="Z10" s="65">
        <f>VLOOKUP($A10,'Return Data'!$B$7:$R$1700,16,0)</f>
        <v>7.4882999999999997</v>
      </c>
      <c r="AA10" s="67">
        <f t="shared" si="9"/>
        <v>14</v>
      </c>
    </row>
    <row r="11" spans="1:27" x14ac:dyDescent="0.3">
      <c r="A11" s="63" t="s">
        <v>1595</v>
      </c>
      <c r="B11" s="64">
        <f>VLOOKUP($A11,'Return Data'!$B$7:$R$1700,3,0)</f>
        <v>44025</v>
      </c>
      <c r="C11" s="65">
        <f>VLOOKUP($A11,'Return Data'!$B$7:$R$1700,4,0)</f>
        <v>2462.9938999999999</v>
      </c>
      <c r="D11" s="65">
        <f>VLOOKUP($A11,'Return Data'!$B$7:$R$1700,5,0)</f>
        <v>2.3849</v>
      </c>
      <c r="E11" s="66">
        <f t="shared" si="0"/>
        <v>21</v>
      </c>
      <c r="F11" s="65">
        <f>VLOOKUP($A11,'Return Data'!$B$7:$R$1700,6,0)</f>
        <v>2.3849</v>
      </c>
      <c r="G11" s="66">
        <f t="shared" si="1"/>
        <v>21</v>
      </c>
      <c r="H11" s="65">
        <f>VLOOKUP($A11,'Return Data'!$B$7:$R$1700,7,0)</f>
        <v>4.6368999999999998</v>
      </c>
      <c r="I11" s="66">
        <f t="shared" si="2"/>
        <v>21</v>
      </c>
      <c r="J11" s="65">
        <f>VLOOKUP($A11,'Return Data'!$B$7:$R$1700,8,0)</f>
        <v>5.6515000000000004</v>
      </c>
      <c r="K11" s="66">
        <f t="shared" si="3"/>
        <v>23</v>
      </c>
      <c r="L11" s="65">
        <f>VLOOKUP($A11,'Return Data'!$B$7:$R$1700,9,0)</f>
        <v>5.8842999999999996</v>
      </c>
      <c r="M11" s="66">
        <f t="shared" si="4"/>
        <v>22</v>
      </c>
      <c r="N11" s="65">
        <f>VLOOKUP($A11,'Return Data'!$B$7:$R$1700,10,0)</f>
        <v>7.1862000000000004</v>
      </c>
      <c r="O11" s="66">
        <f t="shared" si="5"/>
        <v>18</v>
      </c>
      <c r="P11" s="65">
        <f>VLOOKUP($A11,'Return Data'!$B$7:$R$1700,11,0)</f>
        <v>6.109</v>
      </c>
      <c r="Q11" s="66">
        <f t="shared" si="6"/>
        <v>15</v>
      </c>
      <c r="R11" s="65">
        <f>VLOOKUP($A11,'Return Data'!$B$7:$R$1700,12,0)</f>
        <v>6.0652999999999997</v>
      </c>
      <c r="S11" s="66">
        <f t="shared" si="7"/>
        <v>16</v>
      </c>
      <c r="T11" s="65">
        <f>VLOOKUP($A11,'Return Data'!$B$7:$R$1700,13,0)</f>
        <v>6.5556000000000001</v>
      </c>
      <c r="U11" s="66">
        <f t="shared" si="8"/>
        <v>14</v>
      </c>
      <c r="V11" s="65">
        <f>VLOOKUP($A11,'Return Data'!$B$7:$R$1700,17,0)</f>
        <v>7.2263999999999999</v>
      </c>
      <c r="W11" s="66">
        <f t="shared" si="10"/>
        <v>10</v>
      </c>
      <c r="X11" s="65">
        <f>VLOOKUP($A11,'Return Data'!$B$7:$R$1700,14,0)</f>
        <v>7.2588999999999997</v>
      </c>
      <c r="Y11" s="66">
        <f>RANK(X11,X$8:X$37,0)</f>
        <v>7</v>
      </c>
      <c r="Z11" s="65">
        <f>VLOOKUP($A11,'Return Data'!$B$7:$R$1700,16,0)</f>
        <v>7.8007999999999997</v>
      </c>
      <c r="AA11" s="67">
        <f t="shared" si="9"/>
        <v>10</v>
      </c>
    </row>
    <row r="12" spans="1:27" x14ac:dyDescent="0.3">
      <c r="A12" s="63" t="s">
        <v>1597</v>
      </c>
      <c r="B12" s="64">
        <f>VLOOKUP($A12,'Return Data'!$B$7:$R$1700,3,0)</f>
        <v>44025</v>
      </c>
      <c r="C12" s="65">
        <f>VLOOKUP($A12,'Return Data'!$B$7:$R$1700,4,0)</f>
        <v>2988.5059999999999</v>
      </c>
      <c r="D12" s="65">
        <f>VLOOKUP($A12,'Return Data'!$B$7:$R$1700,5,0)</f>
        <v>1.7569999999999999</v>
      </c>
      <c r="E12" s="66">
        <f t="shared" si="0"/>
        <v>25</v>
      </c>
      <c r="F12" s="65">
        <f>VLOOKUP($A12,'Return Data'!$B$7:$R$1700,6,0)</f>
        <v>1.7569999999999999</v>
      </c>
      <c r="G12" s="66">
        <f t="shared" si="1"/>
        <v>25</v>
      </c>
      <c r="H12" s="65">
        <f>VLOOKUP($A12,'Return Data'!$B$7:$R$1700,7,0)</f>
        <v>4.2964000000000002</v>
      </c>
      <c r="I12" s="66">
        <f t="shared" si="2"/>
        <v>26</v>
      </c>
      <c r="J12" s="65">
        <f>VLOOKUP($A12,'Return Data'!$B$7:$R$1700,8,0)</f>
        <v>5.8228</v>
      </c>
      <c r="K12" s="66">
        <f t="shared" si="3"/>
        <v>20</v>
      </c>
      <c r="L12" s="65">
        <f>VLOOKUP($A12,'Return Data'!$B$7:$R$1700,9,0)</f>
        <v>6.8880999999999997</v>
      </c>
      <c r="M12" s="66">
        <f t="shared" si="4"/>
        <v>15</v>
      </c>
      <c r="N12" s="65">
        <f>VLOOKUP($A12,'Return Data'!$B$7:$R$1700,10,0)</f>
        <v>7.0933999999999999</v>
      </c>
      <c r="O12" s="66">
        <f t="shared" si="5"/>
        <v>21</v>
      </c>
      <c r="P12" s="65">
        <f>VLOOKUP($A12,'Return Data'!$B$7:$R$1700,11,0)</f>
        <v>5.8948999999999998</v>
      </c>
      <c r="Q12" s="66">
        <f t="shared" si="6"/>
        <v>18</v>
      </c>
      <c r="R12" s="65">
        <f>VLOOKUP($A12,'Return Data'!$B$7:$R$1700,12,0)</f>
        <v>5.8087999999999997</v>
      </c>
      <c r="S12" s="66">
        <f t="shared" si="7"/>
        <v>19</v>
      </c>
      <c r="T12" s="65">
        <f>VLOOKUP($A12,'Return Data'!$B$7:$R$1700,13,0)</f>
        <v>6.1031000000000004</v>
      </c>
      <c r="U12" s="66">
        <f t="shared" si="8"/>
        <v>18</v>
      </c>
      <c r="V12" s="65">
        <f>VLOOKUP($A12,'Return Data'!$B$7:$R$1700,17,0)</f>
        <v>6.4009999999999998</v>
      </c>
      <c r="W12" s="66">
        <f t="shared" si="10"/>
        <v>13</v>
      </c>
      <c r="X12" s="65">
        <f>VLOOKUP($A12,'Return Data'!$B$7:$R$1700,14,0)</f>
        <v>6.1558999999999999</v>
      </c>
      <c r="Y12" s="66">
        <f>RANK(X12,X$8:X$37,0)</f>
        <v>12</v>
      </c>
      <c r="Z12" s="65">
        <f>VLOOKUP($A12,'Return Data'!$B$7:$R$1700,16,0)</f>
        <v>7.5918000000000001</v>
      </c>
      <c r="AA12" s="67">
        <f t="shared" si="9"/>
        <v>13</v>
      </c>
    </row>
    <row r="13" spans="1:27" x14ac:dyDescent="0.3">
      <c r="A13" s="63" t="s">
        <v>1599</v>
      </c>
      <c r="B13" s="64">
        <f>VLOOKUP($A13,'Return Data'!$B$7:$R$1700,3,0)</f>
        <v>44025</v>
      </c>
      <c r="C13" s="65">
        <f>VLOOKUP($A13,'Return Data'!$B$7:$R$1700,4,0)</f>
        <v>2647.9789000000001</v>
      </c>
      <c r="D13" s="65">
        <f>VLOOKUP($A13,'Return Data'!$B$7:$R$1700,5,0)</f>
        <v>2.3773</v>
      </c>
      <c r="E13" s="66">
        <f t="shared" si="0"/>
        <v>22</v>
      </c>
      <c r="F13" s="65">
        <f>VLOOKUP($A13,'Return Data'!$B$7:$R$1700,6,0)</f>
        <v>2.3773</v>
      </c>
      <c r="G13" s="66">
        <f t="shared" si="1"/>
        <v>22</v>
      </c>
      <c r="H13" s="65">
        <f>VLOOKUP($A13,'Return Data'!$B$7:$R$1700,7,0)</f>
        <v>4.4185999999999996</v>
      </c>
      <c r="I13" s="66">
        <f t="shared" si="2"/>
        <v>24</v>
      </c>
      <c r="J13" s="65">
        <f>VLOOKUP($A13,'Return Data'!$B$7:$R$1700,8,0)</f>
        <v>4.9260999999999999</v>
      </c>
      <c r="K13" s="66">
        <f t="shared" si="3"/>
        <v>24</v>
      </c>
      <c r="L13" s="65">
        <f>VLOOKUP($A13,'Return Data'!$B$7:$R$1700,9,0)</f>
        <v>5.0331000000000001</v>
      </c>
      <c r="M13" s="66">
        <f t="shared" si="4"/>
        <v>25</v>
      </c>
      <c r="N13" s="65">
        <f>VLOOKUP($A13,'Return Data'!$B$7:$R$1700,10,0)</f>
        <v>7.2164000000000001</v>
      </c>
      <c r="O13" s="66">
        <f t="shared" si="5"/>
        <v>17</v>
      </c>
      <c r="P13" s="65">
        <f>VLOOKUP($A13,'Return Data'!$B$7:$R$1700,11,0)</f>
        <v>5.9027000000000003</v>
      </c>
      <c r="Q13" s="66">
        <f t="shared" si="6"/>
        <v>17</v>
      </c>
      <c r="R13" s="65">
        <f>VLOOKUP($A13,'Return Data'!$B$7:$R$1700,12,0)</f>
        <v>5.8935000000000004</v>
      </c>
      <c r="S13" s="66">
        <f t="shared" si="7"/>
        <v>18</v>
      </c>
      <c r="T13" s="65">
        <f>VLOOKUP($A13,'Return Data'!$B$7:$R$1700,13,0)</f>
        <v>6.3514999999999997</v>
      </c>
      <c r="U13" s="66">
        <f t="shared" si="8"/>
        <v>17</v>
      </c>
      <c r="V13" s="65">
        <f>VLOOKUP($A13,'Return Data'!$B$7:$R$1700,17,0)</f>
        <v>5.9428000000000001</v>
      </c>
      <c r="W13" s="66">
        <f t="shared" si="10"/>
        <v>15</v>
      </c>
      <c r="X13" s="65">
        <f>VLOOKUP($A13,'Return Data'!$B$7:$R$1700,14,0)</f>
        <v>6.0538999999999996</v>
      </c>
      <c r="Y13" s="66">
        <f>RANK(X13,X$8:X$37,0)</f>
        <v>14</v>
      </c>
      <c r="Z13" s="65">
        <f>VLOOKUP($A13,'Return Data'!$B$7:$R$1700,16,0)</f>
        <v>7.2237999999999998</v>
      </c>
      <c r="AA13" s="67">
        <f t="shared" si="9"/>
        <v>19</v>
      </c>
    </row>
    <row r="14" spans="1:27" x14ac:dyDescent="0.3">
      <c r="A14" s="63" t="s">
        <v>1601</v>
      </c>
      <c r="B14" s="64">
        <f>VLOOKUP($A14,'Return Data'!$B$7:$R$1700,3,0)</f>
        <v>44025</v>
      </c>
      <c r="C14" s="65">
        <f>VLOOKUP($A14,'Return Data'!$B$7:$R$1700,4,0)</f>
        <v>2163.7752999999998</v>
      </c>
      <c r="D14" s="65">
        <f>VLOOKUP($A14,'Return Data'!$B$7:$R$1700,5,0)</f>
        <v>1.218</v>
      </c>
      <c r="E14" s="66">
        <f t="shared" si="0"/>
        <v>29</v>
      </c>
      <c r="F14" s="65">
        <f>VLOOKUP($A14,'Return Data'!$B$7:$R$1700,6,0)</f>
        <v>1.218</v>
      </c>
      <c r="G14" s="66">
        <f t="shared" si="1"/>
        <v>29</v>
      </c>
      <c r="H14" s="65">
        <f>VLOOKUP($A14,'Return Data'!$B$7:$R$1700,7,0)</f>
        <v>2.8471000000000002</v>
      </c>
      <c r="I14" s="66">
        <f t="shared" si="2"/>
        <v>28</v>
      </c>
      <c r="J14" s="65">
        <f>VLOOKUP($A14,'Return Data'!$B$7:$R$1700,8,0)</f>
        <v>4.5907</v>
      </c>
      <c r="K14" s="66">
        <f t="shared" si="3"/>
        <v>26</v>
      </c>
      <c r="L14" s="65">
        <f>VLOOKUP($A14,'Return Data'!$B$7:$R$1700,9,0)</f>
        <v>5.3116000000000003</v>
      </c>
      <c r="M14" s="66">
        <f t="shared" si="4"/>
        <v>23</v>
      </c>
      <c r="N14" s="65">
        <f>VLOOKUP($A14,'Return Data'!$B$7:$R$1700,10,0)</f>
        <v>5.8292999999999999</v>
      </c>
      <c r="O14" s="66">
        <f t="shared" si="5"/>
        <v>25</v>
      </c>
      <c r="P14" s="65">
        <f>VLOOKUP($A14,'Return Data'!$B$7:$R$1700,11,0)</f>
        <v>5.1670999999999996</v>
      </c>
      <c r="Q14" s="66">
        <f t="shared" si="6"/>
        <v>23</v>
      </c>
      <c r="R14" s="65">
        <f>VLOOKUP($A14,'Return Data'!$B$7:$R$1700,12,0)</f>
        <v>5.0229999999999997</v>
      </c>
      <c r="S14" s="66">
        <f t="shared" si="7"/>
        <v>24</v>
      </c>
      <c r="T14" s="65">
        <f>VLOOKUP($A14,'Return Data'!$B$7:$R$1700,13,0)</f>
        <v>5.3749000000000002</v>
      </c>
      <c r="U14" s="66">
        <f t="shared" si="8"/>
        <v>23</v>
      </c>
      <c r="V14" s="65">
        <f>VLOOKUP($A14,'Return Data'!$B$7:$R$1700,17,0)</f>
        <v>6.1653000000000002</v>
      </c>
      <c r="W14" s="66">
        <f t="shared" si="10"/>
        <v>14</v>
      </c>
      <c r="X14" s="65">
        <f>VLOOKUP($A14,'Return Data'!$B$7:$R$1700,14,0)</f>
        <v>6.1044999999999998</v>
      </c>
      <c r="Y14" s="66">
        <f>RANK(X14,X$8:X$37,0)</f>
        <v>13</v>
      </c>
      <c r="Z14" s="65">
        <f>VLOOKUP($A14,'Return Data'!$B$7:$R$1700,16,0)</f>
        <v>7.7019000000000002</v>
      </c>
      <c r="AA14" s="67">
        <f t="shared" si="9"/>
        <v>12</v>
      </c>
    </row>
    <row r="15" spans="1:27" x14ac:dyDescent="0.3">
      <c r="A15" s="63" t="s">
        <v>1604</v>
      </c>
      <c r="B15" s="64">
        <f>VLOOKUP($A15,'Return Data'!$B$7:$R$1700,3,0)</f>
        <v>44025</v>
      </c>
      <c r="C15" s="65">
        <f>VLOOKUP($A15,'Return Data'!$B$7:$R$1700,4,0)</f>
        <v>28.165199999999999</v>
      </c>
      <c r="D15" s="65">
        <f>VLOOKUP($A15,'Return Data'!$B$7:$R$1700,5,0)</f>
        <v>7.867</v>
      </c>
      <c r="E15" s="66">
        <f t="shared" si="0"/>
        <v>2</v>
      </c>
      <c r="F15" s="65">
        <f>VLOOKUP($A15,'Return Data'!$B$7:$R$1700,6,0)</f>
        <v>7.867</v>
      </c>
      <c r="G15" s="66">
        <f t="shared" si="1"/>
        <v>2</v>
      </c>
      <c r="H15" s="65">
        <f>VLOOKUP($A15,'Return Data'!$B$7:$R$1700,7,0)</f>
        <v>12.340400000000001</v>
      </c>
      <c r="I15" s="66">
        <f t="shared" si="2"/>
        <v>2</v>
      </c>
      <c r="J15" s="65">
        <f>VLOOKUP($A15,'Return Data'!$B$7:$R$1700,8,0)</f>
        <v>10.9688</v>
      </c>
      <c r="K15" s="66">
        <f t="shared" si="3"/>
        <v>5</v>
      </c>
      <c r="L15" s="65">
        <f>VLOOKUP($A15,'Return Data'!$B$7:$R$1700,9,0)</f>
        <v>12.168200000000001</v>
      </c>
      <c r="M15" s="66">
        <f t="shared" si="4"/>
        <v>5</v>
      </c>
      <c r="N15" s="65">
        <f>VLOOKUP($A15,'Return Data'!$B$7:$R$1700,10,0)</f>
        <v>9.0518999999999998</v>
      </c>
      <c r="O15" s="66">
        <f t="shared" si="5"/>
        <v>7</v>
      </c>
      <c r="P15" s="65">
        <f>VLOOKUP($A15,'Return Data'!$B$7:$R$1700,11,0)</f>
        <v>-0.18140000000000001</v>
      </c>
      <c r="Q15" s="66">
        <f t="shared" si="6"/>
        <v>29</v>
      </c>
      <c r="R15" s="65">
        <f>VLOOKUP($A15,'Return Data'!$B$7:$R$1700,12,0)</f>
        <v>2.9937999999999998</v>
      </c>
      <c r="S15" s="66">
        <f t="shared" si="7"/>
        <v>26</v>
      </c>
      <c r="T15" s="65">
        <f>VLOOKUP($A15,'Return Data'!$B$7:$R$1700,13,0)</f>
        <v>4.5350999999999999</v>
      </c>
      <c r="U15" s="66">
        <f t="shared" si="8"/>
        <v>24</v>
      </c>
      <c r="V15" s="65">
        <f>VLOOKUP($A15,'Return Data'!$B$7:$R$1700,17,0)</f>
        <v>7.0613000000000001</v>
      </c>
      <c r="W15" s="66">
        <f t="shared" si="10"/>
        <v>11</v>
      </c>
      <c r="X15" s="65">
        <f>VLOOKUP($A15,'Return Data'!$B$7:$R$1700,14,0)</f>
        <v>7.2613000000000003</v>
      </c>
      <c r="Y15" s="66">
        <f>RANK(X15,X$8:X$37,0)</f>
        <v>6</v>
      </c>
      <c r="Z15" s="65">
        <f>VLOOKUP($A15,'Return Data'!$B$7:$R$1700,16,0)</f>
        <v>8.5809999999999995</v>
      </c>
      <c r="AA15" s="67">
        <f t="shared" si="9"/>
        <v>1</v>
      </c>
    </row>
    <row r="16" spans="1:27" x14ac:dyDescent="0.3">
      <c r="A16" s="63" t="s">
        <v>1607</v>
      </c>
      <c r="B16" s="64">
        <f>VLOOKUP($A16,'Return Data'!$B$7:$R$1700,3,0)</f>
        <v>44025</v>
      </c>
      <c r="C16" s="65">
        <f>VLOOKUP($A16,'Return Data'!$B$7:$R$1700,4,0)</f>
        <v>11.5046</v>
      </c>
      <c r="D16" s="65">
        <f>VLOOKUP($A16,'Return Data'!$B$7:$R$1700,5,0)</f>
        <v>4.8666999999999998</v>
      </c>
      <c r="E16" s="66">
        <f t="shared" si="0"/>
        <v>5</v>
      </c>
      <c r="F16" s="65">
        <f>VLOOKUP($A16,'Return Data'!$B$7:$R$1700,6,0)</f>
        <v>4.8666999999999998</v>
      </c>
      <c r="G16" s="66">
        <f t="shared" si="1"/>
        <v>5</v>
      </c>
      <c r="H16" s="65">
        <f>VLOOKUP($A16,'Return Data'!$B$7:$R$1700,7,0)</f>
        <v>8.2619000000000007</v>
      </c>
      <c r="I16" s="66">
        <f t="shared" si="2"/>
        <v>6</v>
      </c>
      <c r="J16" s="65">
        <f>VLOOKUP($A16,'Return Data'!$B$7:$R$1700,8,0)</f>
        <v>9.6440999999999999</v>
      </c>
      <c r="K16" s="66">
        <f t="shared" si="3"/>
        <v>6</v>
      </c>
      <c r="L16" s="65">
        <f>VLOOKUP($A16,'Return Data'!$B$7:$R$1700,9,0)</f>
        <v>9.9596999999999998</v>
      </c>
      <c r="M16" s="66">
        <f t="shared" si="4"/>
        <v>6</v>
      </c>
      <c r="N16" s="65">
        <f>VLOOKUP($A16,'Return Data'!$B$7:$R$1700,10,0)</f>
        <v>10.581300000000001</v>
      </c>
      <c r="O16" s="66">
        <f t="shared" si="5"/>
        <v>3</v>
      </c>
      <c r="P16" s="65">
        <f>VLOOKUP($A16,'Return Data'!$B$7:$R$1700,11,0)</f>
        <v>8.06</v>
      </c>
      <c r="Q16" s="66">
        <f t="shared" si="6"/>
        <v>3</v>
      </c>
      <c r="R16" s="65">
        <f>VLOOKUP($A16,'Return Data'!$B$7:$R$1700,12,0)</f>
        <v>7.3212999999999999</v>
      </c>
      <c r="S16" s="66">
        <f t="shared" si="7"/>
        <v>3</v>
      </c>
      <c r="T16" s="65">
        <f>VLOOKUP($A16,'Return Data'!$B$7:$R$1700,13,0)</f>
        <v>7.5537000000000001</v>
      </c>
      <c r="U16" s="66">
        <f t="shared" si="8"/>
        <v>5</v>
      </c>
      <c r="V16" s="65"/>
      <c r="W16" s="66"/>
      <c r="X16" s="65"/>
      <c r="Y16" s="66"/>
      <c r="Z16" s="65">
        <f>VLOOKUP($A16,'Return Data'!$B$7:$R$1700,16,0)</f>
        <v>8.0852000000000004</v>
      </c>
      <c r="AA16" s="67">
        <f t="shared" si="9"/>
        <v>5</v>
      </c>
    </row>
    <row r="17" spans="1:27" x14ac:dyDescent="0.3">
      <c r="A17" s="63" t="s">
        <v>1609</v>
      </c>
      <c r="B17" s="64">
        <f>VLOOKUP($A17,'Return Data'!$B$7:$R$1700,3,0)</f>
        <v>44025</v>
      </c>
      <c r="C17" s="65">
        <f>VLOOKUP($A17,'Return Data'!$B$7:$R$1700,4,0)</f>
        <v>1031.3266000000001</v>
      </c>
      <c r="D17" s="65">
        <f>VLOOKUP($A17,'Return Data'!$B$7:$R$1700,5,0)</f>
        <v>4.4267000000000003</v>
      </c>
      <c r="E17" s="66">
        <f t="shared" si="0"/>
        <v>6</v>
      </c>
      <c r="F17" s="65">
        <f>VLOOKUP($A17,'Return Data'!$B$7:$R$1700,6,0)</f>
        <v>4.4267000000000003</v>
      </c>
      <c r="G17" s="66">
        <f t="shared" si="1"/>
        <v>6</v>
      </c>
      <c r="H17" s="65">
        <f>VLOOKUP($A17,'Return Data'!$B$7:$R$1700,7,0)</f>
        <v>6.7685000000000004</v>
      </c>
      <c r="I17" s="66">
        <f t="shared" si="2"/>
        <v>9</v>
      </c>
      <c r="J17" s="65">
        <f>VLOOKUP($A17,'Return Data'!$B$7:$R$1700,8,0)</f>
        <v>6.9729999999999999</v>
      </c>
      <c r="K17" s="66">
        <f t="shared" si="3"/>
        <v>11</v>
      </c>
      <c r="L17" s="65">
        <f>VLOOKUP($A17,'Return Data'!$B$7:$R$1700,9,0)</f>
        <v>7.4522000000000004</v>
      </c>
      <c r="M17" s="66">
        <f t="shared" si="4"/>
        <v>12</v>
      </c>
      <c r="N17" s="65">
        <f>VLOOKUP($A17,'Return Data'!$B$7:$R$1700,10,0)</f>
        <v>8.3016000000000005</v>
      </c>
      <c r="O17" s="66">
        <f t="shared" si="5"/>
        <v>13</v>
      </c>
      <c r="P17" s="65"/>
      <c r="Q17" s="66"/>
      <c r="R17" s="65"/>
      <c r="S17" s="66"/>
      <c r="T17" s="65"/>
      <c r="U17" s="66"/>
      <c r="V17" s="65"/>
      <c r="W17" s="66"/>
      <c r="X17" s="65"/>
      <c r="Y17" s="66"/>
      <c r="Z17" s="65">
        <f>VLOOKUP($A17,'Return Data'!$B$7:$R$1700,16,0)</f>
        <v>6.8880999999999997</v>
      </c>
      <c r="AA17" s="67">
        <f t="shared" si="9"/>
        <v>21</v>
      </c>
    </row>
    <row r="18" spans="1:27" x14ac:dyDescent="0.3">
      <c r="A18" s="63" t="s">
        <v>1610</v>
      </c>
      <c r="B18" s="64">
        <f>VLOOKUP($A18,'Return Data'!$B$7:$R$1700,3,0)</f>
        <v>44025</v>
      </c>
      <c r="C18" s="65">
        <f>VLOOKUP($A18,'Return Data'!$B$7:$R$1700,4,0)</f>
        <v>20.838999999999999</v>
      </c>
      <c r="D18" s="65">
        <f>VLOOKUP($A18,'Return Data'!$B$7:$R$1700,5,0)</f>
        <v>6.8348000000000004</v>
      </c>
      <c r="E18" s="66">
        <f t="shared" si="0"/>
        <v>3</v>
      </c>
      <c r="F18" s="65">
        <f>VLOOKUP($A18,'Return Data'!$B$7:$R$1700,6,0)</f>
        <v>6.8348000000000004</v>
      </c>
      <c r="G18" s="66">
        <f t="shared" si="1"/>
        <v>3</v>
      </c>
      <c r="H18" s="65">
        <f>VLOOKUP($A18,'Return Data'!$B$7:$R$1700,7,0)</f>
        <v>12.0885</v>
      </c>
      <c r="I18" s="66">
        <f t="shared" si="2"/>
        <v>3</v>
      </c>
      <c r="J18" s="65">
        <f>VLOOKUP($A18,'Return Data'!$B$7:$R$1700,8,0)</f>
        <v>11.9903</v>
      </c>
      <c r="K18" s="66">
        <f t="shared" si="3"/>
        <v>3</v>
      </c>
      <c r="L18" s="65">
        <f>VLOOKUP($A18,'Return Data'!$B$7:$R$1700,9,0)</f>
        <v>13.4176</v>
      </c>
      <c r="M18" s="66">
        <f t="shared" si="4"/>
        <v>3</v>
      </c>
      <c r="N18" s="65">
        <f>VLOOKUP($A18,'Return Data'!$B$7:$R$1700,10,0)</f>
        <v>9.1523000000000003</v>
      </c>
      <c r="O18" s="66">
        <f t="shared" si="5"/>
        <v>6</v>
      </c>
      <c r="P18" s="65">
        <f>VLOOKUP($A18,'Return Data'!$B$7:$R$1700,11,0)</f>
        <v>7.3269000000000002</v>
      </c>
      <c r="Q18" s="66">
        <f t="shared" ref="Q18:Q37" si="11">RANK(P18,P$8:P$37,0)</f>
        <v>9</v>
      </c>
      <c r="R18" s="65">
        <f>VLOOKUP($A18,'Return Data'!$B$7:$R$1700,12,0)</f>
        <v>7.5885999999999996</v>
      </c>
      <c r="S18" s="66">
        <f t="shared" ref="S18:S25" si="12">RANK(R18,R$8:R$37,0)</f>
        <v>2</v>
      </c>
      <c r="T18" s="65">
        <f>VLOOKUP($A18,'Return Data'!$B$7:$R$1700,13,0)</f>
        <v>7.8155999999999999</v>
      </c>
      <c r="U18" s="66">
        <f t="shared" ref="U18:U25" si="13">RANK(T18,T$8:T$37,0)</f>
        <v>4</v>
      </c>
      <c r="V18" s="65">
        <f>VLOOKUP($A18,'Return Data'!$B$7:$R$1700,17,0)</f>
        <v>8.0929000000000002</v>
      </c>
      <c r="W18" s="66">
        <f>RANK(V18,V$8:V$37,0)</f>
        <v>3</v>
      </c>
      <c r="X18" s="65">
        <f>VLOOKUP($A18,'Return Data'!$B$7:$R$1700,14,0)</f>
        <v>7.5388000000000002</v>
      </c>
      <c r="Y18" s="66">
        <f>RANK(X18,X$8:X$37,0)</f>
        <v>4</v>
      </c>
      <c r="Z18" s="65">
        <f>VLOOKUP($A18,'Return Data'!$B$7:$R$1700,16,0)</f>
        <v>8.3054000000000006</v>
      </c>
      <c r="AA18" s="67">
        <f t="shared" si="9"/>
        <v>4</v>
      </c>
    </row>
    <row r="19" spans="1:27" x14ac:dyDescent="0.3">
      <c r="A19" s="63" t="s">
        <v>1612</v>
      </c>
      <c r="B19" s="64">
        <f>VLOOKUP($A19,'Return Data'!$B$7:$R$1700,3,0)</f>
        <v>44025</v>
      </c>
      <c r="C19" s="65">
        <f>VLOOKUP($A19,'Return Data'!$B$7:$R$1700,4,0)</f>
        <v>2101.3352</v>
      </c>
      <c r="D19" s="65">
        <f>VLOOKUP($A19,'Return Data'!$B$7:$R$1700,5,0)</f>
        <v>2.7595000000000001</v>
      </c>
      <c r="E19" s="66">
        <f t="shared" si="0"/>
        <v>15</v>
      </c>
      <c r="F19" s="65">
        <f>VLOOKUP($A19,'Return Data'!$B$7:$R$1700,6,0)</f>
        <v>2.7595000000000001</v>
      </c>
      <c r="G19" s="66">
        <f t="shared" si="1"/>
        <v>15</v>
      </c>
      <c r="H19" s="65">
        <f>VLOOKUP($A19,'Return Data'!$B$7:$R$1700,7,0)</f>
        <v>10.6082</v>
      </c>
      <c r="I19" s="66">
        <f t="shared" si="2"/>
        <v>4</v>
      </c>
      <c r="J19" s="65">
        <f>VLOOKUP($A19,'Return Data'!$B$7:$R$1700,8,0)</f>
        <v>8.9423999999999992</v>
      </c>
      <c r="K19" s="66">
        <f t="shared" si="3"/>
        <v>7</v>
      </c>
      <c r="L19" s="65">
        <f>VLOOKUP($A19,'Return Data'!$B$7:$R$1700,9,0)</f>
        <v>9.7729999999999997</v>
      </c>
      <c r="M19" s="66">
        <f t="shared" si="4"/>
        <v>7</v>
      </c>
      <c r="N19" s="65">
        <f>VLOOKUP($A19,'Return Data'!$B$7:$R$1700,10,0)</f>
        <v>5.4989999999999997</v>
      </c>
      <c r="O19" s="66">
        <f t="shared" si="5"/>
        <v>27</v>
      </c>
      <c r="P19" s="65">
        <f>VLOOKUP($A19,'Return Data'!$B$7:$R$1700,11,0)</f>
        <v>5.0655000000000001</v>
      </c>
      <c r="Q19" s="66">
        <f t="shared" si="11"/>
        <v>24</v>
      </c>
      <c r="R19" s="65">
        <f>VLOOKUP($A19,'Return Data'!$B$7:$R$1700,12,0)</f>
        <v>5.6696999999999997</v>
      </c>
      <c r="S19" s="66">
        <f t="shared" si="12"/>
        <v>20</v>
      </c>
      <c r="T19" s="65">
        <f>VLOOKUP($A19,'Return Data'!$B$7:$R$1700,13,0)</f>
        <v>10.6478</v>
      </c>
      <c r="U19" s="66">
        <f t="shared" si="13"/>
        <v>2</v>
      </c>
      <c r="V19" s="65">
        <f>VLOOKUP($A19,'Return Data'!$B$7:$R$1700,17,0)</f>
        <v>6.5229999999999997</v>
      </c>
      <c r="W19" s="66">
        <f>RANK(V19,V$8:V$37,0)</f>
        <v>12</v>
      </c>
      <c r="X19" s="65">
        <f>VLOOKUP($A19,'Return Data'!$B$7:$R$1700,14,0)</f>
        <v>6.3910999999999998</v>
      </c>
      <c r="Y19" s="66">
        <f>RANK(X19,X$8:X$37,0)</f>
        <v>11</v>
      </c>
      <c r="Z19" s="65">
        <f>VLOOKUP($A19,'Return Data'!$B$7:$R$1700,16,0)</f>
        <v>7.8173000000000004</v>
      </c>
      <c r="AA19" s="67">
        <f t="shared" si="9"/>
        <v>9</v>
      </c>
    </row>
    <row r="20" spans="1:27" x14ac:dyDescent="0.3">
      <c r="A20" s="63" t="s">
        <v>1615</v>
      </c>
      <c r="B20" s="64">
        <f>VLOOKUP($A20,'Return Data'!$B$7:$R$1700,3,0)</f>
        <v>44025</v>
      </c>
      <c r="C20" s="65">
        <f>VLOOKUP($A20,'Return Data'!$B$7:$R$1700,4,0)</f>
        <v>11.637600000000001</v>
      </c>
      <c r="D20" s="65">
        <f>VLOOKUP($A20,'Return Data'!$B$7:$R$1700,5,0)</f>
        <v>3.1372</v>
      </c>
      <c r="E20" s="66">
        <f t="shared" si="0"/>
        <v>13</v>
      </c>
      <c r="F20" s="65">
        <f>VLOOKUP($A20,'Return Data'!$B$7:$R$1700,6,0)</f>
        <v>3.1372</v>
      </c>
      <c r="G20" s="66">
        <f t="shared" si="1"/>
        <v>13</v>
      </c>
      <c r="H20" s="65">
        <f>VLOOKUP($A20,'Return Data'!$B$7:$R$1700,7,0)</f>
        <v>4.7088000000000001</v>
      </c>
      <c r="I20" s="66">
        <f t="shared" si="2"/>
        <v>19</v>
      </c>
      <c r="J20" s="65">
        <f>VLOOKUP($A20,'Return Data'!$B$7:$R$1700,8,0)</f>
        <v>5.7027000000000001</v>
      </c>
      <c r="K20" s="66">
        <f t="shared" si="3"/>
        <v>22</v>
      </c>
      <c r="L20" s="65">
        <f>VLOOKUP($A20,'Return Data'!$B$7:$R$1700,9,0)</f>
        <v>6.8178999999999998</v>
      </c>
      <c r="M20" s="66">
        <f t="shared" si="4"/>
        <v>16</v>
      </c>
      <c r="N20" s="65">
        <f>VLOOKUP($A20,'Return Data'!$B$7:$R$1700,10,0)</f>
        <v>8.7444000000000006</v>
      </c>
      <c r="O20" s="66">
        <f t="shared" si="5"/>
        <v>8</v>
      </c>
      <c r="P20" s="65">
        <f>VLOOKUP($A20,'Return Data'!$B$7:$R$1700,11,0)</f>
        <v>7.3383000000000003</v>
      </c>
      <c r="Q20" s="66">
        <f t="shared" si="11"/>
        <v>8</v>
      </c>
      <c r="R20" s="65">
        <f>VLOOKUP($A20,'Return Data'!$B$7:$R$1700,12,0)</f>
        <v>7.0639000000000003</v>
      </c>
      <c r="S20" s="66">
        <f t="shared" si="12"/>
        <v>6</v>
      </c>
      <c r="T20" s="65">
        <f>VLOOKUP($A20,'Return Data'!$B$7:$R$1700,13,0)</f>
        <v>7.3829000000000002</v>
      </c>
      <c r="U20" s="66">
        <f t="shared" si="13"/>
        <v>7</v>
      </c>
      <c r="V20" s="65"/>
      <c r="W20" s="66"/>
      <c r="X20" s="65"/>
      <c r="Y20" s="66"/>
      <c r="Z20" s="65">
        <f>VLOOKUP($A20,'Return Data'!$B$7:$R$1700,16,0)</f>
        <v>7.9227999999999996</v>
      </c>
      <c r="AA20" s="67">
        <f t="shared" si="9"/>
        <v>7</v>
      </c>
    </row>
    <row r="21" spans="1:27" x14ac:dyDescent="0.3">
      <c r="A21" s="63" t="s">
        <v>1616</v>
      </c>
      <c r="B21" s="64">
        <f>VLOOKUP($A21,'Return Data'!$B$7:$R$1700,3,0)</f>
        <v>44025</v>
      </c>
      <c r="C21" s="65">
        <f>VLOOKUP($A21,'Return Data'!$B$7:$R$1700,4,0)</f>
        <v>1980.81</v>
      </c>
      <c r="D21" s="65">
        <f>VLOOKUP($A21,'Return Data'!$B$7:$R$1700,5,0)</f>
        <v>2.5851999999999999</v>
      </c>
      <c r="E21" s="66">
        <f t="shared" si="0"/>
        <v>17</v>
      </c>
      <c r="F21" s="65">
        <f>VLOOKUP($A21,'Return Data'!$B$7:$R$1700,6,0)</f>
        <v>2.5851999999999999</v>
      </c>
      <c r="G21" s="66">
        <f t="shared" si="1"/>
        <v>17</v>
      </c>
      <c r="H21" s="65">
        <f>VLOOKUP($A21,'Return Data'!$B$7:$R$1700,7,0)</f>
        <v>6.7382</v>
      </c>
      <c r="I21" s="66">
        <f t="shared" si="2"/>
        <v>10</v>
      </c>
      <c r="J21" s="65">
        <f>VLOOKUP($A21,'Return Data'!$B$7:$R$1700,8,0)</f>
        <v>6.4893999999999998</v>
      </c>
      <c r="K21" s="66">
        <f t="shared" si="3"/>
        <v>15</v>
      </c>
      <c r="L21" s="65">
        <f>VLOOKUP($A21,'Return Data'!$B$7:$R$1700,9,0)</f>
        <v>5.0811000000000002</v>
      </c>
      <c r="M21" s="66">
        <f t="shared" si="4"/>
        <v>24</v>
      </c>
      <c r="N21" s="65">
        <f>VLOOKUP($A21,'Return Data'!$B$7:$R$1700,10,0)</f>
        <v>7.9659000000000004</v>
      </c>
      <c r="O21" s="66">
        <f t="shared" si="5"/>
        <v>14</v>
      </c>
      <c r="P21" s="65">
        <f>VLOOKUP($A21,'Return Data'!$B$7:$R$1700,11,0)</f>
        <v>7.1361999999999997</v>
      </c>
      <c r="Q21" s="66">
        <f t="shared" si="11"/>
        <v>10</v>
      </c>
      <c r="R21" s="65">
        <f>VLOOKUP($A21,'Return Data'!$B$7:$R$1700,12,0)</f>
        <v>6.7026000000000003</v>
      </c>
      <c r="S21" s="66">
        <f t="shared" si="12"/>
        <v>9</v>
      </c>
      <c r="T21" s="65">
        <f>VLOOKUP($A21,'Return Data'!$B$7:$R$1700,13,0)</f>
        <v>6.8696999999999999</v>
      </c>
      <c r="U21" s="66">
        <f t="shared" si="13"/>
        <v>10</v>
      </c>
      <c r="V21" s="65">
        <f>VLOOKUP($A21,'Return Data'!$B$7:$R$1700,17,0)</f>
        <v>7.3474000000000004</v>
      </c>
      <c r="W21" s="66">
        <f>RANK(V21,V$8:V$37,0)</f>
        <v>8</v>
      </c>
      <c r="X21" s="65">
        <f>VLOOKUP($A21,'Return Data'!$B$7:$R$1700,14,0)</f>
        <v>7.1275000000000004</v>
      </c>
      <c r="Y21" s="66">
        <f>RANK(X21,X$8:X$37,0)</f>
        <v>9</v>
      </c>
      <c r="Z21" s="65">
        <f>VLOOKUP($A21,'Return Data'!$B$7:$R$1700,16,0)</f>
        <v>8.3496000000000006</v>
      </c>
      <c r="AA21" s="67">
        <f t="shared" si="9"/>
        <v>3</v>
      </c>
    </row>
    <row r="22" spans="1:27" x14ac:dyDescent="0.3">
      <c r="A22" s="63" t="s">
        <v>1618</v>
      </c>
      <c r="B22" s="64">
        <f>VLOOKUP($A22,'Return Data'!$B$7:$R$1700,3,0)</f>
        <v>44025</v>
      </c>
      <c r="C22" s="65">
        <f>VLOOKUP($A22,'Return Data'!$B$7:$R$1700,4,0)</f>
        <v>2083.4594999999999</v>
      </c>
      <c r="D22" s="65">
        <f>VLOOKUP($A22,'Return Data'!$B$7:$R$1700,5,0)</f>
        <v>2.6880000000000002</v>
      </c>
      <c r="E22" s="66">
        <f t="shared" si="0"/>
        <v>16</v>
      </c>
      <c r="F22" s="65">
        <f>VLOOKUP($A22,'Return Data'!$B$7:$R$1700,6,0)</f>
        <v>2.6880000000000002</v>
      </c>
      <c r="G22" s="66">
        <f t="shared" si="1"/>
        <v>16</v>
      </c>
      <c r="H22" s="65">
        <f>VLOOKUP($A22,'Return Data'!$B$7:$R$1700,7,0)</f>
        <v>4.9107000000000003</v>
      </c>
      <c r="I22" s="66">
        <f t="shared" si="2"/>
        <v>17</v>
      </c>
      <c r="J22" s="65">
        <f>VLOOKUP($A22,'Return Data'!$B$7:$R$1700,8,0)</f>
        <v>6.6044</v>
      </c>
      <c r="K22" s="66">
        <f t="shared" si="3"/>
        <v>14</v>
      </c>
      <c r="L22" s="65">
        <f>VLOOKUP($A22,'Return Data'!$B$7:$R$1700,9,0)</f>
        <v>6.9737999999999998</v>
      </c>
      <c r="M22" s="66">
        <f t="shared" si="4"/>
        <v>14</v>
      </c>
      <c r="N22" s="65">
        <f>VLOOKUP($A22,'Return Data'!$B$7:$R$1700,10,0)</f>
        <v>8.4639000000000006</v>
      </c>
      <c r="O22" s="66">
        <f t="shared" si="5"/>
        <v>11</v>
      </c>
      <c r="P22" s="65">
        <f>VLOOKUP($A22,'Return Data'!$B$7:$R$1700,11,0)</f>
        <v>6.5833000000000004</v>
      </c>
      <c r="Q22" s="66">
        <f t="shared" si="11"/>
        <v>12</v>
      </c>
      <c r="R22" s="65">
        <f>VLOOKUP($A22,'Return Data'!$B$7:$R$1700,12,0)</f>
        <v>6.4276</v>
      </c>
      <c r="S22" s="66">
        <f t="shared" si="12"/>
        <v>11</v>
      </c>
      <c r="T22" s="65">
        <f>VLOOKUP($A22,'Return Data'!$B$7:$R$1700,13,0)</f>
        <v>6.8140999999999998</v>
      </c>
      <c r="U22" s="66">
        <f t="shared" si="13"/>
        <v>11</v>
      </c>
      <c r="V22" s="65">
        <f>VLOOKUP($A22,'Return Data'!$B$7:$R$1700,17,0)</f>
        <v>7.3898999999999999</v>
      </c>
      <c r="W22" s="66">
        <f>RANK(V22,V$8:V$37,0)</f>
        <v>7</v>
      </c>
      <c r="X22" s="65">
        <f>VLOOKUP($A22,'Return Data'!$B$7:$R$1700,14,0)</f>
        <v>7.1128999999999998</v>
      </c>
      <c r="Y22" s="66">
        <f>RANK(X22,X$8:X$37,0)</f>
        <v>10</v>
      </c>
      <c r="Z22" s="65">
        <f>VLOOKUP($A22,'Return Data'!$B$7:$R$1700,16,0)</f>
        <v>7.9958</v>
      </c>
      <c r="AA22" s="67">
        <f t="shared" si="9"/>
        <v>6</v>
      </c>
    </row>
    <row r="23" spans="1:27" x14ac:dyDescent="0.3">
      <c r="A23" s="63" t="s">
        <v>1620</v>
      </c>
      <c r="B23" s="64">
        <f>VLOOKUP($A23,'Return Data'!$B$7:$R$1700,3,0)</f>
        <v>44025</v>
      </c>
      <c r="C23" s="65">
        <f>VLOOKUP($A23,'Return Data'!$B$7:$R$1700,4,0)</f>
        <v>26.5899</v>
      </c>
      <c r="D23" s="65">
        <f>VLOOKUP($A23,'Return Data'!$B$7:$R$1700,5,0)</f>
        <v>2.5629</v>
      </c>
      <c r="E23" s="66">
        <f t="shared" si="0"/>
        <v>19</v>
      </c>
      <c r="F23" s="65">
        <f>VLOOKUP($A23,'Return Data'!$B$7:$R$1700,6,0)</f>
        <v>2.5629</v>
      </c>
      <c r="G23" s="66">
        <f t="shared" si="1"/>
        <v>19</v>
      </c>
      <c r="H23" s="65">
        <f>VLOOKUP($A23,'Return Data'!$B$7:$R$1700,7,0)</f>
        <v>4.5141999999999998</v>
      </c>
      <c r="I23" s="66">
        <f t="shared" si="2"/>
        <v>22</v>
      </c>
      <c r="J23" s="65">
        <f>VLOOKUP($A23,'Return Data'!$B$7:$R$1700,8,0)</f>
        <v>103.0361</v>
      </c>
      <c r="K23" s="66">
        <f t="shared" si="3"/>
        <v>1</v>
      </c>
      <c r="L23" s="65">
        <f>VLOOKUP($A23,'Return Data'!$B$7:$R$1700,9,0)</f>
        <v>50.165399999999998</v>
      </c>
      <c r="M23" s="66">
        <f t="shared" si="4"/>
        <v>1</v>
      </c>
      <c r="N23" s="65">
        <f>VLOOKUP($A23,'Return Data'!$B$7:$R$1700,10,0)</f>
        <v>21.234300000000001</v>
      </c>
      <c r="O23" s="66">
        <f t="shared" si="5"/>
        <v>1</v>
      </c>
      <c r="P23" s="65">
        <f>VLOOKUP($A23,'Return Data'!$B$7:$R$1700,11,0)</f>
        <v>12.553800000000001</v>
      </c>
      <c r="Q23" s="66">
        <f t="shared" si="11"/>
        <v>1</v>
      </c>
      <c r="R23" s="65">
        <f>VLOOKUP($A23,'Return Data'!$B$7:$R$1700,12,0)</f>
        <v>6.5805999999999996</v>
      </c>
      <c r="S23" s="66">
        <f t="shared" si="12"/>
        <v>10</v>
      </c>
      <c r="T23" s="65">
        <f>VLOOKUP($A23,'Return Data'!$B$7:$R$1700,13,0)</f>
        <v>6.0860000000000003</v>
      </c>
      <c r="U23" s="66">
        <f t="shared" si="13"/>
        <v>19</v>
      </c>
      <c r="V23" s="65">
        <f>VLOOKUP($A23,'Return Data'!$B$7:$R$1700,17,0)</f>
        <v>3.7242000000000002</v>
      </c>
      <c r="W23" s="66">
        <f>RANK(V23,V$8:V$37,0)</f>
        <v>18</v>
      </c>
      <c r="X23" s="65">
        <f>VLOOKUP($A23,'Return Data'!$B$7:$R$1700,14,0)</f>
        <v>4.4817999999999998</v>
      </c>
      <c r="Y23" s="66">
        <f>RANK(X23,X$8:X$37,0)</f>
        <v>17</v>
      </c>
      <c r="Z23" s="65">
        <f>VLOOKUP($A23,'Return Data'!$B$7:$R$1700,16,0)</f>
        <v>7.3422000000000001</v>
      </c>
      <c r="AA23" s="67">
        <f t="shared" si="9"/>
        <v>16</v>
      </c>
    </row>
    <row r="24" spans="1:27" x14ac:dyDescent="0.3">
      <c r="A24" s="63" t="s">
        <v>1622</v>
      </c>
      <c r="B24" s="64">
        <f>VLOOKUP($A24,'Return Data'!$B$7:$R$1700,3,0)</f>
        <v>44025</v>
      </c>
      <c r="C24" s="65">
        <f>VLOOKUP($A24,'Return Data'!$B$7:$R$1700,4,0)</f>
        <v>32.886800000000001</v>
      </c>
      <c r="D24" s="65">
        <f>VLOOKUP($A24,'Return Data'!$B$7:$R$1700,5,0)</f>
        <v>3.2195</v>
      </c>
      <c r="E24" s="66">
        <f t="shared" si="0"/>
        <v>11</v>
      </c>
      <c r="F24" s="65">
        <f>VLOOKUP($A24,'Return Data'!$B$7:$R$1700,6,0)</f>
        <v>3.2195</v>
      </c>
      <c r="G24" s="66">
        <f t="shared" si="1"/>
        <v>11</v>
      </c>
      <c r="H24" s="65">
        <f>VLOOKUP($A24,'Return Data'!$B$7:$R$1700,7,0)</f>
        <v>6.7313000000000001</v>
      </c>
      <c r="I24" s="66">
        <f t="shared" si="2"/>
        <v>11</v>
      </c>
      <c r="J24" s="65">
        <f>VLOOKUP($A24,'Return Data'!$B$7:$R$1700,8,0)</f>
        <v>8.7815999999999992</v>
      </c>
      <c r="K24" s="66">
        <f t="shared" si="3"/>
        <v>8</v>
      </c>
      <c r="L24" s="65">
        <f>VLOOKUP($A24,'Return Data'!$B$7:$R$1700,9,0)</f>
        <v>9.3317999999999994</v>
      </c>
      <c r="M24" s="66">
        <f t="shared" si="4"/>
        <v>8</v>
      </c>
      <c r="N24" s="65">
        <f>VLOOKUP($A24,'Return Data'!$B$7:$R$1700,10,0)</f>
        <v>9.6010000000000009</v>
      </c>
      <c r="O24" s="66">
        <f t="shared" si="5"/>
        <v>4</v>
      </c>
      <c r="P24" s="65">
        <f>VLOOKUP($A24,'Return Data'!$B$7:$R$1700,11,0)</f>
        <v>7.4276</v>
      </c>
      <c r="Q24" s="66">
        <f t="shared" si="11"/>
        <v>5</v>
      </c>
      <c r="R24" s="65">
        <f>VLOOKUP($A24,'Return Data'!$B$7:$R$1700,12,0)</f>
        <v>7.1047000000000002</v>
      </c>
      <c r="S24" s="66">
        <f t="shared" si="12"/>
        <v>5</v>
      </c>
      <c r="T24" s="65">
        <f>VLOOKUP($A24,'Return Data'!$B$7:$R$1700,13,0)</f>
        <v>7.3507999999999996</v>
      </c>
      <c r="U24" s="66">
        <f t="shared" si="13"/>
        <v>8</v>
      </c>
      <c r="V24" s="65">
        <f>VLOOKUP($A24,'Return Data'!$B$7:$R$1700,17,0)</f>
        <v>7.7309000000000001</v>
      </c>
      <c r="W24" s="66">
        <f>RANK(V24,V$8:V$37,0)</f>
        <v>5</v>
      </c>
      <c r="X24" s="65">
        <f>VLOOKUP($A24,'Return Data'!$B$7:$R$1700,14,0)</f>
        <v>7.3403999999999998</v>
      </c>
      <c r="Y24" s="66">
        <f>RANK(X24,X$8:X$37,0)</f>
        <v>5</v>
      </c>
      <c r="Z24" s="65">
        <f>VLOOKUP($A24,'Return Data'!$B$7:$R$1700,16,0)</f>
        <v>7.7615999999999996</v>
      </c>
      <c r="AA24" s="67">
        <f t="shared" si="9"/>
        <v>11</v>
      </c>
    </row>
    <row r="25" spans="1:27" x14ac:dyDescent="0.3">
      <c r="A25" s="63" t="s">
        <v>1624</v>
      </c>
      <c r="B25" s="64">
        <f>VLOOKUP($A25,'Return Data'!$B$7:$R$1700,3,0)</f>
        <v>44025</v>
      </c>
      <c r="C25" s="65">
        <f>VLOOKUP($A25,'Return Data'!$B$7:$R$1700,4,0)</f>
        <v>33.430100000000003</v>
      </c>
      <c r="D25" s="65">
        <f>VLOOKUP($A25,'Return Data'!$B$7:$R$1700,5,0)</f>
        <v>3.2035</v>
      </c>
      <c r="E25" s="66">
        <f t="shared" si="0"/>
        <v>12</v>
      </c>
      <c r="F25" s="65">
        <f>VLOOKUP($A25,'Return Data'!$B$7:$R$1700,6,0)</f>
        <v>3.2035</v>
      </c>
      <c r="G25" s="66">
        <f t="shared" si="1"/>
        <v>12</v>
      </c>
      <c r="H25" s="65">
        <f>VLOOKUP($A25,'Return Data'!$B$7:$R$1700,7,0)</f>
        <v>5.5430000000000001</v>
      </c>
      <c r="I25" s="66">
        <f t="shared" si="2"/>
        <v>13</v>
      </c>
      <c r="J25" s="65">
        <f>VLOOKUP($A25,'Return Data'!$B$7:$R$1700,8,0)</f>
        <v>6.1835000000000004</v>
      </c>
      <c r="K25" s="66">
        <f t="shared" si="3"/>
        <v>18</v>
      </c>
      <c r="L25" s="65">
        <f>VLOOKUP($A25,'Return Data'!$B$7:$R$1700,9,0)</f>
        <v>6.2778999999999998</v>
      </c>
      <c r="M25" s="66">
        <f t="shared" si="4"/>
        <v>20</v>
      </c>
      <c r="N25" s="65">
        <f>VLOOKUP($A25,'Return Data'!$B$7:$R$1700,10,0)</f>
        <v>8.7385999999999999</v>
      </c>
      <c r="O25" s="66">
        <f t="shared" si="5"/>
        <v>9</v>
      </c>
      <c r="P25" s="65">
        <f>VLOOKUP($A25,'Return Data'!$B$7:$R$1700,11,0)</f>
        <v>7.3444000000000003</v>
      </c>
      <c r="Q25" s="66">
        <f t="shared" si="11"/>
        <v>7</v>
      </c>
      <c r="R25" s="65">
        <f>VLOOKUP($A25,'Return Data'!$B$7:$R$1700,12,0)</f>
        <v>6.8692000000000002</v>
      </c>
      <c r="S25" s="66">
        <f t="shared" si="12"/>
        <v>7</v>
      </c>
      <c r="T25" s="65">
        <f>VLOOKUP($A25,'Return Data'!$B$7:$R$1700,13,0)</f>
        <v>7.1425999999999998</v>
      </c>
      <c r="U25" s="66">
        <f t="shared" si="13"/>
        <v>9</v>
      </c>
      <c r="V25" s="65">
        <f>VLOOKUP($A25,'Return Data'!$B$7:$R$1700,17,0)</f>
        <v>7.5697000000000001</v>
      </c>
      <c r="W25" s="66">
        <f>RANK(V25,V$8:V$37,0)</f>
        <v>6</v>
      </c>
      <c r="X25" s="65">
        <f>VLOOKUP($A25,'Return Data'!$B$7:$R$1700,14,0)</f>
        <v>7.2332999999999998</v>
      </c>
      <c r="Y25" s="66">
        <f>RANK(X25,X$8:X$37,0)</f>
        <v>8</v>
      </c>
      <c r="Z25" s="65">
        <f>VLOOKUP($A25,'Return Data'!$B$7:$R$1700,16,0)</f>
        <v>3.8662999999999998</v>
      </c>
      <c r="AA25" s="67">
        <f t="shared" si="9"/>
        <v>29</v>
      </c>
    </row>
    <row r="26" spans="1:27" x14ac:dyDescent="0.3">
      <c r="A26" s="63" t="s">
        <v>1627</v>
      </c>
      <c r="B26" s="64">
        <f>VLOOKUP($A26,'Return Data'!$B$7:$R$1700,3,0)</f>
        <v>44025</v>
      </c>
      <c r="C26" s="65">
        <f>VLOOKUP($A26,'Return Data'!$B$7:$R$1700,4,0)</f>
        <v>1031.6199999999999</v>
      </c>
      <c r="D26" s="65">
        <f>VLOOKUP($A26,'Return Data'!$B$7:$R$1700,5,0)</f>
        <v>3.8353999999999999</v>
      </c>
      <c r="E26" s="66">
        <f t="shared" si="0"/>
        <v>7</v>
      </c>
      <c r="F26" s="65">
        <f>VLOOKUP($A26,'Return Data'!$B$7:$R$1700,6,0)</f>
        <v>3.8353999999999999</v>
      </c>
      <c r="G26" s="66">
        <f t="shared" si="1"/>
        <v>7</v>
      </c>
      <c r="H26" s="65">
        <f>VLOOKUP($A26,'Return Data'!$B$7:$R$1700,7,0)</f>
        <v>4.8958000000000004</v>
      </c>
      <c r="I26" s="66">
        <f t="shared" si="2"/>
        <v>18</v>
      </c>
      <c r="J26" s="65">
        <f>VLOOKUP($A26,'Return Data'!$B$7:$R$1700,8,0)</f>
        <v>5.7687999999999997</v>
      </c>
      <c r="K26" s="66">
        <f t="shared" si="3"/>
        <v>21</v>
      </c>
      <c r="L26" s="65">
        <f>VLOOKUP($A26,'Return Data'!$B$7:$R$1700,9,0)</f>
        <v>6.2526000000000002</v>
      </c>
      <c r="M26" s="66">
        <f t="shared" si="4"/>
        <v>21</v>
      </c>
      <c r="N26" s="65">
        <f>VLOOKUP($A26,'Return Data'!$B$7:$R$1700,10,0)</f>
        <v>6.0742000000000003</v>
      </c>
      <c r="O26" s="66">
        <f t="shared" si="5"/>
        <v>24</v>
      </c>
      <c r="P26" s="65">
        <f>VLOOKUP($A26,'Return Data'!$B$7:$R$1700,11,0)</f>
        <v>4.8559999999999999</v>
      </c>
      <c r="Q26" s="66">
        <f t="shared" si="11"/>
        <v>26</v>
      </c>
      <c r="R26" s="65"/>
      <c r="S26" s="66"/>
      <c r="T26" s="65"/>
      <c r="U26" s="66"/>
      <c r="V26" s="65"/>
      <c r="W26" s="66"/>
      <c r="X26" s="65"/>
      <c r="Y26" s="66"/>
      <c r="Z26" s="65">
        <f>VLOOKUP($A26,'Return Data'!$B$7:$R$1700,16,0)</f>
        <v>5.0399000000000003</v>
      </c>
      <c r="AA26" s="67">
        <f t="shared" si="9"/>
        <v>26</v>
      </c>
    </row>
    <row r="27" spans="1:27" x14ac:dyDescent="0.3">
      <c r="A27" s="63" t="s">
        <v>1629</v>
      </c>
      <c r="B27" s="64">
        <f>VLOOKUP($A27,'Return Data'!$B$7:$R$1700,3,0)</f>
        <v>44025</v>
      </c>
      <c r="C27" s="65">
        <f>VLOOKUP($A27,'Return Data'!$B$7:$R$1700,4,0)</f>
        <v>1053.4784</v>
      </c>
      <c r="D27" s="65">
        <f>VLOOKUP($A27,'Return Data'!$B$7:$R$1700,5,0)</f>
        <v>2.5043000000000002</v>
      </c>
      <c r="E27" s="66">
        <f t="shared" si="0"/>
        <v>20</v>
      </c>
      <c r="F27" s="65">
        <f>VLOOKUP($A27,'Return Data'!$B$7:$R$1700,6,0)</f>
        <v>2.5043000000000002</v>
      </c>
      <c r="G27" s="66">
        <f t="shared" si="1"/>
        <v>20</v>
      </c>
      <c r="H27" s="65">
        <f>VLOOKUP($A27,'Return Data'!$B$7:$R$1700,7,0)</f>
        <v>5.1501999999999999</v>
      </c>
      <c r="I27" s="66">
        <f t="shared" si="2"/>
        <v>15</v>
      </c>
      <c r="J27" s="65">
        <f>VLOOKUP($A27,'Return Data'!$B$7:$R$1700,8,0)</f>
        <v>6.4485999999999999</v>
      </c>
      <c r="K27" s="66">
        <f t="shared" si="3"/>
        <v>16</v>
      </c>
      <c r="L27" s="65">
        <f>VLOOKUP($A27,'Return Data'!$B$7:$R$1700,9,0)</f>
        <v>8.1797000000000004</v>
      </c>
      <c r="M27" s="66">
        <f t="shared" si="4"/>
        <v>10</v>
      </c>
      <c r="N27" s="65">
        <f>VLOOKUP($A27,'Return Data'!$B$7:$R$1700,10,0)</f>
        <v>8.6678999999999995</v>
      </c>
      <c r="O27" s="66">
        <f t="shared" si="5"/>
        <v>10</v>
      </c>
      <c r="P27" s="65">
        <f>VLOOKUP($A27,'Return Data'!$B$7:$R$1700,11,0)</f>
        <v>7.4984999999999999</v>
      </c>
      <c r="Q27" s="66">
        <f t="shared" si="11"/>
        <v>4</v>
      </c>
      <c r="R27" s="65"/>
      <c r="S27" s="66"/>
      <c r="T27" s="65"/>
      <c r="U27" s="66"/>
      <c r="V27" s="65"/>
      <c r="W27" s="66"/>
      <c r="X27" s="65"/>
      <c r="Y27" s="66"/>
      <c r="Z27" s="65">
        <f>VLOOKUP($A27,'Return Data'!$B$7:$R$1700,16,0)</f>
        <v>7.2294999999999998</v>
      </c>
      <c r="AA27" s="67">
        <f t="shared" si="9"/>
        <v>18</v>
      </c>
    </row>
    <row r="28" spans="1:27" x14ac:dyDescent="0.3">
      <c r="A28" s="63" t="s">
        <v>1631</v>
      </c>
      <c r="B28" s="64">
        <f>VLOOKUP($A28,'Return Data'!$B$7:$R$1700,3,0)</f>
        <v>44025</v>
      </c>
      <c r="C28" s="65">
        <f>VLOOKUP($A28,'Return Data'!$B$7:$R$1700,4,0)</f>
        <v>13.257999999999999</v>
      </c>
      <c r="D28" s="65">
        <f>VLOOKUP($A28,'Return Data'!$B$7:$R$1700,5,0)</f>
        <v>2.9373</v>
      </c>
      <c r="E28" s="66">
        <f t="shared" si="0"/>
        <v>14</v>
      </c>
      <c r="F28" s="65">
        <f>VLOOKUP($A28,'Return Data'!$B$7:$R$1700,6,0)</f>
        <v>2.9373</v>
      </c>
      <c r="G28" s="66">
        <f t="shared" si="1"/>
        <v>14</v>
      </c>
      <c r="H28" s="65">
        <f>VLOOKUP($A28,'Return Data'!$B$7:$R$1700,7,0)</f>
        <v>2.8725999999999998</v>
      </c>
      <c r="I28" s="66">
        <f t="shared" si="2"/>
        <v>27</v>
      </c>
      <c r="J28" s="65">
        <f>VLOOKUP($A28,'Return Data'!$B$7:$R$1700,8,0)</f>
        <v>2.9529999999999998</v>
      </c>
      <c r="K28" s="66">
        <f t="shared" si="3"/>
        <v>28</v>
      </c>
      <c r="L28" s="65">
        <f>VLOOKUP($A28,'Return Data'!$B$7:$R$1700,9,0)</f>
        <v>3.2414999999999998</v>
      </c>
      <c r="M28" s="66">
        <f t="shared" si="4"/>
        <v>28</v>
      </c>
      <c r="N28" s="65">
        <f>VLOOKUP($A28,'Return Data'!$B$7:$R$1700,10,0)</f>
        <v>4.4970999999999997</v>
      </c>
      <c r="O28" s="66">
        <f t="shared" si="5"/>
        <v>28</v>
      </c>
      <c r="P28" s="65">
        <f>VLOOKUP($A28,'Return Data'!$B$7:$R$1700,11,0)</f>
        <v>5.1813000000000002</v>
      </c>
      <c r="Q28" s="66">
        <f t="shared" si="11"/>
        <v>22</v>
      </c>
      <c r="R28" s="65">
        <f>VLOOKUP($A28,'Return Data'!$B$7:$R$1700,12,0)</f>
        <v>5.1904000000000003</v>
      </c>
      <c r="S28" s="66">
        <f t="shared" ref="S28:S37" si="14">RANK(R28,R$8:R$37,0)</f>
        <v>22</v>
      </c>
      <c r="T28" s="65">
        <f>VLOOKUP($A28,'Return Data'!$B$7:$R$1700,13,0)</f>
        <v>5.4644000000000004</v>
      </c>
      <c r="U28" s="66">
        <f>RANK(T28,T$8:T$37,0)</f>
        <v>21</v>
      </c>
      <c r="V28" s="65">
        <f>VLOOKUP($A28,'Return Data'!$B$7:$R$1700,17,0)</f>
        <v>-1.4689000000000001</v>
      </c>
      <c r="W28" s="66">
        <f>RANK(V28,V$8:V$37,0)</f>
        <v>20</v>
      </c>
      <c r="X28" s="65">
        <f>VLOOKUP($A28,'Return Data'!$B$7:$R$1700,14,0)</f>
        <v>0.90720000000000001</v>
      </c>
      <c r="Y28" s="66">
        <f>RANK(X28,X$8:X$37,0)</f>
        <v>19</v>
      </c>
      <c r="Z28" s="65">
        <f>VLOOKUP($A28,'Return Data'!$B$7:$R$1700,16,0)</f>
        <v>4.1999000000000004</v>
      </c>
      <c r="AA28" s="67">
        <f t="shared" si="9"/>
        <v>28</v>
      </c>
    </row>
    <row r="29" spans="1:27" x14ac:dyDescent="0.3">
      <c r="A29" s="63" t="s">
        <v>1632</v>
      </c>
      <c r="B29" s="64">
        <f>VLOOKUP($A29,'Return Data'!$B$7:$R$1700,3,0)</f>
        <v>44025</v>
      </c>
      <c r="C29" s="65">
        <f>VLOOKUP($A29,'Return Data'!$B$7:$R$1700,4,0)</f>
        <v>2963.2952</v>
      </c>
      <c r="D29" s="65">
        <f>VLOOKUP($A29,'Return Data'!$B$7:$R$1700,5,0)</f>
        <v>9.4539000000000009</v>
      </c>
      <c r="E29" s="66">
        <f t="shared" si="0"/>
        <v>1</v>
      </c>
      <c r="F29" s="65">
        <f>VLOOKUP($A29,'Return Data'!$B$7:$R$1700,6,0)</f>
        <v>9.4539000000000009</v>
      </c>
      <c r="G29" s="66">
        <f t="shared" si="1"/>
        <v>1</v>
      </c>
      <c r="H29" s="65">
        <f>VLOOKUP($A29,'Return Data'!$B$7:$R$1700,7,0)</f>
        <v>23.277000000000001</v>
      </c>
      <c r="I29" s="66">
        <f t="shared" si="2"/>
        <v>1</v>
      </c>
      <c r="J29" s="65">
        <f>VLOOKUP($A29,'Return Data'!$B$7:$R$1700,8,0)</f>
        <v>17.650500000000001</v>
      </c>
      <c r="K29" s="66">
        <f t="shared" si="3"/>
        <v>2</v>
      </c>
      <c r="L29" s="65">
        <f>VLOOKUP($A29,'Return Data'!$B$7:$R$1700,9,0)</f>
        <v>14.9413</v>
      </c>
      <c r="M29" s="66">
        <f t="shared" si="4"/>
        <v>2</v>
      </c>
      <c r="N29" s="65">
        <f>VLOOKUP($A29,'Return Data'!$B$7:$R$1700,10,0)</f>
        <v>7.9309000000000003</v>
      </c>
      <c r="O29" s="66">
        <f t="shared" si="5"/>
        <v>15</v>
      </c>
      <c r="P29" s="65">
        <f>VLOOKUP($A29,'Return Data'!$B$7:$R$1700,11,0)</f>
        <v>5.7032999999999996</v>
      </c>
      <c r="Q29" s="66">
        <f t="shared" si="11"/>
        <v>21</v>
      </c>
      <c r="R29" s="65">
        <f>VLOOKUP($A29,'Return Data'!$B$7:$R$1700,12,0)</f>
        <v>6.3479999999999999</v>
      </c>
      <c r="S29" s="66">
        <f t="shared" si="14"/>
        <v>12</v>
      </c>
      <c r="T29" s="65">
        <f>VLOOKUP($A29,'Return Data'!$B$7:$R$1700,13,0)</f>
        <v>2.1558999999999999</v>
      </c>
      <c r="U29" s="66">
        <f>RANK(T29,T$8:T$37,0)</f>
        <v>26</v>
      </c>
      <c r="V29" s="65">
        <f>VLOOKUP($A29,'Return Data'!$B$7:$R$1700,17,0)</f>
        <v>3.8279999999999998</v>
      </c>
      <c r="W29" s="66">
        <f>RANK(V29,V$8:V$37,0)</f>
        <v>17</v>
      </c>
      <c r="X29" s="65">
        <f>VLOOKUP($A29,'Return Data'!$B$7:$R$1700,14,0)</f>
        <v>4.6540999999999997</v>
      </c>
      <c r="Y29" s="66">
        <f>RANK(X29,X$8:X$37,0)</f>
        <v>16</v>
      </c>
      <c r="Z29" s="65">
        <f>VLOOKUP($A29,'Return Data'!$B$7:$R$1700,16,0)</f>
        <v>6.0096999999999996</v>
      </c>
      <c r="AA29" s="67">
        <f t="shared" si="9"/>
        <v>25</v>
      </c>
    </row>
    <row r="30" spans="1:27" x14ac:dyDescent="0.3">
      <c r="A30" s="63" t="s">
        <v>1634</v>
      </c>
      <c r="B30" s="64">
        <f>VLOOKUP($A30,'Return Data'!$B$7:$R$1700,3,0)</f>
        <v>44025</v>
      </c>
      <c r="C30" s="65">
        <f>VLOOKUP($A30,'Return Data'!$B$7:$R$1700,4,0)</f>
        <v>32.707000000000001</v>
      </c>
      <c r="D30" s="65">
        <f>VLOOKUP($A30,'Return Data'!$B$7:$R$1700,5,0)</f>
        <v>0</v>
      </c>
      <c r="E30" s="66">
        <f t="shared" si="0"/>
        <v>30</v>
      </c>
      <c r="F30" s="65">
        <f>VLOOKUP($A30,'Return Data'!$B$7:$R$1700,6,0)</f>
        <v>0</v>
      </c>
      <c r="G30" s="66">
        <f t="shared" si="1"/>
        <v>30</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-32.0886</v>
      </c>
      <c r="S30" s="66">
        <f t="shared" si="14"/>
        <v>27</v>
      </c>
      <c r="T30" s="65"/>
      <c r="U30" s="66"/>
      <c r="V30" s="65"/>
      <c r="W30" s="66"/>
      <c r="X30" s="65"/>
      <c r="Y30" s="66"/>
      <c r="Z30" s="65">
        <f>VLOOKUP($A30,'Return Data'!$B$7:$R$1700,16,0)</f>
        <v>-30.330400000000001</v>
      </c>
      <c r="AA30" s="67">
        <f t="shared" si="9"/>
        <v>30</v>
      </c>
    </row>
    <row r="31" spans="1:27" x14ac:dyDescent="0.3">
      <c r="A31" s="63" t="s">
        <v>1636</v>
      </c>
      <c r="B31" s="64">
        <f>VLOOKUP($A31,'Return Data'!$B$7:$R$1700,3,0)</f>
        <v>44025</v>
      </c>
      <c r="C31" s="65">
        <f>VLOOKUP($A31,'Return Data'!$B$7:$R$1700,4,0)</f>
        <v>26.3736</v>
      </c>
      <c r="D31" s="65">
        <f>VLOOKUP($A31,'Return Data'!$B$7:$R$1700,5,0)</f>
        <v>3.4609000000000001</v>
      </c>
      <c r="E31" s="66">
        <f t="shared" si="0"/>
        <v>9</v>
      </c>
      <c r="F31" s="65">
        <f>VLOOKUP($A31,'Return Data'!$B$7:$R$1700,6,0)</f>
        <v>3.4609000000000001</v>
      </c>
      <c r="G31" s="66">
        <f t="shared" si="1"/>
        <v>9</v>
      </c>
      <c r="H31" s="65">
        <f>VLOOKUP($A31,'Return Data'!$B$7:$R$1700,7,0)</f>
        <v>5.0266000000000002</v>
      </c>
      <c r="I31" s="66">
        <f t="shared" si="2"/>
        <v>16</v>
      </c>
      <c r="J31" s="65">
        <f>VLOOKUP($A31,'Return Data'!$B$7:$R$1700,8,0)</f>
        <v>6.3917000000000002</v>
      </c>
      <c r="K31" s="66">
        <f t="shared" si="3"/>
        <v>17</v>
      </c>
      <c r="L31" s="65">
        <f>VLOOKUP($A31,'Return Data'!$B$7:$R$1700,9,0)</f>
        <v>6.6581000000000001</v>
      </c>
      <c r="M31" s="66">
        <f t="shared" si="4"/>
        <v>18</v>
      </c>
      <c r="N31" s="65">
        <f>VLOOKUP($A31,'Return Data'!$B$7:$R$1700,10,0)</f>
        <v>8.4571000000000005</v>
      </c>
      <c r="O31" s="66">
        <f t="shared" si="5"/>
        <v>12</v>
      </c>
      <c r="P31" s="65">
        <f>VLOOKUP($A31,'Return Data'!$B$7:$R$1700,11,0)</f>
        <v>7.0521000000000003</v>
      </c>
      <c r="Q31" s="66">
        <f t="shared" si="11"/>
        <v>11</v>
      </c>
      <c r="R31" s="65">
        <f>VLOOKUP($A31,'Return Data'!$B$7:$R$1700,12,0)</f>
        <v>6.8411</v>
      </c>
      <c r="S31" s="66">
        <f t="shared" si="14"/>
        <v>8</v>
      </c>
      <c r="T31" s="65">
        <f>VLOOKUP($A31,'Return Data'!$B$7:$R$1700,13,0)</f>
        <v>11.279299999999999</v>
      </c>
      <c r="U31" s="66">
        <f t="shared" ref="U31:U37" si="15">RANK(T31,T$8:T$37,0)</f>
        <v>1</v>
      </c>
      <c r="V31" s="65">
        <f>VLOOKUP($A31,'Return Data'!$B$7:$R$1700,17,0)</f>
        <v>10.7766</v>
      </c>
      <c r="W31" s="66">
        <f>RANK(V31,V$8:V$37,0)</f>
        <v>1</v>
      </c>
      <c r="X31" s="65">
        <f>VLOOKUP($A31,'Return Data'!$B$7:$R$1700,14,0)</f>
        <v>9.4445999999999994</v>
      </c>
      <c r="Y31" s="66">
        <f>RANK(X31,X$8:X$37,0)</f>
        <v>1</v>
      </c>
      <c r="Z31" s="65">
        <f>VLOOKUP($A31,'Return Data'!$B$7:$R$1700,16,0)</f>
        <v>8.3931000000000004</v>
      </c>
      <c r="AA31" s="67">
        <f t="shared" si="9"/>
        <v>2</v>
      </c>
    </row>
    <row r="32" spans="1:27" x14ac:dyDescent="0.3">
      <c r="A32" s="63" t="s">
        <v>1638</v>
      </c>
      <c r="B32" s="64">
        <f>VLOOKUP($A32,'Return Data'!$B$7:$R$1700,3,0)</f>
        <v>44025</v>
      </c>
      <c r="C32" s="65">
        <f>VLOOKUP($A32,'Return Data'!$B$7:$R$1700,4,0)</f>
        <v>2134.7246</v>
      </c>
      <c r="D32" s="65">
        <f>VLOOKUP($A32,'Return Data'!$B$7:$R$1700,5,0)</f>
        <v>2.2471000000000001</v>
      </c>
      <c r="E32" s="66">
        <f t="shared" si="0"/>
        <v>23</v>
      </c>
      <c r="F32" s="65">
        <f>VLOOKUP($A32,'Return Data'!$B$7:$R$1700,6,0)</f>
        <v>2.2471000000000001</v>
      </c>
      <c r="G32" s="66">
        <f t="shared" si="1"/>
        <v>23</v>
      </c>
      <c r="H32" s="65">
        <f>VLOOKUP($A32,'Return Data'!$B$7:$R$1700,7,0)</f>
        <v>4.3898999999999999</v>
      </c>
      <c r="I32" s="66">
        <f t="shared" si="2"/>
        <v>25</v>
      </c>
      <c r="J32" s="65">
        <f>VLOOKUP($A32,'Return Data'!$B$7:$R$1700,8,0)</f>
        <v>4.3320999999999996</v>
      </c>
      <c r="K32" s="66">
        <f t="shared" si="3"/>
        <v>27</v>
      </c>
      <c r="L32" s="65">
        <f>VLOOKUP($A32,'Return Data'!$B$7:$R$1700,9,0)</f>
        <v>4.9324000000000003</v>
      </c>
      <c r="M32" s="66">
        <f t="shared" si="4"/>
        <v>27</v>
      </c>
      <c r="N32" s="65">
        <f>VLOOKUP($A32,'Return Data'!$B$7:$R$1700,10,0)</f>
        <v>5.6098999999999997</v>
      </c>
      <c r="O32" s="66">
        <f t="shared" si="5"/>
        <v>26</v>
      </c>
      <c r="P32" s="65">
        <f>VLOOKUP($A32,'Return Data'!$B$7:$R$1700,11,0)</f>
        <v>5.0090000000000003</v>
      </c>
      <c r="Q32" s="66">
        <f t="shared" si="11"/>
        <v>25</v>
      </c>
      <c r="R32" s="65">
        <f>VLOOKUP($A32,'Return Data'!$B$7:$R$1700,12,0)</f>
        <v>5.0374999999999996</v>
      </c>
      <c r="S32" s="66">
        <f t="shared" si="14"/>
        <v>23</v>
      </c>
      <c r="T32" s="65">
        <f>VLOOKUP($A32,'Return Data'!$B$7:$R$1700,13,0)</f>
        <v>5.3792</v>
      </c>
      <c r="U32" s="66">
        <f t="shared" si="15"/>
        <v>22</v>
      </c>
      <c r="V32" s="65">
        <f>VLOOKUP($A32,'Return Data'!$B$7:$R$1700,17,0)</f>
        <v>3.3035000000000001</v>
      </c>
      <c r="W32" s="66">
        <f>RANK(V32,V$8:V$37,0)</f>
        <v>19</v>
      </c>
      <c r="X32" s="65">
        <f>VLOOKUP($A32,'Return Data'!$B$7:$R$1700,14,0)</f>
        <v>4.3235000000000001</v>
      </c>
      <c r="Y32" s="66">
        <f>RANK(X32,X$8:X$37,0)</f>
        <v>18</v>
      </c>
      <c r="Z32" s="65">
        <f>VLOOKUP($A32,'Return Data'!$B$7:$R$1700,16,0)</f>
        <v>6.2285000000000004</v>
      </c>
      <c r="AA32" s="67">
        <f t="shared" si="9"/>
        <v>23</v>
      </c>
    </row>
    <row r="33" spans="1:27" x14ac:dyDescent="0.3">
      <c r="A33" s="63" t="s">
        <v>1641</v>
      </c>
      <c r="B33" s="64">
        <f>VLOOKUP($A33,'Return Data'!$B$7:$R$1700,3,0)</f>
        <v>44025</v>
      </c>
      <c r="C33" s="65">
        <f>VLOOKUP($A33,'Return Data'!$B$7:$R$1700,4,0)</f>
        <v>4555.6605</v>
      </c>
      <c r="D33" s="65">
        <f>VLOOKUP($A33,'Return Data'!$B$7:$R$1700,5,0)</f>
        <v>3.6212</v>
      </c>
      <c r="E33" s="66">
        <f t="shared" si="0"/>
        <v>8</v>
      </c>
      <c r="F33" s="65">
        <f>VLOOKUP($A33,'Return Data'!$B$7:$R$1700,6,0)</f>
        <v>3.6212</v>
      </c>
      <c r="G33" s="66">
        <f t="shared" si="1"/>
        <v>8</v>
      </c>
      <c r="H33" s="65">
        <f>VLOOKUP($A33,'Return Data'!$B$7:$R$1700,7,0)</f>
        <v>7.4501999999999997</v>
      </c>
      <c r="I33" s="66">
        <f t="shared" si="2"/>
        <v>7</v>
      </c>
      <c r="J33" s="65">
        <f>VLOOKUP($A33,'Return Data'!$B$7:$R$1700,8,0)</f>
        <v>7.2550999999999997</v>
      </c>
      <c r="K33" s="66">
        <f t="shared" si="3"/>
        <v>10</v>
      </c>
      <c r="L33" s="65">
        <f>VLOOKUP($A33,'Return Data'!$B$7:$R$1700,9,0)</f>
        <v>8.2651000000000003</v>
      </c>
      <c r="M33" s="66">
        <f t="shared" si="4"/>
        <v>9</v>
      </c>
      <c r="N33" s="65">
        <f>VLOOKUP($A33,'Return Data'!$B$7:$R$1700,10,0)</f>
        <v>9.3002000000000002</v>
      </c>
      <c r="O33" s="66">
        <f t="shared" si="5"/>
        <v>5</v>
      </c>
      <c r="P33" s="65">
        <f>VLOOKUP($A33,'Return Data'!$B$7:$R$1700,11,0)</f>
        <v>7.3710000000000004</v>
      </c>
      <c r="Q33" s="66">
        <f t="shared" si="11"/>
        <v>6</v>
      </c>
      <c r="R33" s="65">
        <f>VLOOKUP($A33,'Return Data'!$B$7:$R$1700,12,0)</f>
        <v>7.1753</v>
      </c>
      <c r="S33" s="66">
        <f t="shared" si="14"/>
        <v>4</v>
      </c>
      <c r="T33" s="65">
        <f>VLOOKUP($A33,'Return Data'!$B$7:$R$1700,13,0)</f>
        <v>7.4729999999999999</v>
      </c>
      <c r="U33" s="66">
        <f t="shared" si="15"/>
        <v>6</v>
      </c>
      <c r="V33" s="65">
        <f>VLOOKUP($A33,'Return Data'!$B$7:$R$1700,17,0)</f>
        <v>7.9103000000000003</v>
      </c>
      <c r="W33" s="66">
        <f>RANK(V33,V$8:V$37,0)</f>
        <v>4</v>
      </c>
      <c r="X33" s="65">
        <f>VLOOKUP($A33,'Return Data'!$B$7:$R$1700,14,0)</f>
        <v>7.6341000000000001</v>
      </c>
      <c r="Y33" s="66">
        <f>RANK(X33,X$8:X$37,0)</f>
        <v>3</v>
      </c>
      <c r="Z33" s="65">
        <f>VLOOKUP($A33,'Return Data'!$B$7:$R$1700,16,0)</f>
        <v>7.4265999999999996</v>
      </c>
      <c r="AA33" s="67">
        <f t="shared" si="9"/>
        <v>15</v>
      </c>
    </row>
    <row r="34" spans="1:27" x14ac:dyDescent="0.3">
      <c r="A34" s="63" t="s">
        <v>1643</v>
      </c>
      <c r="B34" s="64">
        <f>VLOOKUP($A34,'Return Data'!$B$7:$R$1700,3,0)</f>
        <v>44025</v>
      </c>
      <c r="C34" s="65">
        <f>VLOOKUP($A34,'Return Data'!$B$7:$R$1700,4,0)</f>
        <v>10.648400000000001</v>
      </c>
      <c r="D34" s="65">
        <f>VLOOKUP($A34,'Return Data'!$B$7:$R$1700,5,0)</f>
        <v>2.1713</v>
      </c>
      <c r="E34" s="66">
        <f t="shared" si="0"/>
        <v>24</v>
      </c>
      <c r="F34" s="65">
        <f>VLOOKUP($A34,'Return Data'!$B$7:$R$1700,6,0)</f>
        <v>2.1713</v>
      </c>
      <c r="G34" s="66">
        <f t="shared" si="1"/>
        <v>24</v>
      </c>
      <c r="H34" s="65">
        <f>VLOOKUP($A34,'Return Data'!$B$7:$R$1700,7,0)</f>
        <v>6.3244999999999996</v>
      </c>
      <c r="I34" s="66">
        <f t="shared" si="2"/>
        <v>12</v>
      </c>
      <c r="J34" s="65">
        <f>VLOOKUP($A34,'Return Data'!$B$7:$R$1700,8,0)</f>
        <v>6.8243</v>
      </c>
      <c r="K34" s="66">
        <f t="shared" si="3"/>
        <v>13</v>
      </c>
      <c r="L34" s="65">
        <f>VLOOKUP($A34,'Return Data'!$B$7:$R$1700,9,0)</f>
        <v>6.7949999999999999</v>
      </c>
      <c r="M34" s="66">
        <f t="shared" si="4"/>
        <v>17</v>
      </c>
      <c r="N34" s="65">
        <f>VLOOKUP($A34,'Return Data'!$B$7:$R$1700,10,0)</f>
        <v>7.0721999999999996</v>
      </c>
      <c r="O34" s="66">
        <f t="shared" si="5"/>
        <v>22</v>
      </c>
      <c r="P34" s="65">
        <f>VLOOKUP($A34,'Return Data'!$B$7:$R$1700,11,0)</f>
        <v>5.8638000000000003</v>
      </c>
      <c r="Q34" s="66">
        <f t="shared" si="11"/>
        <v>19</v>
      </c>
      <c r="R34" s="65">
        <f>VLOOKUP($A34,'Return Data'!$B$7:$R$1700,12,0)</f>
        <v>5.6298000000000004</v>
      </c>
      <c r="S34" s="66">
        <f t="shared" si="14"/>
        <v>21</v>
      </c>
      <c r="T34" s="65">
        <f>VLOOKUP($A34,'Return Data'!$B$7:$R$1700,13,0)</f>
        <v>5.9333</v>
      </c>
      <c r="U34" s="66">
        <f t="shared" si="15"/>
        <v>20</v>
      </c>
      <c r="V34" s="65"/>
      <c r="W34" s="66"/>
      <c r="X34" s="65"/>
      <c r="Y34" s="66"/>
      <c r="Z34" s="65">
        <f>VLOOKUP($A34,'Return Data'!$B$7:$R$1700,16,0)</f>
        <v>6.1369999999999996</v>
      </c>
      <c r="AA34" s="67">
        <f t="shared" si="9"/>
        <v>24</v>
      </c>
    </row>
    <row r="35" spans="1:27" x14ac:dyDescent="0.3">
      <c r="A35" s="63" t="s">
        <v>1645</v>
      </c>
      <c r="B35" s="64">
        <f>VLOOKUP($A35,'Return Data'!$B$7:$R$1700,3,0)</f>
        <v>44025</v>
      </c>
      <c r="C35" s="65">
        <f>VLOOKUP($A35,'Return Data'!$B$7:$R$1700,4,0)</f>
        <v>11.0137</v>
      </c>
      <c r="D35" s="65">
        <f>VLOOKUP($A35,'Return Data'!$B$7:$R$1700,5,0)</f>
        <v>3.3149999999999999</v>
      </c>
      <c r="E35" s="66">
        <f t="shared" si="0"/>
        <v>10</v>
      </c>
      <c r="F35" s="65">
        <f>VLOOKUP($A35,'Return Data'!$B$7:$R$1700,6,0)</f>
        <v>3.3149999999999999</v>
      </c>
      <c r="G35" s="66">
        <f t="shared" si="1"/>
        <v>10</v>
      </c>
      <c r="H35" s="65">
        <f>VLOOKUP($A35,'Return Data'!$B$7:$R$1700,7,0)</f>
        <v>5.3079000000000001</v>
      </c>
      <c r="I35" s="66">
        <f t="shared" si="2"/>
        <v>14</v>
      </c>
      <c r="J35" s="65">
        <f>VLOOKUP($A35,'Return Data'!$B$7:$R$1700,8,0)</f>
        <v>6.0979000000000001</v>
      </c>
      <c r="K35" s="66">
        <f t="shared" si="3"/>
        <v>19</v>
      </c>
      <c r="L35" s="65">
        <f>VLOOKUP($A35,'Return Data'!$B$7:$R$1700,9,0)</f>
        <v>6.3305999999999996</v>
      </c>
      <c r="M35" s="66">
        <f t="shared" si="4"/>
        <v>19</v>
      </c>
      <c r="N35" s="65">
        <f>VLOOKUP($A35,'Return Data'!$B$7:$R$1700,10,0)</f>
        <v>7.1692</v>
      </c>
      <c r="O35" s="66">
        <f t="shared" si="5"/>
        <v>19</v>
      </c>
      <c r="P35" s="65">
        <f>VLOOKUP($A35,'Return Data'!$B$7:$R$1700,11,0)</f>
        <v>6.1424000000000003</v>
      </c>
      <c r="Q35" s="66">
        <f t="shared" si="11"/>
        <v>14</v>
      </c>
      <c r="R35" s="65">
        <f>VLOOKUP($A35,'Return Data'!$B$7:$R$1700,12,0)</f>
        <v>6.0077999999999996</v>
      </c>
      <c r="S35" s="66">
        <f t="shared" si="14"/>
        <v>17</v>
      </c>
      <c r="T35" s="65">
        <f>VLOOKUP($A35,'Return Data'!$B$7:$R$1700,13,0)</f>
        <v>6.3684000000000003</v>
      </c>
      <c r="U35" s="66">
        <f t="shared" si="15"/>
        <v>16</v>
      </c>
      <c r="V35" s="65"/>
      <c r="W35" s="66"/>
      <c r="X35" s="65"/>
      <c r="Y35" s="66"/>
      <c r="Z35" s="65">
        <f>VLOOKUP($A35,'Return Data'!$B$7:$R$1700,16,0)</f>
        <v>6.77</v>
      </c>
      <c r="AA35" s="67">
        <f t="shared" si="9"/>
        <v>22</v>
      </c>
    </row>
    <row r="36" spans="1:27" x14ac:dyDescent="0.3">
      <c r="A36" s="63" t="s">
        <v>1647</v>
      </c>
      <c r="B36" s="64">
        <f>VLOOKUP($A36,'Return Data'!$B$7:$R$1700,3,0)</f>
        <v>44025</v>
      </c>
      <c r="C36" s="65">
        <f>VLOOKUP($A36,'Return Data'!$B$7:$R$1700,4,0)</f>
        <v>3168.2377000000001</v>
      </c>
      <c r="D36" s="65">
        <f>VLOOKUP($A36,'Return Data'!$B$7:$R$1700,5,0)</f>
        <v>5.5781000000000001</v>
      </c>
      <c r="E36" s="66">
        <f t="shared" si="0"/>
        <v>4</v>
      </c>
      <c r="F36" s="65">
        <f>VLOOKUP($A36,'Return Data'!$B$7:$R$1700,6,0)</f>
        <v>5.5781000000000001</v>
      </c>
      <c r="G36" s="66">
        <f t="shared" si="1"/>
        <v>4</v>
      </c>
      <c r="H36" s="65">
        <f>VLOOKUP($A36,'Return Data'!$B$7:$R$1700,7,0)</f>
        <v>4.6970999999999998</v>
      </c>
      <c r="I36" s="66">
        <f t="shared" si="2"/>
        <v>20</v>
      </c>
      <c r="J36" s="65">
        <f>VLOOKUP($A36,'Return Data'!$B$7:$R$1700,8,0)</f>
        <v>6.8662999999999998</v>
      </c>
      <c r="K36" s="66">
        <f t="shared" si="3"/>
        <v>12</v>
      </c>
      <c r="L36" s="65">
        <f>VLOOKUP($A36,'Return Data'!$B$7:$R$1700,9,0)</f>
        <v>7.2834000000000003</v>
      </c>
      <c r="M36" s="66">
        <f t="shared" si="4"/>
        <v>13</v>
      </c>
      <c r="N36" s="65">
        <f>VLOOKUP($A36,'Return Data'!$B$7:$R$1700,10,0)</f>
        <v>7.5236999999999998</v>
      </c>
      <c r="O36" s="66">
        <f t="shared" si="5"/>
        <v>16</v>
      </c>
      <c r="P36" s="65">
        <f>VLOOKUP($A36,'Return Data'!$B$7:$R$1700,11,0)</f>
        <v>5.8098000000000001</v>
      </c>
      <c r="Q36" s="66">
        <f t="shared" si="11"/>
        <v>20</v>
      </c>
      <c r="R36" s="65">
        <f>VLOOKUP($A36,'Return Data'!$B$7:$R$1700,12,0)</f>
        <v>6.0743999999999998</v>
      </c>
      <c r="S36" s="66">
        <f t="shared" si="14"/>
        <v>15</v>
      </c>
      <c r="T36" s="65">
        <f>VLOOKUP($A36,'Return Data'!$B$7:$R$1700,13,0)</f>
        <v>6.5251999999999999</v>
      </c>
      <c r="U36" s="66">
        <f t="shared" si="15"/>
        <v>15</v>
      </c>
      <c r="V36" s="65">
        <f>VLOOKUP($A36,'Return Data'!$B$7:$R$1700,17,0)</f>
        <v>4.9324000000000003</v>
      </c>
      <c r="W36" s="66">
        <f>RANK(V36,V$8:V$37,0)</f>
        <v>16</v>
      </c>
      <c r="X36" s="65">
        <f>VLOOKUP($A36,'Return Data'!$B$7:$R$1700,14,0)</f>
        <v>5.3841000000000001</v>
      </c>
      <c r="Y36" s="66">
        <f>RANK(X36,X$8:X$37,0)</f>
        <v>15</v>
      </c>
      <c r="Z36" s="65">
        <f>VLOOKUP($A36,'Return Data'!$B$7:$R$1700,16,0)</f>
        <v>7.0682</v>
      </c>
      <c r="AA36" s="67">
        <f t="shared" si="9"/>
        <v>20</v>
      </c>
    </row>
    <row r="37" spans="1:27" x14ac:dyDescent="0.3">
      <c r="A37" s="63" t="s">
        <v>1649</v>
      </c>
      <c r="B37" s="64">
        <f>VLOOKUP($A37,'Return Data'!$B$7:$R$1700,3,0)</f>
        <v>44025</v>
      </c>
      <c r="C37" s="65">
        <f>VLOOKUP($A37,'Return Data'!$B$7:$R$1700,4,0)</f>
        <v>1052.5600999999999</v>
      </c>
      <c r="D37" s="65">
        <f>VLOOKUP($A37,'Return Data'!$B$7:$R$1700,5,0)</f>
        <v>1.7363999999999999</v>
      </c>
      <c r="E37" s="66">
        <f t="shared" si="0"/>
        <v>26</v>
      </c>
      <c r="F37" s="65">
        <f>VLOOKUP($A37,'Return Data'!$B$7:$R$1700,6,0)</f>
        <v>1.7363999999999999</v>
      </c>
      <c r="G37" s="66">
        <f t="shared" si="1"/>
        <v>26</v>
      </c>
      <c r="H37" s="65">
        <f>VLOOKUP($A37,'Return Data'!$B$7:$R$1700,7,0)</f>
        <v>1.7770999999999999</v>
      </c>
      <c r="I37" s="66">
        <f t="shared" si="2"/>
        <v>29</v>
      </c>
      <c r="J37" s="65">
        <f>VLOOKUP($A37,'Return Data'!$B$7:$R$1700,8,0)</f>
        <v>1.7442</v>
      </c>
      <c r="K37" s="66">
        <f t="shared" si="3"/>
        <v>29</v>
      </c>
      <c r="L37" s="65">
        <f>VLOOKUP($A37,'Return Data'!$B$7:$R$1700,9,0)</f>
        <v>1.623</v>
      </c>
      <c r="M37" s="66">
        <f t="shared" si="4"/>
        <v>29</v>
      </c>
      <c r="N37" s="65">
        <f>VLOOKUP($A37,'Return Data'!$B$7:$R$1700,10,0)</f>
        <v>1.9371</v>
      </c>
      <c r="O37" s="66">
        <f t="shared" si="5"/>
        <v>29</v>
      </c>
      <c r="P37" s="65">
        <f>VLOOKUP($A37,'Return Data'!$B$7:$R$1700,11,0)</f>
        <v>3.2625000000000002</v>
      </c>
      <c r="Q37" s="66">
        <f t="shared" si="11"/>
        <v>27</v>
      </c>
      <c r="R37" s="65">
        <f>VLOOKUP($A37,'Return Data'!$B$7:$R$1700,12,0)</f>
        <v>3.7921</v>
      </c>
      <c r="S37" s="66">
        <f t="shared" si="14"/>
        <v>25</v>
      </c>
      <c r="T37" s="65">
        <f>VLOOKUP($A37,'Return Data'!$B$7:$R$1700,13,0)</f>
        <v>4.4989999999999997</v>
      </c>
      <c r="U37" s="66">
        <f t="shared" si="15"/>
        <v>25</v>
      </c>
      <c r="V37" s="65"/>
      <c r="W37" s="66"/>
      <c r="X37" s="65"/>
      <c r="Y37" s="66"/>
      <c r="Z37" s="65">
        <f>VLOOKUP($A37,'Return Data'!$B$7:$R$1700,16,0)</f>
        <v>4.7488000000000001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3.2884800000000003</v>
      </c>
      <c r="E39" s="74"/>
      <c r="F39" s="75">
        <f>AVERAGE(F8:F37)</f>
        <v>3.2884800000000003</v>
      </c>
      <c r="G39" s="74"/>
      <c r="H39" s="75">
        <f>AVERAGE(H8:H37)</f>
        <v>6.3669800000000008</v>
      </c>
      <c r="I39" s="74"/>
      <c r="J39" s="75">
        <f>AVERAGE(J8:J37)</f>
        <v>10.058040000000002</v>
      </c>
      <c r="K39" s="74"/>
      <c r="L39" s="75">
        <f>AVERAGE(L8:L37)</f>
        <v>8.6978633333333324</v>
      </c>
      <c r="M39" s="74"/>
      <c r="N39" s="75">
        <f>AVERAGE(N8:N37)</f>
        <v>7.8314999999999992</v>
      </c>
      <c r="O39" s="74"/>
      <c r="P39" s="75">
        <f>AVERAGE(P8:P37)</f>
        <v>6.073779310344829</v>
      </c>
      <c r="Q39" s="74"/>
      <c r="R39" s="75">
        <f>AVERAGE(R8:R37)</f>
        <v>4.7198333333333338</v>
      </c>
      <c r="S39" s="74"/>
      <c r="T39" s="75">
        <f>AVERAGE(T8:T37)</f>
        <v>6.6557923076923089</v>
      </c>
      <c r="U39" s="74"/>
      <c r="V39" s="75">
        <f>AVERAGE(V8:V37)</f>
        <v>6.3119900000000007</v>
      </c>
      <c r="W39" s="74"/>
      <c r="X39" s="75">
        <f>AVERAGE(X8:X37)</f>
        <v>6.3283263157894742</v>
      </c>
      <c r="Y39" s="74"/>
      <c r="Z39" s="75">
        <f>AVERAGE(Z8:Z37)</f>
        <v>5.8262400000000003</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-0.18140000000000001</v>
      </c>
      <c r="Q40" s="74"/>
      <c r="R40" s="75">
        <f>MIN(R8:R37)</f>
        <v>-32.0886</v>
      </c>
      <c r="S40" s="74"/>
      <c r="T40" s="75">
        <f>MIN(T8:T37)</f>
        <v>2.1558999999999999</v>
      </c>
      <c r="U40" s="74"/>
      <c r="V40" s="75">
        <f>MIN(V8:V37)</f>
        <v>-1.4689000000000001</v>
      </c>
      <c r="W40" s="74"/>
      <c r="X40" s="75">
        <f>MIN(X8:X37)</f>
        <v>0.90720000000000001</v>
      </c>
      <c r="Y40" s="74"/>
      <c r="Z40" s="75">
        <f>MIN(Z8:Z37)</f>
        <v>-30.330400000000001</v>
      </c>
      <c r="AA40" s="76"/>
    </row>
    <row r="41" spans="1:27" ht="15" thickBot="1" x14ac:dyDescent="0.35">
      <c r="A41" s="77" t="s">
        <v>29</v>
      </c>
      <c r="B41" s="78"/>
      <c r="C41" s="78"/>
      <c r="D41" s="79">
        <f>MAX(D8:D37)</f>
        <v>9.4539000000000009</v>
      </c>
      <c r="E41" s="78"/>
      <c r="F41" s="79">
        <f>MAX(F8:F37)</f>
        <v>9.4539000000000009</v>
      </c>
      <c r="G41" s="78"/>
      <c r="H41" s="79">
        <f>MAX(H8:H37)</f>
        <v>23.277000000000001</v>
      </c>
      <c r="I41" s="78"/>
      <c r="J41" s="79">
        <f>MAX(J8:J37)</f>
        <v>103.0361</v>
      </c>
      <c r="K41" s="78"/>
      <c r="L41" s="79">
        <f>MAX(L8:L37)</f>
        <v>50.165399999999998</v>
      </c>
      <c r="M41" s="78"/>
      <c r="N41" s="79">
        <f>MAX(N8:N37)</f>
        <v>21.234300000000001</v>
      </c>
      <c r="O41" s="78"/>
      <c r="P41" s="79">
        <f>MAX(P8:P37)</f>
        <v>12.553800000000001</v>
      </c>
      <c r="Q41" s="78"/>
      <c r="R41" s="79">
        <f>MAX(R8:R37)</f>
        <v>7.9206000000000003</v>
      </c>
      <c r="S41" s="78"/>
      <c r="T41" s="79">
        <f>MAX(T8:T37)</f>
        <v>11.279299999999999</v>
      </c>
      <c r="U41" s="78"/>
      <c r="V41" s="79">
        <f>MAX(V8:V37)</f>
        <v>10.7766</v>
      </c>
      <c r="W41" s="78"/>
      <c r="X41" s="79">
        <f>MAX(X8:X37)</f>
        <v>9.4445999999999994</v>
      </c>
      <c r="Y41" s="78"/>
      <c r="Z41" s="79">
        <f>MAX(Z8:Z37)</f>
        <v>8.5809999999999995</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44025</v>
      </c>
      <c r="C8" s="65">
        <f>VLOOKUP($A8,'Return Data'!$B$7:$R$1700,4,0)</f>
        <v>278.79930000000002</v>
      </c>
      <c r="D8" s="65">
        <f>VLOOKUP($A8,'Return Data'!$B$7:$R$1700,5,0)</f>
        <v>6.2</v>
      </c>
      <c r="E8" s="66">
        <f>RANK(D8,D$8:D$27,0)</f>
        <v>5</v>
      </c>
      <c r="F8" s="65">
        <f>VLOOKUP($A8,'Return Data'!$B$7:$R$1700,6,0)</f>
        <v>6.2</v>
      </c>
      <c r="G8" s="66">
        <f>RANK(F8,F$8:F$27,0)</f>
        <v>5</v>
      </c>
      <c r="H8" s="65">
        <f>VLOOKUP($A8,'Return Data'!$B$7:$R$1700,7,0)</f>
        <v>10.8307</v>
      </c>
      <c r="I8" s="66">
        <f>RANK(H8,H$8:H$27,0)</f>
        <v>2</v>
      </c>
      <c r="J8" s="65">
        <f>VLOOKUP($A8,'Return Data'!$B$7:$R$1700,8,0)</f>
        <v>10.9391</v>
      </c>
      <c r="K8" s="66">
        <f>RANK(J8,J$8:J$27,0)</f>
        <v>2</v>
      </c>
      <c r="L8" s="65">
        <f>VLOOKUP($A8,'Return Data'!$B$7:$R$1700,9,0)</f>
        <v>9.8053000000000008</v>
      </c>
      <c r="M8" s="66">
        <f>RANK(L8,L$8:L$27,0)</f>
        <v>2</v>
      </c>
      <c r="N8" s="65">
        <f>VLOOKUP($A8,'Return Data'!$B$7:$R$1700,10,0)</f>
        <v>11.0954</v>
      </c>
      <c r="O8" s="66">
        <f>RANK(N8,N$8:N$27,0)</f>
        <v>3</v>
      </c>
      <c r="P8" s="65">
        <f>VLOOKUP($A8,'Return Data'!$B$7:$R$1700,11,0)</f>
        <v>8.7977000000000007</v>
      </c>
      <c r="Q8" s="66">
        <f>RANK(P8,P$8:P$27,0)</f>
        <v>2</v>
      </c>
      <c r="R8" s="65">
        <f>VLOOKUP($A8,'Return Data'!$B$7:$R$1700,12,0)</f>
        <v>7.9965999999999999</v>
      </c>
      <c r="S8" s="66">
        <f>RANK(R8,R$8:R$27,0)</f>
        <v>2</v>
      </c>
      <c r="T8" s="65">
        <f>VLOOKUP($A8,'Return Data'!$B$7:$R$1700,13,0)</f>
        <v>8.1668000000000003</v>
      </c>
      <c r="U8" s="66">
        <f>RANK(T8,T$8:T$27,0)</f>
        <v>3</v>
      </c>
      <c r="V8" s="65">
        <f>VLOOKUP($A8,'Return Data'!$B$7:$R$1700,17,0)</f>
        <v>8.4308999999999994</v>
      </c>
      <c r="W8" s="66">
        <f>RANK(V8,V$8:V$27,0)</f>
        <v>1</v>
      </c>
      <c r="X8" s="65">
        <f>VLOOKUP($A8,'Return Data'!$B$7:$R$1700,14,0)</f>
        <v>8.0375999999999994</v>
      </c>
      <c r="Y8" s="66">
        <f>RANK(X8,X$8:X$27,0)</f>
        <v>2</v>
      </c>
      <c r="Z8" s="65">
        <f>VLOOKUP($A8,'Return Data'!$B$7:$R$1700,16,0)</f>
        <v>8.3263999999999996</v>
      </c>
      <c r="AA8" s="67">
        <f>RANK(Z8,Z$8:Z$27,0)</f>
        <v>6</v>
      </c>
    </row>
    <row r="9" spans="1:27" x14ac:dyDescent="0.3">
      <c r="A9" s="63" t="s">
        <v>1243</v>
      </c>
      <c r="B9" s="64">
        <f>VLOOKUP($A9,'Return Data'!$B$7:$R$1700,3,0)</f>
        <v>44025</v>
      </c>
      <c r="C9" s="65">
        <f>VLOOKUP($A9,'Return Data'!$B$7:$R$1700,4,0)</f>
        <v>1075.3860999999999</v>
      </c>
      <c r="D9" s="65">
        <f>VLOOKUP($A9,'Return Data'!$B$7:$R$1700,5,0)</f>
        <v>4.9279999999999999</v>
      </c>
      <c r="E9" s="66">
        <f t="shared" ref="E9:E27" si="0">RANK(D9,D$8:D$27,0)</f>
        <v>10</v>
      </c>
      <c r="F9" s="65">
        <f>VLOOKUP($A9,'Return Data'!$B$7:$R$1700,6,0)</f>
        <v>4.9279999999999999</v>
      </c>
      <c r="G9" s="66">
        <f t="shared" ref="G9:G27" si="1">RANK(F9,F$8:F$27,0)</f>
        <v>10</v>
      </c>
      <c r="H9" s="65">
        <f>VLOOKUP($A9,'Return Data'!$B$7:$R$1700,7,0)</f>
        <v>7.9884000000000004</v>
      </c>
      <c r="I9" s="66">
        <f t="shared" ref="I9:I27" si="2">RANK(H9,H$8:H$27,0)</f>
        <v>9</v>
      </c>
      <c r="J9" s="65">
        <f>VLOOKUP($A9,'Return Data'!$B$7:$R$1700,8,0)</f>
        <v>8.9383999999999997</v>
      </c>
      <c r="K9" s="66">
        <f t="shared" ref="K9:K27" si="3">RANK(J9,J$8:J$27,0)</f>
        <v>8</v>
      </c>
      <c r="L9" s="65">
        <f>VLOOKUP($A9,'Return Data'!$B$7:$R$1700,9,0)</f>
        <v>8.6616999999999997</v>
      </c>
      <c r="M9" s="66">
        <f t="shared" ref="M9:M27" si="4">RANK(L9,L$8:L$27,0)</f>
        <v>9</v>
      </c>
      <c r="N9" s="65">
        <f>VLOOKUP($A9,'Return Data'!$B$7:$R$1700,10,0)</f>
        <v>10.0441</v>
      </c>
      <c r="O9" s="66">
        <f t="shared" ref="O9:O27" si="5">RANK(N9,N$8:N$27,0)</f>
        <v>9</v>
      </c>
      <c r="P9" s="65">
        <f>VLOOKUP($A9,'Return Data'!$B$7:$R$1700,11,0)</f>
        <v>8.1925000000000008</v>
      </c>
      <c r="Q9" s="66">
        <f t="shared" ref="Q9:Q27" si="6">RANK(P9,P$8:P$27,0)</f>
        <v>5</v>
      </c>
      <c r="R9" s="65">
        <f>VLOOKUP($A9,'Return Data'!$B$7:$R$1700,12,0)</f>
        <v>7.7584999999999997</v>
      </c>
      <c r="S9" s="66">
        <f t="shared" ref="S9:S27" si="7">RANK(R9,R$8:R$27,0)</f>
        <v>3</v>
      </c>
      <c r="T9" s="65"/>
      <c r="U9" s="66"/>
      <c r="V9" s="65"/>
      <c r="W9" s="66"/>
      <c r="X9" s="65"/>
      <c r="Y9" s="66"/>
      <c r="Z9" s="65">
        <f>VLOOKUP($A9,'Return Data'!$B$7:$R$1700,16,0)</f>
        <v>8.0456000000000003</v>
      </c>
      <c r="AA9" s="67">
        <f t="shared" ref="AA9:AA27" si="8">RANK(Z9,Z$8:Z$27,0)</f>
        <v>13</v>
      </c>
    </row>
    <row r="10" spans="1:27" x14ac:dyDescent="0.3">
      <c r="A10" s="63" t="s">
        <v>1245</v>
      </c>
      <c r="B10" s="64">
        <f>VLOOKUP($A10,'Return Data'!$B$7:$R$1700,3,0)</f>
        <v>44025</v>
      </c>
      <c r="C10" s="65">
        <f>VLOOKUP($A10,'Return Data'!$B$7:$R$1700,4,0)</f>
        <v>1066.8308999999999</v>
      </c>
      <c r="D10" s="65">
        <f>VLOOKUP($A10,'Return Data'!$B$7:$R$1700,5,0)</f>
        <v>2.6932</v>
      </c>
      <c r="E10" s="66">
        <f t="shared" si="0"/>
        <v>20</v>
      </c>
      <c r="F10" s="65">
        <f>VLOOKUP($A10,'Return Data'!$B$7:$R$1700,6,0)</f>
        <v>2.6932</v>
      </c>
      <c r="G10" s="66">
        <f t="shared" si="1"/>
        <v>20</v>
      </c>
      <c r="H10" s="65">
        <f>VLOOKUP($A10,'Return Data'!$B$7:$R$1700,7,0)</f>
        <v>2.6456</v>
      </c>
      <c r="I10" s="66">
        <f t="shared" si="2"/>
        <v>20</v>
      </c>
      <c r="J10" s="65">
        <f>VLOOKUP($A10,'Return Data'!$B$7:$R$1700,8,0)</f>
        <v>2.7128000000000001</v>
      </c>
      <c r="K10" s="66">
        <f t="shared" si="3"/>
        <v>19</v>
      </c>
      <c r="L10" s="65">
        <f>VLOOKUP($A10,'Return Data'!$B$7:$R$1700,9,0)</f>
        <v>3.1711999999999998</v>
      </c>
      <c r="M10" s="66">
        <f t="shared" si="4"/>
        <v>18</v>
      </c>
      <c r="N10" s="65">
        <f>VLOOKUP($A10,'Return Data'!$B$7:$R$1700,10,0)</f>
        <v>4.5526</v>
      </c>
      <c r="O10" s="66">
        <f t="shared" si="5"/>
        <v>18</v>
      </c>
      <c r="P10" s="65">
        <f>VLOOKUP($A10,'Return Data'!$B$7:$R$1700,11,0)</f>
        <v>4.9973000000000001</v>
      </c>
      <c r="Q10" s="66">
        <f t="shared" si="6"/>
        <v>17</v>
      </c>
      <c r="R10" s="65">
        <f>VLOOKUP($A10,'Return Data'!$B$7:$R$1700,12,0)</f>
        <v>5.3147000000000002</v>
      </c>
      <c r="S10" s="66">
        <f t="shared" si="7"/>
        <v>17</v>
      </c>
      <c r="T10" s="65">
        <f>VLOOKUP($A10,'Return Data'!$B$7:$R$1700,13,0)</f>
        <v>6.0008999999999997</v>
      </c>
      <c r="U10" s="66">
        <f t="shared" ref="U10:U27" si="9">RANK(T10,T$8:T$27,0)</f>
        <v>16</v>
      </c>
      <c r="V10" s="65"/>
      <c r="W10" s="66"/>
      <c r="X10" s="65"/>
      <c r="Y10" s="66"/>
      <c r="Z10" s="65">
        <f>VLOOKUP($A10,'Return Data'!$B$7:$R$1700,16,0)</f>
        <v>6.2416</v>
      </c>
      <c r="AA10" s="67">
        <f t="shared" si="8"/>
        <v>20</v>
      </c>
    </row>
    <row r="11" spans="1:27" x14ac:dyDescent="0.3">
      <c r="A11" s="63" t="s">
        <v>1247</v>
      </c>
      <c r="B11" s="64">
        <f>VLOOKUP($A11,'Return Data'!$B$7:$R$1700,3,0)</f>
        <v>44025</v>
      </c>
      <c r="C11" s="65">
        <f>VLOOKUP($A11,'Return Data'!$B$7:$R$1700,4,0)</f>
        <v>41.035699999999999</v>
      </c>
      <c r="D11" s="65">
        <f>VLOOKUP($A11,'Return Data'!$B$7:$R$1700,5,0)</f>
        <v>6.2888000000000002</v>
      </c>
      <c r="E11" s="66">
        <f t="shared" si="0"/>
        <v>4</v>
      </c>
      <c r="F11" s="65">
        <f>VLOOKUP($A11,'Return Data'!$B$7:$R$1700,6,0)</f>
        <v>6.2888000000000002</v>
      </c>
      <c r="G11" s="66">
        <f t="shared" si="1"/>
        <v>4</v>
      </c>
      <c r="H11" s="65">
        <f>VLOOKUP($A11,'Return Data'!$B$7:$R$1700,7,0)</f>
        <v>10.147</v>
      </c>
      <c r="I11" s="66">
        <f t="shared" si="2"/>
        <v>3</v>
      </c>
      <c r="J11" s="65">
        <f>VLOOKUP($A11,'Return Data'!$B$7:$R$1700,8,0)</f>
        <v>10.5061</v>
      </c>
      <c r="K11" s="66">
        <f t="shared" si="3"/>
        <v>3</v>
      </c>
      <c r="L11" s="65">
        <f>VLOOKUP($A11,'Return Data'!$B$7:$R$1700,9,0)</f>
        <v>9.3062000000000005</v>
      </c>
      <c r="M11" s="66">
        <f t="shared" si="4"/>
        <v>3</v>
      </c>
      <c r="N11" s="65">
        <f>VLOOKUP($A11,'Return Data'!$B$7:$R$1700,10,0)</f>
        <v>11.5502</v>
      </c>
      <c r="O11" s="66">
        <f t="shared" si="5"/>
        <v>2</v>
      </c>
      <c r="P11" s="65">
        <f>VLOOKUP($A11,'Return Data'!$B$7:$R$1700,11,0)</f>
        <v>7.9522000000000004</v>
      </c>
      <c r="Q11" s="66">
        <f t="shared" si="6"/>
        <v>8</v>
      </c>
      <c r="R11" s="65">
        <f>VLOOKUP($A11,'Return Data'!$B$7:$R$1700,12,0)</f>
        <v>7.3129999999999997</v>
      </c>
      <c r="S11" s="66">
        <f t="shared" si="7"/>
        <v>10</v>
      </c>
      <c r="T11" s="65">
        <f>VLOOKUP($A11,'Return Data'!$B$7:$R$1700,13,0)</f>
        <v>7.7169999999999996</v>
      </c>
      <c r="U11" s="66">
        <f t="shared" si="9"/>
        <v>8</v>
      </c>
      <c r="V11" s="65">
        <f>VLOOKUP($A11,'Return Data'!$B$7:$R$1700,17,0)</f>
        <v>8.0460999999999991</v>
      </c>
      <c r="W11" s="66">
        <f t="shared" ref="W11:W27" si="10">RANK(V11,V$8:V$27,0)</f>
        <v>9</v>
      </c>
      <c r="X11" s="65">
        <f>VLOOKUP($A11,'Return Data'!$B$7:$R$1700,14,0)</f>
        <v>7.5572999999999997</v>
      </c>
      <c r="Y11" s="66">
        <f t="shared" ref="Y11:Y27" si="11">RANK(X11,X$8:X$27,0)</f>
        <v>10</v>
      </c>
      <c r="Z11" s="65">
        <f>VLOOKUP($A11,'Return Data'!$B$7:$R$1700,16,0)</f>
        <v>7.8784000000000001</v>
      </c>
      <c r="AA11" s="67">
        <f t="shared" si="8"/>
        <v>14</v>
      </c>
    </row>
    <row r="12" spans="1:27" x14ac:dyDescent="0.3">
      <c r="A12" s="63" t="s">
        <v>1250</v>
      </c>
      <c r="B12" s="64">
        <f>VLOOKUP($A12,'Return Data'!$B$7:$R$1700,3,0)</f>
        <v>44025</v>
      </c>
      <c r="C12" s="65">
        <f>VLOOKUP($A12,'Return Data'!$B$7:$R$1700,4,0)</f>
        <v>38.913699999999999</v>
      </c>
      <c r="D12" s="65">
        <f>VLOOKUP($A12,'Return Data'!$B$7:$R$1700,5,0)</f>
        <v>6.6946000000000003</v>
      </c>
      <c r="E12" s="66">
        <f t="shared" si="0"/>
        <v>1</v>
      </c>
      <c r="F12" s="65">
        <f>VLOOKUP($A12,'Return Data'!$B$7:$R$1700,6,0)</f>
        <v>6.6946000000000003</v>
      </c>
      <c r="G12" s="66">
        <f t="shared" si="1"/>
        <v>1</v>
      </c>
      <c r="H12" s="65">
        <f>VLOOKUP($A12,'Return Data'!$B$7:$R$1700,7,0)</f>
        <v>9.6655999999999995</v>
      </c>
      <c r="I12" s="66">
        <f t="shared" si="2"/>
        <v>4</v>
      </c>
      <c r="J12" s="65">
        <f>VLOOKUP($A12,'Return Data'!$B$7:$R$1700,8,0)</f>
        <v>9.7982999999999993</v>
      </c>
      <c r="K12" s="66">
        <f t="shared" si="3"/>
        <v>4</v>
      </c>
      <c r="L12" s="65">
        <f>VLOOKUP($A12,'Return Data'!$B$7:$R$1700,9,0)</f>
        <v>8.7912999999999997</v>
      </c>
      <c r="M12" s="66">
        <f t="shared" si="4"/>
        <v>7</v>
      </c>
      <c r="N12" s="65">
        <f>VLOOKUP($A12,'Return Data'!$B$7:$R$1700,10,0)</f>
        <v>10.061999999999999</v>
      </c>
      <c r="O12" s="66">
        <f t="shared" si="5"/>
        <v>8</v>
      </c>
      <c r="P12" s="65">
        <f>VLOOKUP($A12,'Return Data'!$B$7:$R$1700,11,0)</f>
        <v>8.1748999999999992</v>
      </c>
      <c r="Q12" s="66">
        <f t="shared" si="6"/>
        <v>6</v>
      </c>
      <c r="R12" s="65">
        <f>VLOOKUP($A12,'Return Data'!$B$7:$R$1700,12,0)</f>
        <v>7.6578999999999997</v>
      </c>
      <c r="S12" s="66">
        <f t="shared" si="7"/>
        <v>5</v>
      </c>
      <c r="T12" s="65">
        <f>VLOOKUP($A12,'Return Data'!$B$7:$R$1700,13,0)</f>
        <v>8.0900999999999996</v>
      </c>
      <c r="U12" s="66">
        <f t="shared" si="9"/>
        <v>4</v>
      </c>
      <c r="V12" s="65">
        <f>VLOOKUP($A12,'Return Data'!$B$7:$R$1700,17,0)</f>
        <v>8.3897999999999993</v>
      </c>
      <c r="W12" s="66">
        <f t="shared" si="10"/>
        <v>3</v>
      </c>
      <c r="X12" s="65">
        <f>VLOOKUP($A12,'Return Data'!$B$7:$R$1700,14,0)</f>
        <v>7.9413</v>
      </c>
      <c r="Y12" s="66">
        <f t="shared" si="11"/>
        <v>3</v>
      </c>
      <c r="Z12" s="65">
        <f>VLOOKUP($A12,'Return Data'!$B$7:$R$1700,16,0)</f>
        <v>8.5559999999999992</v>
      </c>
      <c r="AA12" s="67">
        <f t="shared" si="8"/>
        <v>4</v>
      </c>
    </row>
    <row r="13" spans="1:27" x14ac:dyDescent="0.3">
      <c r="A13" s="63" t="s">
        <v>1252</v>
      </c>
      <c r="B13" s="64">
        <f>VLOOKUP($A13,'Return Data'!$B$7:$R$1700,3,0)</f>
        <v>44025</v>
      </c>
      <c r="C13" s="65">
        <f>VLOOKUP($A13,'Return Data'!$B$7:$R$1700,4,0)</f>
        <v>4348.2800999999999</v>
      </c>
      <c r="D13" s="65">
        <f>VLOOKUP($A13,'Return Data'!$B$7:$R$1700,5,0)</f>
        <v>6.4930000000000003</v>
      </c>
      <c r="E13" s="66">
        <f t="shared" si="0"/>
        <v>2</v>
      </c>
      <c r="F13" s="65">
        <f>VLOOKUP($A13,'Return Data'!$B$7:$R$1700,6,0)</f>
        <v>6.4930000000000003</v>
      </c>
      <c r="G13" s="66">
        <f t="shared" si="1"/>
        <v>2</v>
      </c>
      <c r="H13" s="65">
        <f>VLOOKUP($A13,'Return Data'!$B$7:$R$1700,7,0)</f>
        <v>10.8666</v>
      </c>
      <c r="I13" s="66">
        <f t="shared" si="2"/>
        <v>1</v>
      </c>
      <c r="J13" s="65">
        <f>VLOOKUP($A13,'Return Data'!$B$7:$R$1700,8,0)</f>
        <v>11.221399999999999</v>
      </c>
      <c r="K13" s="66">
        <f t="shared" si="3"/>
        <v>1</v>
      </c>
      <c r="L13" s="65">
        <f>VLOOKUP($A13,'Return Data'!$B$7:$R$1700,9,0)</f>
        <v>10.1159</v>
      </c>
      <c r="M13" s="66">
        <f t="shared" si="4"/>
        <v>1</v>
      </c>
      <c r="N13" s="65">
        <f>VLOOKUP($A13,'Return Data'!$B$7:$R$1700,10,0)</f>
        <v>11.97</v>
      </c>
      <c r="O13" s="66">
        <f t="shared" si="5"/>
        <v>1</v>
      </c>
      <c r="P13" s="65">
        <f>VLOOKUP($A13,'Return Data'!$B$7:$R$1700,11,0)</f>
        <v>9.0122999999999998</v>
      </c>
      <c r="Q13" s="66">
        <f t="shared" si="6"/>
        <v>1</v>
      </c>
      <c r="R13" s="65">
        <f>VLOOKUP($A13,'Return Data'!$B$7:$R$1700,12,0)</f>
        <v>8.0980000000000008</v>
      </c>
      <c r="S13" s="66">
        <f t="shared" si="7"/>
        <v>1</v>
      </c>
      <c r="T13" s="65">
        <f>VLOOKUP($A13,'Return Data'!$B$7:$R$1700,13,0)</f>
        <v>8.3234999999999992</v>
      </c>
      <c r="U13" s="66">
        <f t="shared" si="9"/>
        <v>2</v>
      </c>
      <c r="V13" s="65">
        <f>VLOOKUP($A13,'Return Data'!$B$7:$R$1700,17,0)</f>
        <v>8.4110999999999994</v>
      </c>
      <c r="W13" s="66">
        <f t="shared" si="10"/>
        <v>2</v>
      </c>
      <c r="X13" s="65">
        <f>VLOOKUP($A13,'Return Data'!$B$7:$R$1700,14,0)</f>
        <v>7.9122000000000003</v>
      </c>
      <c r="Y13" s="66">
        <f t="shared" si="11"/>
        <v>4</v>
      </c>
      <c r="Z13" s="65">
        <f>VLOOKUP($A13,'Return Data'!$B$7:$R$1700,16,0)</f>
        <v>8.2093000000000007</v>
      </c>
      <c r="AA13" s="67">
        <f t="shared" si="8"/>
        <v>7</v>
      </c>
    </row>
    <row r="14" spans="1:27" x14ac:dyDescent="0.3">
      <c r="A14" s="63" t="s">
        <v>1254</v>
      </c>
      <c r="B14" s="64">
        <f>VLOOKUP($A14,'Return Data'!$B$7:$R$1700,3,0)</f>
        <v>44025</v>
      </c>
      <c r="C14" s="65">
        <f>VLOOKUP($A14,'Return Data'!$B$7:$R$1700,4,0)</f>
        <v>287.02190000000002</v>
      </c>
      <c r="D14" s="65">
        <f>VLOOKUP($A14,'Return Data'!$B$7:$R$1700,5,0)</f>
        <v>5.1058000000000003</v>
      </c>
      <c r="E14" s="66">
        <f t="shared" si="0"/>
        <v>8</v>
      </c>
      <c r="F14" s="65">
        <f>VLOOKUP($A14,'Return Data'!$B$7:$R$1700,6,0)</f>
        <v>5.1058000000000003</v>
      </c>
      <c r="G14" s="66">
        <f t="shared" si="1"/>
        <v>8</v>
      </c>
      <c r="H14" s="65">
        <f>VLOOKUP($A14,'Return Data'!$B$7:$R$1700,7,0)</f>
        <v>8.5233000000000008</v>
      </c>
      <c r="I14" s="66">
        <f t="shared" si="2"/>
        <v>7</v>
      </c>
      <c r="J14" s="65">
        <f>VLOOKUP($A14,'Return Data'!$B$7:$R$1700,8,0)</f>
        <v>9.2797999999999998</v>
      </c>
      <c r="K14" s="66">
        <f t="shared" si="3"/>
        <v>7</v>
      </c>
      <c r="L14" s="65">
        <f>VLOOKUP($A14,'Return Data'!$B$7:$R$1700,9,0)</f>
        <v>8.9425000000000008</v>
      </c>
      <c r="M14" s="66">
        <f t="shared" si="4"/>
        <v>5</v>
      </c>
      <c r="N14" s="65">
        <f>VLOOKUP($A14,'Return Data'!$B$7:$R$1700,10,0)</f>
        <v>10.593299999999999</v>
      </c>
      <c r="O14" s="66">
        <f t="shared" si="5"/>
        <v>5</v>
      </c>
      <c r="P14" s="65">
        <f>VLOOKUP($A14,'Return Data'!$B$7:$R$1700,11,0)</f>
        <v>8.2406000000000006</v>
      </c>
      <c r="Q14" s="66">
        <f t="shared" si="6"/>
        <v>4</v>
      </c>
      <c r="R14" s="65">
        <f>VLOOKUP($A14,'Return Data'!$B$7:$R$1700,12,0)</f>
        <v>7.6106999999999996</v>
      </c>
      <c r="S14" s="66">
        <f t="shared" si="7"/>
        <v>6</v>
      </c>
      <c r="T14" s="65">
        <f>VLOOKUP($A14,'Return Data'!$B$7:$R$1700,13,0)</f>
        <v>7.8140999999999998</v>
      </c>
      <c r="U14" s="66">
        <f t="shared" si="9"/>
        <v>6</v>
      </c>
      <c r="V14" s="65">
        <f>VLOOKUP($A14,'Return Data'!$B$7:$R$1700,17,0)</f>
        <v>8.0908999999999995</v>
      </c>
      <c r="W14" s="66">
        <f t="shared" si="10"/>
        <v>7</v>
      </c>
      <c r="X14" s="65">
        <f>VLOOKUP($A14,'Return Data'!$B$7:$R$1700,14,0)</f>
        <v>7.7682000000000002</v>
      </c>
      <c r="Y14" s="66">
        <f t="shared" si="11"/>
        <v>6</v>
      </c>
      <c r="Z14" s="65">
        <f>VLOOKUP($A14,'Return Data'!$B$7:$R$1700,16,0)</f>
        <v>8.1618999999999993</v>
      </c>
      <c r="AA14" s="67">
        <f t="shared" si="8"/>
        <v>10</v>
      </c>
    </row>
    <row r="15" spans="1:27" x14ac:dyDescent="0.3">
      <c r="A15" s="63" t="s">
        <v>1255</v>
      </c>
      <c r="B15" s="64">
        <f>VLOOKUP($A15,'Return Data'!$B$7:$R$1700,3,0)</f>
        <v>44025</v>
      </c>
      <c r="C15" s="65">
        <f>VLOOKUP($A15,'Return Data'!$B$7:$R$1700,4,0)</f>
        <v>32.7988</v>
      </c>
      <c r="D15" s="65">
        <f>VLOOKUP($A15,'Return Data'!$B$7:$R$1700,5,0)</f>
        <v>4.6757</v>
      </c>
      <c r="E15" s="66">
        <f t="shared" si="0"/>
        <v>11</v>
      </c>
      <c r="F15" s="65">
        <f>VLOOKUP($A15,'Return Data'!$B$7:$R$1700,6,0)</f>
        <v>4.6757</v>
      </c>
      <c r="G15" s="66">
        <f t="shared" si="1"/>
        <v>11</v>
      </c>
      <c r="H15" s="65">
        <f>VLOOKUP($A15,'Return Data'!$B$7:$R$1700,7,0)</f>
        <v>7.3072999999999997</v>
      </c>
      <c r="I15" s="66">
        <f t="shared" si="2"/>
        <v>13</v>
      </c>
      <c r="J15" s="65">
        <f>VLOOKUP($A15,'Return Data'!$B$7:$R$1700,8,0)</f>
        <v>8.5091999999999999</v>
      </c>
      <c r="K15" s="66">
        <f t="shared" si="3"/>
        <v>10</v>
      </c>
      <c r="L15" s="65">
        <f>VLOOKUP($A15,'Return Data'!$B$7:$R$1700,9,0)</f>
        <v>7.7545000000000002</v>
      </c>
      <c r="M15" s="66">
        <f t="shared" si="4"/>
        <v>12</v>
      </c>
      <c r="N15" s="65">
        <f>VLOOKUP($A15,'Return Data'!$B$7:$R$1700,10,0)</f>
        <v>10.102399999999999</v>
      </c>
      <c r="O15" s="66">
        <f t="shared" si="5"/>
        <v>7</v>
      </c>
      <c r="P15" s="65">
        <f>VLOOKUP($A15,'Return Data'!$B$7:$R$1700,11,0)</f>
        <v>7.7366999999999999</v>
      </c>
      <c r="Q15" s="66">
        <f t="shared" si="6"/>
        <v>10</v>
      </c>
      <c r="R15" s="65">
        <f>VLOOKUP($A15,'Return Data'!$B$7:$R$1700,12,0)</f>
        <v>7.274</v>
      </c>
      <c r="S15" s="66">
        <f t="shared" si="7"/>
        <v>11</v>
      </c>
      <c r="T15" s="65">
        <f>VLOOKUP($A15,'Return Data'!$B$7:$R$1700,13,0)</f>
        <v>7.3356000000000003</v>
      </c>
      <c r="U15" s="66">
        <f t="shared" si="9"/>
        <v>12</v>
      </c>
      <c r="V15" s="65">
        <f>VLOOKUP($A15,'Return Data'!$B$7:$R$1700,17,0)</f>
        <v>7.5655999999999999</v>
      </c>
      <c r="W15" s="66">
        <f t="shared" si="10"/>
        <v>12</v>
      </c>
      <c r="X15" s="65">
        <f>VLOOKUP($A15,'Return Data'!$B$7:$R$1700,14,0)</f>
        <v>7.0396000000000001</v>
      </c>
      <c r="Y15" s="66">
        <f t="shared" si="11"/>
        <v>13</v>
      </c>
      <c r="Z15" s="65">
        <f>VLOOKUP($A15,'Return Data'!$B$7:$R$1700,16,0)</f>
        <v>8.1417000000000002</v>
      </c>
      <c r="AA15" s="67">
        <f t="shared" si="8"/>
        <v>11</v>
      </c>
    </row>
    <row r="16" spans="1:27" x14ac:dyDescent="0.3">
      <c r="A16" s="63" t="s">
        <v>1257</v>
      </c>
      <c r="B16" s="64">
        <f>VLOOKUP($A16,'Return Data'!$B$7:$R$1700,3,0)</f>
        <v>44025</v>
      </c>
      <c r="C16" s="65">
        <f>VLOOKUP($A16,'Return Data'!$B$7:$R$1700,4,0)</f>
        <v>1127.1486</v>
      </c>
      <c r="D16" s="65">
        <f>VLOOKUP($A16,'Return Data'!$B$7:$R$1700,5,0)</f>
        <v>2.7574999999999998</v>
      </c>
      <c r="E16" s="66">
        <f t="shared" si="0"/>
        <v>19</v>
      </c>
      <c r="F16" s="65">
        <f>VLOOKUP($A16,'Return Data'!$B$7:$R$1700,6,0)</f>
        <v>2.7574999999999998</v>
      </c>
      <c r="G16" s="66">
        <f t="shared" si="1"/>
        <v>19</v>
      </c>
      <c r="H16" s="65">
        <f>VLOOKUP($A16,'Return Data'!$B$7:$R$1700,7,0)</f>
        <v>2.7605</v>
      </c>
      <c r="I16" s="66">
        <f t="shared" si="2"/>
        <v>19</v>
      </c>
      <c r="J16" s="65">
        <f>VLOOKUP($A16,'Return Data'!$B$7:$R$1700,8,0)</f>
        <v>2.6707999999999998</v>
      </c>
      <c r="K16" s="66">
        <f t="shared" si="3"/>
        <v>20</v>
      </c>
      <c r="L16" s="65">
        <f>VLOOKUP($A16,'Return Data'!$B$7:$R$1700,9,0)</f>
        <v>2.5602999999999998</v>
      </c>
      <c r="M16" s="66">
        <f t="shared" si="4"/>
        <v>20</v>
      </c>
      <c r="N16" s="65">
        <f>VLOOKUP($A16,'Return Data'!$B$7:$R$1700,10,0)</f>
        <v>3.3424</v>
      </c>
      <c r="O16" s="66">
        <f t="shared" si="5"/>
        <v>20</v>
      </c>
      <c r="P16" s="65">
        <f>VLOOKUP($A16,'Return Data'!$B$7:$R$1700,11,0)</f>
        <v>4.1559999999999997</v>
      </c>
      <c r="Q16" s="66">
        <f t="shared" si="6"/>
        <v>19</v>
      </c>
      <c r="R16" s="65">
        <f>VLOOKUP($A16,'Return Data'!$B$7:$R$1700,12,0)</f>
        <v>5.0853000000000002</v>
      </c>
      <c r="S16" s="66">
        <f t="shared" si="7"/>
        <v>18</v>
      </c>
      <c r="T16" s="65">
        <f>VLOOKUP($A16,'Return Data'!$B$7:$R$1700,13,0)</f>
        <v>5.6816000000000004</v>
      </c>
      <c r="U16" s="66">
        <f t="shared" si="9"/>
        <v>17</v>
      </c>
      <c r="V16" s="65"/>
      <c r="W16" s="66"/>
      <c r="X16" s="65"/>
      <c r="Y16" s="66"/>
      <c r="Z16" s="65">
        <f>VLOOKUP($A16,'Return Data'!$B$7:$R$1700,16,0)</f>
        <v>6.8</v>
      </c>
      <c r="AA16" s="67">
        <f t="shared" si="8"/>
        <v>19</v>
      </c>
    </row>
    <row r="17" spans="1:27" x14ac:dyDescent="0.3">
      <c r="A17" s="63" t="s">
        <v>1260</v>
      </c>
      <c r="B17" s="64">
        <f>VLOOKUP($A17,'Return Data'!$B$7:$R$1700,3,0)</f>
        <v>44025</v>
      </c>
      <c r="C17" s="65">
        <f>VLOOKUP($A17,'Return Data'!$B$7:$R$1700,4,0)</f>
        <v>2379.8299000000002</v>
      </c>
      <c r="D17" s="65">
        <f>VLOOKUP($A17,'Return Data'!$B$7:$R$1700,5,0)</f>
        <v>4.9482999999999997</v>
      </c>
      <c r="E17" s="66">
        <f t="shared" si="0"/>
        <v>9</v>
      </c>
      <c r="F17" s="65">
        <f>VLOOKUP($A17,'Return Data'!$B$7:$R$1700,6,0)</f>
        <v>4.9482999999999997</v>
      </c>
      <c r="G17" s="66">
        <f t="shared" si="1"/>
        <v>9</v>
      </c>
      <c r="H17" s="65">
        <f>VLOOKUP($A17,'Return Data'!$B$7:$R$1700,7,0)</f>
        <v>7.6432000000000002</v>
      </c>
      <c r="I17" s="66">
        <f t="shared" si="2"/>
        <v>12</v>
      </c>
      <c r="J17" s="65">
        <f>VLOOKUP($A17,'Return Data'!$B$7:$R$1700,8,0)</f>
        <v>8.1919000000000004</v>
      </c>
      <c r="K17" s="66">
        <f t="shared" si="3"/>
        <v>12</v>
      </c>
      <c r="L17" s="65">
        <f>VLOOKUP($A17,'Return Data'!$B$7:$R$1700,9,0)</f>
        <v>8.2702000000000009</v>
      </c>
      <c r="M17" s="66">
        <f t="shared" si="4"/>
        <v>10</v>
      </c>
      <c r="N17" s="65">
        <f>VLOOKUP($A17,'Return Data'!$B$7:$R$1700,10,0)</f>
        <v>10.6578</v>
      </c>
      <c r="O17" s="66">
        <f t="shared" si="5"/>
        <v>4</v>
      </c>
      <c r="P17" s="65">
        <f>VLOOKUP($A17,'Return Data'!$B$7:$R$1700,11,0)</f>
        <v>8.1373999999999995</v>
      </c>
      <c r="Q17" s="66">
        <f t="shared" si="6"/>
        <v>7</v>
      </c>
      <c r="R17" s="65">
        <f>VLOOKUP($A17,'Return Data'!$B$7:$R$1700,12,0)</f>
        <v>7.5399000000000003</v>
      </c>
      <c r="S17" s="66">
        <f t="shared" si="7"/>
        <v>7</v>
      </c>
      <c r="T17" s="65">
        <f>VLOOKUP($A17,'Return Data'!$B$7:$R$1700,13,0)</f>
        <v>7.3827999999999996</v>
      </c>
      <c r="U17" s="66">
        <f t="shared" si="9"/>
        <v>11</v>
      </c>
      <c r="V17" s="65">
        <f>VLOOKUP($A17,'Return Data'!$B$7:$R$1700,17,0)</f>
        <v>7.6683000000000003</v>
      </c>
      <c r="W17" s="66">
        <f t="shared" si="10"/>
        <v>11</v>
      </c>
      <c r="X17" s="65">
        <f>VLOOKUP($A17,'Return Data'!$B$7:$R$1700,14,0)</f>
        <v>7.5442999999999998</v>
      </c>
      <c r="Y17" s="66">
        <f t="shared" si="11"/>
        <v>11</v>
      </c>
      <c r="Z17" s="65">
        <f>VLOOKUP($A17,'Return Data'!$B$7:$R$1700,16,0)</f>
        <v>8.6536000000000008</v>
      </c>
      <c r="AA17" s="67">
        <f t="shared" si="8"/>
        <v>1</v>
      </c>
    </row>
    <row r="18" spans="1:27" x14ac:dyDescent="0.3">
      <c r="A18" s="63" t="s">
        <v>1262</v>
      </c>
      <c r="B18" s="64">
        <f>VLOOKUP($A18,'Return Data'!$B$7:$R$1700,3,0)</f>
        <v>44025</v>
      </c>
      <c r="C18" s="65">
        <f>VLOOKUP($A18,'Return Data'!$B$7:$R$1700,4,0)</f>
        <v>28.581199999999999</v>
      </c>
      <c r="D18" s="65">
        <f>VLOOKUP($A18,'Return Data'!$B$7:$R$1700,5,0)</f>
        <v>2.8954</v>
      </c>
      <c r="E18" s="66">
        <f t="shared" si="0"/>
        <v>18</v>
      </c>
      <c r="F18" s="65">
        <f>VLOOKUP($A18,'Return Data'!$B$7:$R$1700,6,0)</f>
        <v>2.8954</v>
      </c>
      <c r="G18" s="66">
        <f t="shared" si="1"/>
        <v>18</v>
      </c>
      <c r="H18" s="65">
        <f>VLOOKUP($A18,'Return Data'!$B$7:$R$1700,7,0)</f>
        <v>2.8475999999999999</v>
      </c>
      <c r="I18" s="66">
        <f t="shared" si="2"/>
        <v>18</v>
      </c>
      <c r="J18" s="65">
        <f>VLOOKUP($A18,'Return Data'!$B$7:$R$1700,8,0)</f>
        <v>2.9771000000000001</v>
      </c>
      <c r="K18" s="66">
        <f t="shared" si="3"/>
        <v>18</v>
      </c>
      <c r="L18" s="65">
        <f>VLOOKUP($A18,'Return Data'!$B$7:$R$1700,9,0)</f>
        <v>2.9735999999999998</v>
      </c>
      <c r="M18" s="66">
        <f t="shared" si="4"/>
        <v>19</v>
      </c>
      <c r="N18" s="65">
        <f>VLOOKUP($A18,'Return Data'!$B$7:$R$1700,10,0)</f>
        <v>3.6278999999999999</v>
      </c>
      <c r="O18" s="66">
        <f t="shared" si="5"/>
        <v>19</v>
      </c>
      <c r="P18" s="65">
        <f>VLOOKUP($A18,'Return Data'!$B$7:$R$1700,11,0)</f>
        <v>4.2755000000000001</v>
      </c>
      <c r="Q18" s="66">
        <f t="shared" si="6"/>
        <v>18</v>
      </c>
      <c r="R18" s="65">
        <f>VLOOKUP($A18,'Return Data'!$B$7:$R$1700,12,0)</f>
        <v>4.4667000000000003</v>
      </c>
      <c r="S18" s="66">
        <f t="shared" si="7"/>
        <v>19</v>
      </c>
      <c r="T18" s="65">
        <f>VLOOKUP($A18,'Return Data'!$B$7:$R$1700,13,0)</f>
        <v>4.7190000000000003</v>
      </c>
      <c r="U18" s="66">
        <f t="shared" si="9"/>
        <v>18</v>
      </c>
      <c r="V18" s="65">
        <f>VLOOKUP($A18,'Return Data'!$B$7:$R$1700,17,0)</f>
        <v>6.0778999999999996</v>
      </c>
      <c r="W18" s="66">
        <f t="shared" si="10"/>
        <v>14</v>
      </c>
      <c r="X18" s="65">
        <f>VLOOKUP($A18,'Return Data'!$B$7:$R$1700,14,0)</f>
        <v>6.2968000000000002</v>
      </c>
      <c r="Y18" s="66">
        <f t="shared" si="11"/>
        <v>14</v>
      </c>
      <c r="Z18" s="65">
        <f>VLOOKUP($A18,'Return Data'!$B$7:$R$1700,16,0)</f>
        <v>7.6428000000000003</v>
      </c>
      <c r="AA18" s="67">
        <f t="shared" si="8"/>
        <v>16</v>
      </c>
    </row>
    <row r="19" spans="1:27" x14ac:dyDescent="0.3">
      <c r="A19" s="63" t="s">
        <v>1264</v>
      </c>
      <c r="B19" s="64">
        <f>VLOOKUP($A19,'Return Data'!$B$7:$R$1700,3,0)</f>
        <v>44025</v>
      </c>
      <c r="C19" s="65">
        <f>VLOOKUP($A19,'Return Data'!$B$7:$R$1700,4,0)</f>
        <v>3388.4032999999999</v>
      </c>
      <c r="D19" s="65">
        <f>VLOOKUP($A19,'Return Data'!$B$7:$R$1700,5,0)</f>
        <v>4.3171999999999997</v>
      </c>
      <c r="E19" s="66">
        <f t="shared" si="0"/>
        <v>13</v>
      </c>
      <c r="F19" s="65">
        <f>VLOOKUP($A19,'Return Data'!$B$7:$R$1700,6,0)</f>
        <v>4.3171999999999997</v>
      </c>
      <c r="G19" s="66">
        <f t="shared" si="1"/>
        <v>13</v>
      </c>
      <c r="H19" s="65">
        <f>VLOOKUP($A19,'Return Data'!$B$7:$R$1700,7,0)</f>
        <v>7.6635</v>
      </c>
      <c r="I19" s="66">
        <f t="shared" si="2"/>
        <v>11</v>
      </c>
      <c r="J19" s="65">
        <f>VLOOKUP($A19,'Return Data'!$B$7:$R$1700,8,0)</f>
        <v>8.3140000000000001</v>
      </c>
      <c r="K19" s="66">
        <f t="shared" si="3"/>
        <v>11</v>
      </c>
      <c r="L19" s="65">
        <f>VLOOKUP($A19,'Return Data'!$B$7:$R$1700,9,0)</f>
        <v>7.7670000000000003</v>
      </c>
      <c r="M19" s="66">
        <f t="shared" si="4"/>
        <v>11</v>
      </c>
      <c r="N19" s="65">
        <f>VLOOKUP($A19,'Return Data'!$B$7:$R$1700,10,0)</f>
        <v>8.2958999999999996</v>
      </c>
      <c r="O19" s="66">
        <f t="shared" si="5"/>
        <v>14</v>
      </c>
      <c r="P19" s="65">
        <f>VLOOKUP($A19,'Return Data'!$B$7:$R$1700,11,0)</f>
        <v>7.1140999999999996</v>
      </c>
      <c r="Q19" s="66">
        <f t="shared" si="6"/>
        <v>14</v>
      </c>
      <c r="R19" s="65">
        <f>VLOOKUP($A19,'Return Data'!$B$7:$R$1700,12,0)</f>
        <v>6.9465000000000003</v>
      </c>
      <c r="S19" s="66">
        <f t="shared" si="7"/>
        <v>14</v>
      </c>
      <c r="T19" s="65">
        <f>VLOOKUP($A19,'Return Data'!$B$7:$R$1700,13,0)</f>
        <v>7.2953999999999999</v>
      </c>
      <c r="U19" s="66">
        <f t="shared" si="9"/>
        <v>13</v>
      </c>
      <c r="V19" s="65">
        <f>VLOOKUP($A19,'Return Data'!$B$7:$R$1700,17,0)</f>
        <v>7.8964999999999996</v>
      </c>
      <c r="W19" s="66">
        <f t="shared" si="10"/>
        <v>10</v>
      </c>
      <c r="X19" s="65">
        <f>VLOOKUP($A19,'Return Data'!$B$7:$R$1700,14,0)</f>
        <v>7.5960999999999999</v>
      </c>
      <c r="Y19" s="66">
        <f t="shared" si="11"/>
        <v>9</v>
      </c>
      <c r="Z19" s="65">
        <f>VLOOKUP($A19,'Return Data'!$B$7:$R$1700,16,0)</f>
        <v>8.1170000000000009</v>
      </c>
      <c r="AA19" s="67">
        <f t="shared" si="8"/>
        <v>12</v>
      </c>
    </row>
    <row r="20" spans="1:27" x14ac:dyDescent="0.3">
      <c r="A20" s="63" t="s">
        <v>1265</v>
      </c>
      <c r="B20" s="64">
        <f>VLOOKUP($A20,'Return Data'!$B$7:$R$1700,3,0)</f>
        <v>44025</v>
      </c>
      <c r="C20" s="65">
        <f>VLOOKUP($A20,'Return Data'!$B$7:$R$1700,4,0)</f>
        <v>31.411579421029</v>
      </c>
      <c r="D20" s="65">
        <f>VLOOKUP($A20,'Return Data'!$B$7:$R$1700,5,0)</f>
        <v>4.1262999999999996</v>
      </c>
      <c r="E20" s="66">
        <f t="shared" si="0"/>
        <v>14</v>
      </c>
      <c r="F20" s="65">
        <f>VLOOKUP($A20,'Return Data'!$B$7:$R$1700,6,0)</f>
        <v>4.1262999999999996</v>
      </c>
      <c r="G20" s="66">
        <f t="shared" si="1"/>
        <v>14</v>
      </c>
      <c r="H20" s="65">
        <f>VLOOKUP($A20,'Return Data'!$B$7:$R$1700,7,0)</f>
        <v>7.1557000000000004</v>
      </c>
      <c r="I20" s="66">
        <f t="shared" si="2"/>
        <v>14</v>
      </c>
      <c r="J20" s="65">
        <f>VLOOKUP($A20,'Return Data'!$B$7:$R$1700,8,0)</f>
        <v>7.4785000000000004</v>
      </c>
      <c r="K20" s="66">
        <f t="shared" si="3"/>
        <v>15</v>
      </c>
      <c r="L20" s="65">
        <f>VLOOKUP($A20,'Return Data'!$B$7:$R$1700,9,0)</f>
        <v>6.8026999999999997</v>
      </c>
      <c r="M20" s="66">
        <f t="shared" si="4"/>
        <v>15</v>
      </c>
      <c r="N20" s="65">
        <f>VLOOKUP($A20,'Return Data'!$B$7:$R$1700,10,0)</f>
        <v>9.3107000000000006</v>
      </c>
      <c r="O20" s="66">
        <f t="shared" si="5"/>
        <v>12</v>
      </c>
      <c r="P20" s="65">
        <f>VLOOKUP($A20,'Return Data'!$B$7:$R$1700,11,0)</f>
        <v>7.7233999999999998</v>
      </c>
      <c r="Q20" s="66">
        <f t="shared" si="6"/>
        <v>12</v>
      </c>
      <c r="R20" s="65">
        <f>VLOOKUP($A20,'Return Data'!$B$7:$R$1700,12,0)</f>
        <v>7.3525</v>
      </c>
      <c r="S20" s="66">
        <f t="shared" si="7"/>
        <v>9</v>
      </c>
      <c r="T20" s="65">
        <f>VLOOKUP($A20,'Return Data'!$B$7:$R$1700,13,0)</f>
        <v>9.6234000000000002</v>
      </c>
      <c r="U20" s="66">
        <f t="shared" si="9"/>
        <v>1</v>
      </c>
      <c r="V20" s="65">
        <f>VLOOKUP($A20,'Return Data'!$B$7:$R$1700,17,0)</f>
        <v>8.3340999999999994</v>
      </c>
      <c r="W20" s="66">
        <f t="shared" si="10"/>
        <v>4</v>
      </c>
      <c r="X20" s="65">
        <f>VLOOKUP($A20,'Return Data'!$B$7:$R$1700,14,0)</f>
        <v>8.0594000000000001</v>
      </c>
      <c r="Y20" s="66">
        <f t="shared" si="11"/>
        <v>1</v>
      </c>
      <c r="Z20" s="65">
        <f>VLOOKUP($A20,'Return Data'!$B$7:$R$1700,16,0)</f>
        <v>8.6237999999999992</v>
      </c>
      <c r="AA20" s="67">
        <f t="shared" si="8"/>
        <v>2</v>
      </c>
    </row>
    <row r="21" spans="1:27" x14ac:dyDescent="0.3">
      <c r="A21" s="63" t="s">
        <v>1268</v>
      </c>
      <c r="B21" s="64">
        <f>VLOOKUP($A21,'Return Data'!$B$7:$R$1700,3,0)</f>
        <v>44025</v>
      </c>
      <c r="C21" s="65">
        <f>VLOOKUP($A21,'Return Data'!$B$7:$R$1700,4,0)</f>
        <v>3128.3422999999998</v>
      </c>
      <c r="D21" s="65">
        <f>VLOOKUP($A21,'Return Data'!$B$7:$R$1700,5,0)</f>
        <v>4.5309999999999997</v>
      </c>
      <c r="E21" s="66">
        <f t="shared" si="0"/>
        <v>12</v>
      </c>
      <c r="F21" s="65">
        <f>VLOOKUP($A21,'Return Data'!$B$7:$R$1700,6,0)</f>
        <v>4.5309999999999997</v>
      </c>
      <c r="G21" s="66">
        <f t="shared" si="1"/>
        <v>12</v>
      </c>
      <c r="H21" s="65">
        <f>VLOOKUP($A21,'Return Data'!$B$7:$R$1700,7,0)</f>
        <v>7.7365000000000004</v>
      </c>
      <c r="I21" s="66">
        <f t="shared" si="2"/>
        <v>10</v>
      </c>
      <c r="J21" s="65">
        <f>VLOOKUP($A21,'Return Data'!$B$7:$R$1700,8,0)</f>
        <v>8.0155999999999992</v>
      </c>
      <c r="K21" s="66">
        <f t="shared" si="3"/>
        <v>13</v>
      </c>
      <c r="L21" s="65">
        <f>VLOOKUP($A21,'Return Data'!$B$7:$R$1700,9,0)</f>
        <v>7.6782000000000004</v>
      </c>
      <c r="M21" s="66">
        <f t="shared" si="4"/>
        <v>13</v>
      </c>
      <c r="N21" s="65">
        <f>VLOOKUP($A21,'Return Data'!$B$7:$R$1700,10,0)</f>
        <v>9.2744</v>
      </c>
      <c r="O21" s="66">
        <f t="shared" si="5"/>
        <v>13</v>
      </c>
      <c r="P21" s="65">
        <f>VLOOKUP($A21,'Return Data'!$B$7:$R$1700,11,0)</f>
        <v>7.6444000000000001</v>
      </c>
      <c r="Q21" s="66">
        <f t="shared" si="6"/>
        <v>13</v>
      </c>
      <c r="R21" s="65">
        <f>VLOOKUP($A21,'Return Data'!$B$7:$R$1700,12,0)</f>
        <v>7.2702999999999998</v>
      </c>
      <c r="S21" s="66">
        <f t="shared" si="7"/>
        <v>12</v>
      </c>
      <c r="T21" s="65">
        <f>VLOOKUP($A21,'Return Data'!$B$7:$R$1700,13,0)</f>
        <v>7.5989000000000004</v>
      </c>
      <c r="U21" s="66">
        <f t="shared" si="9"/>
        <v>9</v>
      </c>
      <c r="V21" s="65">
        <f>VLOOKUP($A21,'Return Data'!$B$7:$R$1700,17,0)</f>
        <v>8.1120999999999999</v>
      </c>
      <c r="W21" s="66">
        <f t="shared" si="10"/>
        <v>6</v>
      </c>
      <c r="X21" s="65">
        <f>VLOOKUP($A21,'Return Data'!$B$7:$R$1700,14,0)</f>
        <v>7.7954999999999997</v>
      </c>
      <c r="Y21" s="66">
        <f t="shared" si="11"/>
        <v>5</v>
      </c>
      <c r="Z21" s="65">
        <f>VLOOKUP($A21,'Return Data'!$B$7:$R$1700,16,0)</f>
        <v>8.1776999999999997</v>
      </c>
      <c r="AA21" s="67">
        <f t="shared" si="8"/>
        <v>9</v>
      </c>
    </row>
    <row r="22" spans="1:27" x14ac:dyDescent="0.3">
      <c r="A22" s="63" t="s">
        <v>1269</v>
      </c>
      <c r="B22" s="64">
        <f>VLOOKUP($A22,'Return Data'!$B$7:$R$1700,3,0)</f>
        <v>44025</v>
      </c>
      <c r="C22" s="65">
        <f>VLOOKUP($A22,'Return Data'!$B$7:$R$1700,4,0)</f>
        <v>1025.1560999999999</v>
      </c>
      <c r="D22" s="65">
        <f>VLOOKUP($A22,'Return Data'!$B$7:$R$1700,5,0)</f>
        <v>3.7858999999999998</v>
      </c>
      <c r="E22" s="66">
        <f t="shared" si="0"/>
        <v>17</v>
      </c>
      <c r="F22" s="65">
        <f>VLOOKUP($A22,'Return Data'!$B$7:$R$1700,6,0)</f>
        <v>3.7858999999999998</v>
      </c>
      <c r="G22" s="66">
        <f t="shared" si="1"/>
        <v>17</v>
      </c>
      <c r="H22" s="65">
        <f>VLOOKUP($A22,'Return Data'!$B$7:$R$1700,7,0)</f>
        <v>7.1337000000000002</v>
      </c>
      <c r="I22" s="66">
        <f t="shared" si="2"/>
        <v>15</v>
      </c>
      <c r="J22" s="65">
        <f>VLOOKUP($A22,'Return Data'!$B$7:$R$1700,8,0)</f>
        <v>7.8068999999999997</v>
      </c>
      <c r="K22" s="66">
        <f t="shared" si="3"/>
        <v>14</v>
      </c>
      <c r="L22" s="65">
        <f>VLOOKUP($A22,'Return Data'!$B$7:$R$1700,9,0)</f>
        <v>7.0039999999999996</v>
      </c>
      <c r="M22" s="66">
        <f t="shared" si="4"/>
        <v>14</v>
      </c>
      <c r="N22" s="65">
        <f>VLOOKUP($A22,'Return Data'!$B$7:$R$1700,10,0)</f>
        <v>8.1588999999999992</v>
      </c>
      <c r="O22" s="66">
        <f t="shared" si="5"/>
        <v>15</v>
      </c>
      <c r="P22" s="65"/>
      <c r="Q22" s="66"/>
      <c r="R22" s="65"/>
      <c r="S22" s="66"/>
      <c r="T22" s="65"/>
      <c r="U22" s="66"/>
      <c r="V22" s="65"/>
      <c r="W22" s="66"/>
      <c r="X22" s="65"/>
      <c r="Y22" s="66"/>
      <c r="Z22" s="65">
        <f>VLOOKUP($A22,'Return Data'!$B$7:$R$1700,16,0)</f>
        <v>7.1177999999999999</v>
      </c>
      <c r="AA22" s="67">
        <f t="shared" si="8"/>
        <v>17</v>
      </c>
    </row>
    <row r="23" spans="1:27" x14ac:dyDescent="0.3">
      <c r="A23" s="63" t="s">
        <v>1272</v>
      </c>
      <c r="B23" s="64">
        <f>VLOOKUP($A23,'Return Data'!$B$7:$R$1700,3,0)</f>
        <v>44025</v>
      </c>
      <c r="C23" s="65">
        <f>VLOOKUP($A23,'Return Data'!$B$7:$R$1700,4,0)</f>
        <v>31.827999999999999</v>
      </c>
      <c r="D23" s="65">
        <f>VLOOKUP($A23,'Return Data'!$B$7:$R$1700,5,0)</f>
        <v>4.0915999999999997</v>
      </c>
      <c r="E23" s="66">
        <f t="shared" si="0"/>
        <v>15</v>
      </c>
      <c r="F23" s="65">
        <f>VLOOKUP($A23,'Return Data'!$B$7:$R$1700,6,0)</f>
        <v>4.0915999999999997</v>
      </c>
      <c r="G23" s="66">
        <f t="shared" si="1"/>
        <v>15</v>
      </c>
      <c r="H23" s="65">
        <f>VLOOKUP($A23,'Return Data'!$B$7:$R$1700,7,0)</f>
        <v>3.8856000000000002</v>
      </c>
      <c r="I23" s="66">
        <f t="shared" si="2"/>
        <v>17</v>
      </c>
      <c r="J23" s="65">
        <f>VLOOKUP($A23,'Return Data'!$B$7:$R$1700,8,0)</f>
        <v>3.8721000000000001</v>
      </c>
      <c r="K23" s="66">
        <f t="shared" si="3"/>
        <v>17</v>
      </c>
      <c r="L23" s="65">
        <f>VLOOKUP($A23,'Return Data'!$B$7:$R$1700,9,0)</f>
        <v>4.3516000000000004</v>
      </c>
      <c r="M23" s="66">
        <f t="shared" si="4"/>
        <v>17</v>
      </c>
      <c r="N23" s="65">
        <f>VLOOKUP($A23,'Return Data'!$B$7:$R$1700,10,0)</f>
        <v>4.5990000000000002</v>
      </c>
      <c r="O23" s="66">
        <f t="shared" si="5"/>
        <v>17</v>
      </c>
      <c r="P23" s="65">
        <f>VLOOKUP($A23,'Return Data'!$B$7:$R$1700,11,0)</f>
        <v>5.3140999999999998</v>
      </c>
      <c r="Q23" s="66">
        <f t="shared" si="6"/>
        <v>16</v>
      </c>
      <c r="R23" s="65">
        <f>VLOOKUP($A23,'Return Data'!$B$7:$R$1700,12,0)</f>
        <v>5.8658999999999999</v>
      </c>
      <c r="S23" s="66">
        <f t="shared" si="7"/>
        <v>16</v>
      </c>
      <c r="T23" s="65">
        <f>VLOOKUP($A23,'Return Data'!$B$7:$R$1700,13,0)</f>
        <v>6.3453999999999997</v>
      </c>
      <c r="U23" s="66">
        <f t="shared" si="9"/>
        <v>15</v>
      </c>
      <c r="V23" s="65">
        <f>VLOOKUP($A23,'Return Data'!$B$7:$R$1700,17,0)</f>
        <v>7.1989999999999998</v>
      </c>
      <c r="W23" s="66">
        <f t="shared" si="10"/>
        <v>13</v>
      </c>
      <c r="X23" s="65">
        <f>VLOOKUP($A23,'Return Data'!$B$7:$R$1700,14,0)</f>
        <v>7.0415000000000001</v>
      </c>
      <c r="Y23" s="66">
        <f t="shared" si="11"/>
        <v>12</v>
      </c>
      <c r="Z23" s="65">
        <f>VLOOKUP($A23,'Return Data'!$B$7:$R$1700,16,0)</f>
        <v>8.4094999999999995</v>
      </c>
      <c r="AA23" s="67">
        <f t="shared" si="8"/>
        <v>5</v>
      </c>
    </row>
    <row r="24" spans="1:27" x14ac:dyDescent="0.3">
      <c r="A24" s="63" t="s">
        <v>1273</v>
      </c>
      <c r="B24" s="64">
        <f>VLOOKUP($A24,'Return Data'!$B$7:$R$1700,3,0)</f>
        <v>44025</v>
      </c>
      <c r="C24" s="65">
        <f>VLOOKUP($A24,'Return Data'!$B$7:$R$1700,4,0)</f>
        <v>33.193600000000004</v>
      </c>
      <c r="D24" s="65">
        <f>VLOOKUP($A24,'Return Data'!$B$7:$R$1700,5,0)</f>
        <v>5.1337000000000002</v>
      </c>
      <c r="E24" s="66">
        <f t="shared" si="0"/>
        <v>7</v>
      </c>
      <c r="F24" s="65">
        <f>VLOOKUP($A24,'Return Data'!$B$7:$R$1700,6,0)</f>
        <v>5.1337000000000002</v>
      </c>
      <c r="G24" s="66">
        <f t="shared" si="1"/>
        <v>7</v>
      </c>
      <c r="H24" s="65">
        <f>VLOOKUP($A24,'Return Data'!$B$7:$R$1700,7,0)</f>
        <v>8.1182999999999996</v>
      </c>
      <c r="I24" s="66">
        <f t="shared" si="2"/>
        <v>8</v>
      </c>
      <c r="J24" s="65">
        <f>VLOOKUP($A24,'Return Data'!$B$7:$R$1700,8,0)</f>
        <v>8.7396999999999991</v>
      </c>
      <c r="K24" s="66">
        <f t="shared" si="3"/>
        <v>9</v>
      </c>
      <c r="L24" s="65">
        <f>VLOOKUP($A24,'Return Data'!$B$7:$R$1700,9,0)</f>
        <v>8.7047000000000008</v>
      </c>
      <c r="M24" s="66">
        <f t="shared" si="4"/>
        <v>8</v>
      </c>
      <c r="N24" s="65">
        <f>VLOOKUP($A24,'Return Data'!$B$7:$R$1700,10,0)</f>
        <v>9.6508000000000003</v>
      </c>
      <c r="O24" s="66">
        <f t="shared" si="5"/>
        <v>11</v>
      </c>
      <c r="P24" s="65">
        <f>VLOOKUP($A24,'Return Data'!$B$7:$R$1700,11,0)</f>
        <v>7.7831999999999999</v>
      </c>
      <c r="Q24" s="66">
        <f t="shared" si="6"/>
        <v>9</v>
      </c>
      <c r="R24" s="65">
        <f>VLOOKUP($A24,'Return Data'!$B$7:$R$1700,12,0)</f>
        <v>7.4596999999999998</v>
      </c>
      <c r="S24" s="66">
        <f t="shared" si="7"/>
        <v>8</v>
      </c>
      <c r="T24" s="65">
        <f>VLOOKUP($A24,'Return Data'!$B$7:$R$1700,13,0)</f>
        <v>7.8754</v>
      </c>
      <c r="U24" s="66">
        <f t="shared" si="9"/>
        <v>5</v>
      </c>
      <c r="V24" s="65">
        <f>VLOOKUP($A24,'Return Data'!$B$7:$R$1700,17,0)</f>
        <v>8.2123000000000008</v>
      </c>
      <c r="W24" s="66">
        <f t="shared" si="10"/>
        <v>5</v>
      </c>
      <c r="X24" s="65">
        <f>VLOOKUP($A24,'Return Data'!$B$7:$R$1700,14,0)</f>
        <v>7.7594000000000003</v>
      </c>
      <c r="Y24" s="66">
        <f t="shared" si="11"/>
        <v>8</v>
      </c>
      <c r="Z24" s="65">
        <f>VLOOKUP($A24,'Return Data'!$B$7:$R$1700,16,0)</f>
        <v>8.5701000000000001</v>
      </c>
      <c r="AA24" s="67">
        <f t="shared" si="8"/>
        <v>3</v>
      </c>
    </row>
    <row r="25" spans="1:27" x14ac:dyDescent="0.3">
      <c r="A25" s="63" t="s">
        <v>1275</v>
      </c>
      <c r="B25" s="64">
        <f>VLOOKUP($A25,'Return Data'!$B$7:$R$1700,3,0)</f>
        <v>44025</v>
      </c>
      <c r="C25" s="65">
        <f>VLOOKUP($A25,'Return Data'!$B$7:$R$1700,4,0)</f>
        <v>11.417899999999999</v>
      </c>
      <c r="D25" s="65">
        <f>VLOOKUP($A25,'Return Data'!$B$7:$R$1700,5,0)</f>
        <v>3.8372999999999999</v>
      </c>
      <c r="E25" s="66">
        <f t="shared" si="0"/>
        <v>16</v>
      </c>
      <c r="F25" s="65">
        <f>VLOOKUP($A25,'Return Data'!$B$7:$R$1700,6,0)</f>
        <v>3.8372999999999999</v>
      </c>
      <c r="G25" s="66">
        <f t="shared" si="1"/>
        <v>16</v>
      </c>
      <c r="H25" s="65">
        <f>VLOOKUP($A25,'Return Data'!$B$7:$R$1700,7,0)</f>
        <v>5.0739999999999998</v>
      </c>
      <c r="I25" s="66">
        <f t="shared" si="2"/>
        <v>16</v>
      </c>
      <c r="J25" s="65">
        <f>VLOOKUP($A25,'Return Data'!$B$7:$R$1700,8,0)</f>
        <v>5.4687000000000001</v>
      </c>
      <c r="K25" s="66">
        <f t="shared" si="3"/>
        <v>16</v>
      </c>
      <c r="L25" s="65">
        <f>VLOOKUP($A25,'Return Data'!$B$7:$R$1700,9,0)</f>
        <v>5.6054000000000004</v>
      </c>
      <c r="M25" s="66">
        <f t="shared" si="4"/>
        <v>16</v>
      </c>
      <c r="N25" s="65">
        <f>VLOOKUP($A25,'Return Data'!$B$7:$R$1700,10,0)</f>
        <v>7.1692</v>
      </c>
      <c r="O25" s="66">
        <f t="shared" si="5"/>
        <v>16</v>
      </c>
      <c r="P25" s="65">
        <f>VLOOKUP($A25,'Return Data'!$B$7:$R$1700,11,0)</f>
        <v>6.4710000000000001</v>
      </c>
      <c r="Q25" s="66">
        <f t="shared" si="6"/>
        <v>15</v>
      </c>
      <c r="R25" s="65">
        <f>VLOOKUP($A25,'Return Data'!$B$7:$R$1700,12,0)</f>
        <v>6.44</v>
      </c>
      <c r="S25" s="66">
        <f t="shared" si="7"/>
        <v>15</v>
      </c>
      <c r="T25" s="65">
        <f>VLOOKUP($A25,'Return Data'!$B$7:$R$1700,13,0)</f>
        <v>6.9322999999999997</v>
      </c>
      <c r="U25" s="66">
        <f t="shared" si="9"/>
        <v>14</v>
      </c>
      <c r="V25" s="65"/>
      <c r="W25" s="66"/>
      <c r="X25" s="65"/>
      <c r="Y25" s="66"/>
      <c r="Z25" s="65">
        <f>VLOOKUP($A25,'Return Data'!$B$7:$R$1700,16,0)</f>
        <v>7.6566999999999998</v>
      </c>
      <c r="AA25" s="67">
        <f t="shared" si="8"/>
        <v>15</v>
      </c>
    </row>
    <row r="26" spans="1:27" x14ac:dyDescent="0.3">
      <c r="A26" s="63" t="s">
        <v>1277</v>
      </c>
      <c r="B26" s="64">
        <f>VLOOKUP($A26,'Return Data'!$B$7:$R$1700,3,0)</f>
        <v>44025</v>
      </c>
      <c r="C26" s="65">
        <f>VLOOKUP($A26,'Return Data'!$B$7:$R$1700,4,0)</f>
        <v>3559.1626999999999</v>
      </c>
      <c r="D26" s="65">
        <f>VLOOKUP($A26,'Return Data'!$B$7:$R$1700,5,0)</f>
        <v>6.3300999999999998</v>
      </c>
      <c r="E26" s="66">
        <f t="shared" si="0"/>
        <v>3</v>
      </c>
      <c r="F26" s="65">
        <f>VLOOKUP($A26,'Return Data'!$B$7:$R$1700,6,0)</f>
        <v>6.3300999999999998</v>
      </c>
      <c r="G26" s="66">
        <f t="shared" si="1"/>
        <v>3</v>
      </c>
      <c r="H26" s="65">
        <f>VLOOKUP($A26,'Return Data'!$B$7:$R$1700,7,0)</f>
        <v>9.5983999999999998</v>
      </c>
      <c r="I26" s="66">
        <f t="shared" si="2"/>
        <v>5</v>
      </c>
      <c r="J26" s="65">
        <f>VLOOKUP($A26,'Return Data'!$B$7:$R$1700,8,0)</f>
        <v>9.4311000000000007</v>
      </c>
      <c r="K26" s="66">
        <f t="shared" si="3"/>
        <v>6</v>
      </c>
      <c r="L26" s="65">
        <f>VLOOKUP($A26,'Return Data'!$B$7:$R$1700,9,0)</f>
        <v>9.0450999999999997</v>
      </c>
      <c r="M26" s="66">
        <f t="shared" si="4"/>
        <v>4</v>
      </c>
      <c r="N26" s="65">
        <f>VLOOKUP($A26,'Return Data'!$B$7:$R$1700,10,0)</f>
        <v>10.546200000000001</v>
      </c>
      <c r="O26" s="66">
        <f t="shared" si="5"/>
        <v>6</v>
      </c>
      <c r="P26" s="65">
        <f>VLOOKUP($A26,'Return Data'!$B$7:$R$1700,11,0)</f>
        <v>8.3452000000000002</v>
      </c>
      <c r="Q26" s="66">
        <f t="shared" si="6"/>
        <v>3</v>
      </c>
      <c r="R26" s="65">
        <f>VLOOKUP($A26,'Return Data'!$B$7:$R$1700,12,0)</f>
        <v>7.6630000000000003</v>
      </c>
      <c r="S26" s="66">
        <f t="shared" si="7"/>
        <v>4</v>
      </c>
      <c r="T26" s="65">
        <f>VLOOKUP($A26,'Return Data'!$B$7:$R$1700,13,0)</f>
        <v>7.8071999999999999</v>
      </c>
      <c r="U26" s="66">
        <f t="shared" si="9"/>
        <v>7</v>
      </c>
      <c r="V26" s="65">
        <f>VLOOKUP($A26,'Return Data'!$B$7:$R$1700,17,0)</f>
        <v>4.2343999999999999</v>
      </c>
      <c r="W26" s="66">
        <f t="shared" si="10"/>
        <v>15</v>
      </c>
      <c r="X26" s="65">
        <f>VLOOKUP($A26,'Return Data'!$B$7:$R$1700,14,0)</f>
        <v>5.2084000000000001</v>
      </c>
      <c r="Y26" s="66">
        <f t="shared" si="11"/>
        <v>15</v>
      </c>
      <c r="Z26" s="65">
        <f>VLOOKUP($A26,'Return Data'!$B$7:$R$1700,16,0)</f>
        <v>7.1111000000000004</v>
      </c>
      <c r="AA26" s="67">
        <f t="shared" si="8"/>
        <v>18</v>
      </c>
    </row>
    <row r="27" spans="1:27" x14ac:dyDescent="0.3">
      <c r="A27" s="63" t="s">
        <v>1279</v>
      </c>
      <c r="B27" s="64">
        <f>VLOOKUP($A27,'Return Data'!$B$7:$R$1700,3,0)</f>
        <v>44025</v>
      </c>
      <c r="C27" s="65">
        <f>VLOOKUP($A27,'Return Data'!$B$7:$R$1700,4,0)</f>
        <v>2326.6210999999998</v>
      </c>
      <c r="D27" s="65">
        <f>VLOOKUP($A27,'Return Data'!$B$7:$R$1700,5,0)</f>
        <v>5.7450000000000001</v>
      </c>
      <c r="E27" s="66">
        <f t="shared" si="0"/>
        <v>6</v>
      </c>
      <c r="F27" s="65">
        <f>VLOOKUP($A27,'Return Data'!$B$7:$R$1700,6,0)</f>
        <v>5.7450000000000001</v>
      </c>
      <c r="G27" s="66">
        <f t="shared" si="1"/>
        <v>6</v>
      </c>
      <c r="H27" s="65">
        <f>VLOOKUP($A27,'Return Data'!$B$7:$R$1700,7,0)</f>
        <v>9.2962000000000007</v>
      </c>
      <c r="I27" s="66">
        <f t="shared" si="2"/>
        <v>6</v>
      </c>
      <c r="J27" s="65">
        <f>VLOOKUP($A27,'Return Data'!$B$7:$R$1700,8,0)</f>
        <v>9.6036000000000001</v>
      </c>
      <c r="K27" s="66">
        <f t="shared" si="3"/>
        <v>5</v>
      </c>
      <c r="L27" s="65">
        <f>VLOOKUP($A27,'Return Data'!$B$7:$R$1700,9,0)</f>
        <v>8.8360000000000003</v>
      </c>
      <c r="M27" s="66">
        <f t="shared" si="4"/>
        <v>6</v>
      </c>
      <c r="N27" s="65">
        <f>VLOOKUP($A27,'Return Data'!$B$7:$R$1700,10,0)</f>
        <v>9.8032000000000004</v>
      </c>
      <c r="O27" s="66">
        <f t="shared" si="5"/>
        <v>10</v>
      </c>
      <c r="P27" s="65">
        <f>VLOOKUP($A27,'Return Data'!$B$7:$R$1700,11,0)</f>
        <v>7.7252000000000001</v>
      </c>
      <c r="Q27" s="66">
        <f t="shared" si="6"/>
        <v>11</v>
      </c>
      <c r="R27" s="65">
        <f>VLOOKUP($A27,'Return Data'!$B$7:$R$1700,12,0)</f>
        <v>7.2336999999999998</v>
      </c>
      <c r="S27" s="66">
        <f t="shared" si="7"/>
        <v>13</v>
      </c>
      <c r="T27" s="65">
        <f>VLOOKUP($A27,'Return Data'!$B$7:$R$1700,13,0)</f>
        <v>7.5461999999999998</v>
      </c>
      <c r="U27" s="66">
        <f t="shared" si="9"/>
        <v>10</v>
      </c>
      <c r="V27" s="65">
        <f>VLOOKUP($A27,'Return Data'!$B$7:$R$1700,17,0)</f>
        <v>8.0723000000000003</v>
      </c>
      <c r="W27" s="66">
        <f t="shared" si="10"/>
        <v>8</v>
      </c>
      <c r="X27" s="65">
        <f>VLOOKUP($A27,'Return Data'!$B$7:$R$1700,14,0)</f>
        <v>7.7602000000000002</v>
      </c>
      <c r="Y27" s="66">
        <f t="shared" si="11"/>
        <v>7</v>
      </c>
      <c r="Z27" s="65">
        <f>VLOOKUP($A27,'Return Data'!$B$7:$R$1700,16,0)</f>
        <v>8.1801999999999992</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4.7789200000000012</v>
      </c>
      <c r="E29" s="74"/>
      <c r="F29" s="75">
        <f>AVERAGE(F8:F27)</f>
        <v>4.7789200000000012</v>
      </c>
      <c r="G29" s="74"/>
      <c r="H29" s="75">
        <f>AVERAGE(H8:H27)</f>
        <v>7.3443849999999999</v>
      </c>
      <c r="I29" s="74"/>
      <c r="J29" s="75">
        <f>AVERAGE(J8:J27)</f>
        <v>7.7237550000000015</v>
      </c>
      <c r="K29" s="74"/>
      <c r="L29" s="75">
        <f>AVERAGE(L8:L27)</f>
        <v>7.3073700000000006</v>
      </c>
      <c r="M29" s="74"/>
      <c r="N29" s="75">
        <f>AVERAGE(N8:N27)</f>
        <v>8.7203199999999974</v>
      </c>
      <c r="O29" s="74"/>
      <c r="P29" s="75">
        <f>AVERAGE(P8:P27)</f>
        <v>7.2523</v>
      </c>
      <c r="Q29" s="74"/>
      <c r="R29" s="75">
        <f>AVERAGE(R8:R27)</f>
        <v>6.965626315789474</v>
      </c>
      <c r="S29" s="74"/>
      <c r="T29" s="75">
        <f>AVERAGE(T8:T27)</f>
        <v>7.3475333333333328</v>
      </c>
      <c r="U29" s="74"/>
      <c r="V29" s="75">
        <f>AVERAGE(V8:V27)</f>
        <v>7.6494200000000001</v>
      </c>
      <c r="W29" s="74"/>
      <c r="X29" s="75">
        <f>AVERAGE(X8:X27)</f>
        <v>7.4211866666666664</v>
      </c>
      <c r="Y29" s="74"/>
      <c r="Z29" s="75">
        <f>AVERAGE(Z8:Z27)</f>
        <v>7.9310599999999996</v>
      </c>
      <c r="AA29" s="76"/>
    </row>
    <row r="30" spans="1:27" x14ac:dyDescent="0.3">
      <c r="A30" s="73" t="s">
        <v>28</v>
      </c>
      <c r="B30" s="74"/>
      <c r="C30" s="74"/>
      <c r="D30" s="75">
        <f>MIN(D8:D27)</f>
        <v>2.6932</v>
      </c>
      <c r="E30" s="74"/>
      <c r="F30" s="75">
        <f>MIN(F8:F27)</f>
        <v>2.6932</v>
      </c>
      <c r="G30" s="74"/>
      <c r="H30" s="75">
        <f>MIN(H8:H27)</f>
        <v>2.6456</v>
      </c>
      <c r="I30" s="74"/>
      <c r="J30" s="75">
        <f>MIN(J8:J27)</f>
        <v>2.6707999999999998</v>
      </c>
      <c r="K30" s="74"/>
      <c r="L30" s="75">
        <f>MIN(L8:L27)</f>
        <v>2.5602999999999998</v>
      </c>
      <c r="M30" s="74"/>
      <c r="N30" s="75">
        <f>MIN(N8:N27)</f>
        <v>3.3424</v>
      </c>
      <c r="O30" s="74"/>
      <c r="P30" s="75">
        <f>MIN(P8:P27)</f>
        <v>4.1559999999999997</v>
      </c>
      <c r="Q30" s="74"/>
      <c r="R30" s="75">
        <f>MIN(R8:R27)</f>
        <v>4.4667000000000003</v>
      </c>
      <c r="S30" s="74"/>
      <c r="T30" s="75">
        <f>MIN(T8:T27)</f>
        <v>4.7190000000000003</v>
      </c>
      <c r="U30" s="74"/>
      <c r="V30" s="75">
        <f>MIN(V8:V27)</f>
        <v>4.2343999999999999</v>
      </c>
      <c r="W30" s="74"/>
      <c r="X30" s="75">
        <f>MIN(X8:X27)</f>
        <v>5.2084000000000001</v>
      </c>
      <c r="Y30" s="74"/>
      <c r="Z30" s="75">
        <f>MIN(Z8:Z27)</f>
        <v>6.2416</v>
      </c>
      <c r="AA30" s="76"/>
    </row>
    <row r="31" spans="1:27" ht="15" thickBot="1" x14ac:dyDescent="0.35">
      <c r="A31" s="77" t="s">
        <v>29</v>
      </c>
      <c r="B31" s="78"/>
      <c r="C31" s="78"/>
      <c r="D31" s="79">
        <f>MAX(D8:D27)</f>
        <v>6.6946000000000003</v>
      </c>
      <c r="E31" s="78"/>
      <c r="F31" s="79">
        <f>MAX(F8:F27)</f>
        <v>6.6946000000000003</v>
      </c>
      <c r="G31" s="78"/>
      <c r="H31" s="79">
        <f>MAX(H8:H27)</f>
        <v>10.8666</v>
      </c>
      <c r="I31" s="78"/>
      <c r="J31" s="79">
        <f>MAX(J8:J27)</f>
        <v>11.221399999999999</v>
      </c>
      <c r="K31" s="78"/>
      <c r="L31" s="79">
        <f>MAX(L8:L27)</f>
        <v>10.1159</v>
      </c>
      <c r="M31" s="78"/>
      <c r="N31" s="79">
        <f>MAX(N8:N27)</f>
        <v>11.97</v>
      </c>
      <c r="O31" s="78"/>
      <c r="P31" s="79">
        <f>MAX(P8:P27)</f>
        <v>9.0122999999999998</v>
      </c>
      <c r="Q31" s="78"/>
      <c r="R31" s="79">
        <f>MAX(R8:R27)</f>
        <v>8.0980000000000008</v>
      </c>
      <c r="S31" s="78"/>
      <c r="T31" s="79">
        <f>MAX(T8:T27)</f>
        <v>9.6234000000000002</v>
      </c>
      <c r="U31" s="78"/>
      <c r="V31" s="79">
        <f>MAX(V8:V27)</f>
        <v>8.4308999999999994</v>
      </c>
      <c r="W31" s="78"/>
      <c r="X31" s="79">
        <f>MAX(X8:X27)</f>
        <v>8.0594000000000001</v>
      </c>
      <c r="Y31" s="78"/>
      <c r="Z31" s="79">
        <f>MAX(Z8:Z27)</f>
        <v>8.6536000000000008</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44025</v>
      </c>
      <c r="C8" s="65">
        <f>VLOOKUP($A8,'Return Data'!$B$7:$R$1700,4,0)</f>
        <v>276.8843</v>
      </c>
      <c r="D8" s="65">
        <f>VLOOKUP($A8,'Return Data'!$B$7:$R$1700,5,0)</f>
        <v>6.0757000000000003</v>
      </c>
      <c r="E8" s="66">
        <f>RANK(D8,D$8:D$27,0)</f>
        <v>4</v>
      </c>
      <c r="F8" s="65">
        <f>VLOOKUP($A8,'Return Data'!$B$7:$R$1700,6,0)</f>
        <v>6.0757000000000003</v>
      </c>
      <c r="G8" s="66">
        <f>RANK(F8,F$8:F$27,0)</f>
        <v>4</v>
      </c>
      <c r="H8" s="65">
        <f>VLOOKUP($A8,'Return Data'!$B$7:$R$1700,7,0)</f>
        <v>10.7072</v>
      </c>
      <c r="I8" s="66">
        <f>RANK(H8,H$8:H$27,0)</f>
        <v>2</v>
      </c>
      <c r="J8" s="65">
        <f>VLOOKUP($A8,'Return Data'!$B$7:$R$1700,8,0)</f>
        <v>10.8118</v>
      </c>
      <c r="K8" s="66">
        <f>RANK(J8,J$8:J$27,0)</f>
        <v>2</v>
      </c>
      <c r="L8" s="65">
        <f>VLOOKUP($A8,'Return Data'!$B$7:$R$1700,9,0)</f>
        <v>9.6752000000000002</v>
      </c>
      <c r="M8" s="66">
        <f>RANK(L8,L$8:L$27,0)</f>
        <v>2</v>
      </c>
      <c r="N8" s="65">
        <f>VLOOKUP($A8,'Return Data'!$B$7:$R$1700,10,0)</f>
        <v>10.9734</v>
      </c>
      <c r="O8" s="66">
        <f>RANK(N8,N$8:N$27,0)</f>
        <v>3</v>
      </c>
      <c r="P8" s="65">
        <f>VLOOKUP($A8,'Return Data'!$B$7:$R$1700,11,0)</f>
        <v>8.6747999999999994</v>
      </c>
      <c r="Q8" s="66">
        <f>RANK(P8,P$8:P$27,0)</f>
        <v>2</v>
      </c>
      <c r="R8" s="65">
        <f>VLOOKUP($A8,'Return Data'!$B$7:$R$1700,12,0)</f>
        <v>7.8674999999999997</v>
      </c>
      <c r="S8" s="66">
        <f>RANK(R8,R$8:R$27,0)</f>
        <v>2</v>
      </c>
      <c r="T8" s="65">
        <f>VLOOKUP($A8,'Return Data'!$B$7:$R$1700,13,0)</f>
        <v>8.0350000000000001</v>
      </c>
      <c r="U8" s="66">
        <f>RANK(T8,T$8:T$27,0)</f>
        <v>3</v>
      </c>
      <c r="V8" s="65">
        <f>VLOOKUP($A8,'Return Data'!$B$7:$R$1700,17,0)</f>
        <v>8.2913999999999994</v>
      </c>
      <c r="W8" s="66">
        <f>RANK(V8,V$8:V$27,0)</f>
        <v>1</v>
      </c>
      <c r="X8" s="65">
        <f>VLOOKUP($A8,'Return Data'!$B$7:$R$1700,14,0)</f>
        <v>7.9016999999999999</v>
      </c>
      <c r="Y8" s="66">
        <f>RANK(X8,X$8:X$27,0)</f>
        <v>1</v>
      </c>
      <c r="Z8" s="65">
        <f>VLOOKUP($A8,'Return Data'!$B$7:$R$1700,16,0)</f>
        <v>7.1429999999999998</v>
      </c>
      <c r="AA8" s="67">
        <f>RANK(Z8,Z$8:Z$27,0)</f>
        <v>14</v>
      </c>
    </row>
    <row r="9" spans="1:27" x14ac:dyDescent="0.3">
      <c r="A9" s="63" t="s">
        <v>1244</v>
      </c>
      <c r="B9" s="64">
        <f>VLOOKUP($A9,'Return Data'!$B$7:$R$1700,3,0)</f>
        <v>44025</v>
      </c>
      <c r="C9" s="65">
        <f>VLOOKUP($A9,'Return Data'!$B$7:$R$1700,4,0)</f>
        <v>1073.9593</v>
      </c>
      <c r="D9" s="65">
        <f>VLOOKUP($A9,'Return Data'!$B$7:$R$1700,5,0)</f>
        <v>4.7826000000000004</v>
      </c>
      <c r="E9" s="66">
        <f t="shared" ref="E9:E27" si="0">RANK(D9,D$8:D$27,0)</f>
        <v>8</v>
      </c>
      <c r="F9" s="65">
        <f>VLOOKUP($A9,'Return Data'!$B$7:$R$1700,6,0)</f>
        <v>4.7826000000000004</v>
      </c>
      <c r="G9" s="66">
        <f t="shared" ref="G9:G27" si="1">RANK(F9,F$8:F$27,0)</f>
        <v>8</v>
      </c>
      <c r="H9" s="65">
        <f>VLOOKUP($A9,'Return Data'!$B$7:$R$1700,7,0)</f>
        <v>7.8426999999999998</v>
      </c>
      <c r="I9" s="66">
        <f t="shared" ref="I9:I27" si="2">RANK(H9,H$8:H$27,0)</f>
        <v>8</v>
      </c>
      <c r="J9" s="65">
        <f>VLOOKUP($A9,'Return Data'!$B$7:$R$1700,8,0)</f>
        <v>8.7927</v>
      </c>
      <c r="K9" s="66">
        <f t="shared" ref="K9:K27" si="3">RANK(J9,J$8:J$27,0)</f>
        <v>8</v>
      </c>
      <c r="L9" s="65">
        <f>VLOOKUP($A9,'Return Data'!$B$7:$R$1700,9,0)</f>
        <v>8.5152000000000001</v>
      </c>
      <c r="M9" s="66">
        <f t="shared" ref="M9:M27" si="4">RANK(L9,L$8:L$27,0)</f>
        <v>8</v>
      </c>
      <c r="N9" s="65">
        <f>VLOOKUP($A9,'Return Data'!$B$7:$R$1700,10,0)</f>
        <v>9.8949999999999996</v>
      </c>
      <c r="O9" s="66">
        <f t="shared" ref="O9:O27" si="5">RANK(N9,N$8:N$27,0)</f>
        <v>8</v>
      </c>
      <c r="P9" s="65">
        <f>VLOOKUP($A9,'Return Data'!$B$7:$R$1700,11,0)</f>
        <v>8.0435999999999996</v>
      </c>
      <c r="Q9" s="66">
        <f t="shared" ref="Q9:Q27" si="6">RANK(P9,P$8:P$27,0)</f>
        <v>5</v>
      </c>
      <c r="R9" s="65">
        <f>VLOOKUP($A9,'Return Data'!$B$7:$R$1700,12,0)</f>
        <v>7.6085000000000003</v>
      </c>
      <c r="S9" s="66">
        <f t="shared" ref="S9:S27" si="7">RANK(R9,R$8:R$27,0)</f>
        <v>3</v>
      </c>
      <c r="T9" s="65"/>
      <c r="U9" s="66"/>
      <c r="V9" s="65"/>
      <c r="W9" s="66"/>
      <c r="X9" s="65"/>
      <c r="Y9" s="66"/>
      <c r="Z9" s="65">
        <f>VLOOKUP($A9,'Return Data'!$B$7:$R$1700,16,0)</f>
        <v>7.8933</v>
      </c>
      <c r="AA9" s="67">
        <f t="shared" ref="AA9:AA27" si="8">RANK(Z9,Z$8:Z$27,0)</f>
        <v>3</v>
      </c>
    </row>
    <row r="10" spans="1:27" x14ac:dyDescent="0.3">
      <c r="A10" s="63" t="s">
        <v>1246</v>
      </c>
      <c r="B10" s="64">
        <f>VLOOKUP($A10,'Return Data'!$B$7:$R$1700,3,0)</f>
        <v>44025</v>
      </c>
      <c r="C10" s="65">
        <f>VLOOKUP($A10,'Return Data'!$B$7:$R$1700,4,0)</f>
        <v>1063.5767000000001</v>
      </c>
      <c r="D10" s="65">
        <f>VLOOKUP($A10,'Return Data'!$B$7:$R$1700,5,0)</f>
        <v>2.3626999999999998</v>
      </c>
      <c r="E10" s="66">
        <f t="shared" si="0"/>
        <v>20</v>
      </c>
      <c r="F10" s="65">
        <f>VLOOKUP($A10,'Return Data'!$B$7:$R$1700,6,0)</f>
        <v>2.3626999999999998</v>
      </c>
      <c r="G10" s="66">
        <f t="shared" si="1"/>
        <v>20</v>
      </c>
      <c r="H10" s="65">
        <f>VLOOKUP($A10,'Return Data'!$B$7:$R$1700,7,0)</f>
        <v>2.3155000000000001</v>
      </c>
      <c r="I10" s="66">
        <f t="shared" si="2"/>
        <v>20</v>
      </c>
      <c r="J10" s="65">
        <f>VLOOKUP($A10,'Return Data'!$B$7:$R$1700,8,0)</f>
        <v>2.3826000000000001</v>
      </c>
      <c r="K10" s="66">
        <f t="shared" si="3"/>
        <v>20</v>
      </c>
      <c r="L10" s="65">
        <f>VLOOKUP($A10,'Return Data'!$B$7:$R$1700,9,0)</f>
        <v>2.8403999999999998</v>
      </c>
      <c r="M10" s="66">
        <f t="shared" si="4"/>
        <v>18</v>
      </c>
      <c r="N10" s="65">
        <f>VLOOKUP($A10,'Return Data'!$B$7:$R$1700,10,0)</f>
        <v>4.2537000000000003</v>
      </c>
      <c r="O10" s="66">
        <f t="shared" si="5"/>
        <v>18</v>
      </c>
      <c r="P10" s="65">
        <f>VLOOKUP($A10,'Return Data'!$B$7:$R$1700,11,0)</f>
        <v>4.7065000000000001</v>
      </c>
      <c r="Q10" s="66">
        <f t="shared" si="6"/>
        <v>17</v>
      </c>
      <c r="R10" s="65">
        <f>VLOOKUP($A10,'Return Data'!$B$7:$R$1700,12,0)</f>
        <v>5.0178000000000003</v>
      </c>
      <c r="S10" s="66">
        <f t="shared" si="7"/>
        <v>17</v>
      </c>
      <c r="T10" s="65">
        <f>VLOOKUP($A10,'Return Data'!$B$7:$R$1700,13,0)</f>
        <v>5.6999000000000004</v>
      </c>
      <c r="U10" s="66">
        <f t="shared" ref="U10:U27" si="9">RANK(T10,T$8:T$27,0)</f>
        <v>16</v>
      </c>
      <c r="V10" s="65"/>
      <c r="W10" s="66"/>
      <c r="X10" s="65"/>
      <c r="Y10" s="66"/>
      <c r="Z10" s="65">
        <f>VLOOKUP($A10,'Return Data'!$B$7:$R$1700,16,0)</f>
        <v>5.9382999999999999</v>
      </c>
      <c r="AA10" s="67">
        <f t="shared" si="8"/>
        <v>20</v>
      </c>
    </row>
    <row r="11" spans="1:27" x14ac:dyDescent="0.3">
      <c r="A11" s="63" t="s">
        <v>1248</v>
      </c>
      <c r="B11" s="64">
        <f>VLOOKUP($A11,'Return Data'!$B$7:$R$1700,3,0)</f>
        <v>44025</v>
      </c>
      <c r="C11" s="65">
        <f>VLOOKUP($A11,'Return Data'!$B$7:$R$1700,4,0)</f>
        <v>40.2851</v>
      </c>
      <c r="D11" s="65">
        <f>VLOOKUP($A11,'Return Data'!$B$7:$R$1700,5,0)</f>
        <v>6.0735000000000001</v>
      </c>
      <c r="E11" s="66">
        <f t="shared" si="0"/>
        <v>5</v>
      </c>
      <c r="F11" s="65">
        <f>VLOOKUP($A11,'Return Data'!$B$7:$R$1700,6,0)</f>
        <v>6.0735000000000001</v>
      </c>
      <c r="G11" s="66">
        <f t="shared" si="1"/>
        <v>5</v>
      </c>
      <c r="H11" s="65">
        <f>VLOOKUP($A11,'Return Data'!$B$7:$R$1700,7,0)</f>
        <v>9.9336000000000002</v>
      </c>
      <c r="I11" s="66">
        <f t="shared" si="2"/>
        <v>3</v>
      </c>
      <c r="J11" s="65">
        <f>VLOOKUP($A11,'Return Data'!$B$7:$R$1700,8,0)</f>
        <v>10.3047</v>
      </c>
      <c r="K11" s="66">
        <f t="shared" si="3"/>
        <v>3</v>
      </c>
      <c r="L11" s="65">
        <f>VLOOKUP($A11,'Return Data'!$B$7:$R$1700,9,0)</f>
        <v>9.1039999999999992</v>
      </c>
      <c r="M11" s="66">
        <f t="shared" si="4"/>
        <v>3</v>
      </c>
      <c r="N11" s="65">
        <f>VLOOKUP($A11,'Return Data'!$B$7:$R$1700,10,0)</f>
        <v>11.327999999999999</v>
      </c>
      <c r="O11" s="66">
        <f t="shared" si="5"/>
        <v>2</v>
      </c>
      <c r="P11" s="65">
        <f>VLOOKUP($A11,'Return Data'!$B$7:$R$1700,11,0)</f>
        <v>7.7347000000000001</v>
      </c>
      <c r="Q11" s="66">
        <f t="shared" si="6"/>
        <v>8</v>
      </c>
      <c r="R11" s="65">
        <f>VLOOKUP($A11,'Return Data'!$B$7:$R$1700,12,0)</f>
        <v>7.0777000000000001</v>
      </c>
      <c r="S11" s="66">
        <f t="shared" si="7"/>
        <v>10</v>
      </c>
      <c r="T11" s="65">
        <f>VLOOKUP($A11,'Return Data'!$B$7:$R$1700,13,0)</f>
        <v>7.4696999999999996</v>
      </c>
      <c r="U11" s="66">
        <f t="shared" si="9"/>
        <v>8</v>
      </c>
      <c r="V11" s="65">
        <f>VLOOKUP($A11,'Return Data'!$B$7:$R$1700,17,0)</f>
        <v>7.7861000000000002</v>
      </c>
      <c r="W11" s="66">
        <f t="shared" ref="W11:W27" si="10">RANK(V11,V$8:V$27,0)</f>
        <v>9</v>
      </c>
      <c r="X11" s="65">
        <f>VLOOKUP($A11,'Return Data'!$B$7:$R$1700,14,0)</f>
        <v>7.2960000000000003</v>
      </c>
      <c r="Y11" s="66">
        <f t="shared" ref="Y11:Y27" si="11">RANK(X11,X$8:X$27,0)</f>
        <v>9</v>
      </c>
      <c r="Z11" s="65">
        <f>VLOOKUP($A11,'Return Data'!$B$7:$R$1700,16,0)</f>
        <v>6.9284999999999997</v>
      </c>
      <c r="AA11" s="67">
        <f t="shared" si="8"/>
        <v>16</v>
      </c>
    </row>
    <row r="12" spans="1:27" x14ac:dyDescent="0.3">
      <c r="A12" s="63" t="s">
        <v>1249</v>
      </c>
      <c r="B12" s="64">
        <f>VLOOKUP($A12,'Return Data'!$B$7:$R$1700,3,0)</f>
        <v>44025</v>
      </c>
      <c r="C12" s="65">
        <f>VLOOKUP($A12,'Return Data'!$B$7:$R$1700,4,0)</f>
        <v>37.960700000000003</v>
      </c>
      <c r="D12" s="65">
        <f>VLOOKUP($A12,'Return Data'!$B$7:$R$1700,5,0)</f>
        <v>6.5419</v>
      </c>
      <c r="E12" s="66">
        <f t="shared" si="0"/>
        <v>1</v>
      </c>
      <c r="F12" s="65">
        <f>VLOOKUP($A12,'Return Data'!$B$7:$R$1700,6,0)</f>
        <v>6.5419</v>
      </c>
      <c r="G12" s="66">
        <f t="shared" si="1"/>
        <v>1</v>
      </c>
      <c r="H12" s="65">
        <f>VLOOKUP($A12,'Return Data'!$B$7:$R$1700,7,0)</f>
        <v>9.5089000000000006</v>
      </c>
      <c r="I12" s="66">
        <f t="shared" si="2"/>
        <v>4</v>
      </c>
      <c r="J12" s="65">
        <f>VLOOKUP($A12,'Return Data'!$B$7:$R$1700,8,0)</f>
        <v>9.6439000000000004</v>
      </c>
      <c r="K12" s="66">
        <f t="shared" si="3"/>
        <v>4</v>
      </c>
      <c r="L12" s="65">
        <f>VLOOKUP($A12,'Return Data'!$B$7:$R$1700,9,0)</f>
        <v>8.6327999999999996</v>
      </c>
      <c r="M12" s="66">
        <f t="shared" si="4"/>
        <v>7</v>
      </c>
      <c r="N12" s="65">
        <f>VLOOKUP($A12,'Return Data'!$B$7:$R$1700,10,0)</f>
        <v>9.9034999999999993</v>
      </c>
      <c r="O12" s="66">
        <f t="shared" si="5"/>
        <v>7</v>
      </c>
      <c r="P12" s="65">
        <f>VLOOKUP($A12,'Return Data'!$B$7:$R$1700,11,0)</f>
        <v>8.0150000000000006</v>
      </c>
      <c r="Q12" s="66">
        <f t="shared" si="6"/>
        <v>6</v>
      </c>
      <c r="R12" s="65">
        <f>VLOOKUP($A12,'Return Data'!$B$7:$R$1700,12,0)</f>
        <v>7.4903000000000004</v>
      </c>
      <c r="S12" s="66">
        <f t="shared" si="7"/>
        <v>5</v>
      </c>
      <c r="T12" s="65">
        <f>VLOOKUP($A12,'Return Data'!$B$7:$R$1700,13,0)</f>
        <v>7.9260999999999999</v>
      </c>
      <c r="U12" s="66">
        <f t="shared" si="9"/>
        <v>4</v>
      </c>
      <c r="V12" s="65">
        <f>VLOOKUP($A12,'Return Data'!$B$7:$R$1700,17,0)</f>
        <v>8.2161000000000008</v>
      </c>
      <c r="W12" s="66">
        <f t="shared" si="10"/>
        <v>2</v>
      </c>
      <c r="X12" s="65">
        <f>VLOOKUP($A12,'Return Data'!$B$7:$R$1700,14,0)</f>
        <v>7.7526999999999999</v>
      </c>
      <c r="Y12" s="66">
        <f t="shared" si="11"/>
        <v>2</v>
      </c>
      <c r="Z12" s="65">
        <f>VLOOKUP($A12,'Return Data'!$B$7:$R$1700,16,0)</f>
        <v>7.5063000000000004</v>
      </c>
      <c r="AA12" s="67">
        <f t="shared" si="8"/>
        <v>10</v>
      </c>
    </row>
    <row r="13" spans="1:27" x14ac:dyDescent="0.3">
      <c r="A13" s="63" t="s">
        <v>1251</v>
      </c>
      <c r="B13" s="64">
        <f>VLOOKUP($A13,'Return Data'!$B$7:$R$1700,3,0)</f>
        <v>44025</v>
      </c>
      <c r="C13" s="65">
        <f>VLOOKUP($A13,'Return Data'!$B$7:$R$1700,4,0)</f>
        <v>4298.8163999999997</v>
      </c>
      <c r="D13" s="65">
        <f>VLOOKUP($A13,'Return Data'!$B$7:$R$1700,5,0)</f>
        <v>6.3490000000000002</v>
      </c>
      <c r="E13" s="66">
        <f t="shared" si="0"/>
        <v>3</v>
      </c>
      <c r="F13" s="65">
        <f>VLOOKUP($A13,'Return Data'!$B$7:$R$1700,6,0)</f>
        <v>6.3490000000000002</v>
      </c>
      <c r="G13" s="66">
        <f t="shared" si="1"/>
        <v>3</v>
      </c>
      <c r="H13" s="65">
        <f>VLOOKUP($A13,'Return Data'!$B$7:$R$1700,7,0)</f>
        <v>10.7247</v>
      </c>
      <c r="I13" s="66">
        <f t="shared" si="2"/>
        <v>1</v>
      </c>
      <c r="J13" s="65">
        <f>VLOOKUP($A13,'Return Data'!$B$7:$R$1700,8,0)</f>
        <v>11.08</v>
      </c>
      <c r="K13" s="66">
        <f t="shared" si="3"/>
        <v>1</v>
      </c>
      <c r="L13" s="65">
        <f>VLOOKUP($A13,'Return Data'!$B$7:$R$1700,9,0)</f>
        <v>9.9646000000000008</v>
      </c>
      <c r="M13" s="66">
        <f t="shared" si="4"/>
        <v>1</v>
      </c>
      <c r="N13" s="65">
        <f>VLOOKUP($A13,'Return Data'!$B$7:$R$1700,10,0)</f>
        <v>11.7814</v>
      </c>
      <c r="O13" s="66">
        <f t="shared" si="5"/>
        <v>1</v>
      </c>
      <c r="P13" s="65">
        <f>VLOOKUP($A13,'Return Data'!$B$7:$R$1700,11,0)</f>
        <v>8.8130000000000006</v>
      </c>
      <c r="Q13" s="66">
        <f t="shared" si="6"/>
        <v>1</v>
      </c>
      <c r="R13" s="65">
        <f>VLOOKUP($A13,'Return Data'!$B$7:$R$1700,12,0)</f>
        <v>7.8922999999999996</v>
      </c>
      <c r="S13" s="66">
        <f t="shared" si="7"/>
        <v>1</v>
      </c>
      <c r="T13" s="65">
        <f>VLOOKUP($A13,'Return Data'!$B$7:$R$1700,13,0)</f>
        <v>8.1120000000000001</v>
      </c>
      <c r="U13" s="66">
        <f t="shared" si="9"/>
        <v>2</v>
      </c>
      <c r="V13" s="65">
        <f>VLOOKUP($A13,'Return Data'!$B$7:$R$1700,17,0)</f>
        <v>8.1965000000000003</v>
      </c>
      <c r="W13" s="66">
        <f t="shared" si="10"/>
        <v>3</v>
      </c>
      <c r="X13" s="65">
        <f>VLOOKUP($A13,'Return Data'!$B$7:$R$1700,14,0)</f>
        <v>7.6980000000000004</v>
      </c>
      <c r="Y13" s="66">
        <f t="shared" si="11"/>
        <v>3</v>
      </c>
      <c r="Z13" s="65">
        <f>VLOOKUP($A13,'Return Data'!$B$7:$R$1700,16,0)</f>
        <v>7.2994000000000003</v>
      </c>
      <c r="AA13" s="67">
        <f t="shared" si="8"/>
        <v>13</v>
      </c>
    </row>
    <row r="14" spans="1:27" x14ac:dyDescent="0.3">
      <c r="A14" s="63" t="s">
        <v>1253</v>
      </c>
      <c r="B14" s="64">
        <f>VLOOKUP($A14,'Return Data'!$B$7:$R$1700,3,0)</f>
        <v>44025</v>
      </c>
      <c r="C14" s="65">
        <f>VLOOKUP($A14,'Return Data'!$B$7:$R$1700,4,0)</f>
        <v>285.12130000000002</v>
      </c>
      <c r="D14" s="65">
        <f>VLOOKUP($A14,'Return Data'!$B$7:$R$1700,5,0)</f>
        <v>4.9861000000000004</v>
      </c>
      <c r="E14" s="66">
        <f t="shared" si="0"/>
        <v>7</v>
      </c>
      <c r="F14" s="65">
        <f>VLOOKUP($A14,'Return Data'!$B$7:$R$1700,6,0)</f>
        <v>4.9861000000000004</v>
      </c>
      <c r="G14" s="66">
        <f t="shared" si="1"/>
        <v>7</v>
      </c>
      <c r="H14" s="65">
        <f>VLOOKUP($A14,'Return Data'!$B$7:$R$1700,7,0)</f>
        <v>8.4022000000000006</v>
      </c>
      <c r="I14" s="66">
        <f t="shared" si="2"/>
        <v>7</v>
      </c>
      <c r="J14" s="65">
        <f>VLOOKUP($A14,'Return Data'!$B$7:$R$1700,8,0)</f>
        <v>9.1595999999999993</v>
      </c>
      <c r="K14" s="66">
        <f t="shared" si="3"/>
        <v>7</v>
      </c>
      <c r="L14" s="65">
        <f>VLOOKUP($A14,'Return Data'!$B$7:$R$1700,9,0)</f>
        <v>8.8218999999999994</v>
      </c>
      <c r="M14" s="66">
        <f t="shared" si="4"/>
        <v>5</v>
      </c>
      <c r="N14" s="65">
        <f>VLOOKUP($A14,'Return Data'!$B$7:$R$1700,10,0)</f>
        <v>10.470499999999999</v>
      </c>
      <c r="O14" s="66">
        <f t="shared" si="5"/>
        <v>4</v>
      </c>
      <c r="P14" s="65">
        <f>VLOOKUP($A14,'Return Data'!$B$7:$R$1700,11,0)</f>
        <v>8.1197999999999997</v>
      </c>
      <c r="Q14" s="66">
        <f t="shared" si="6"/>
        <v>4</v>
      </c>
      <c r="R14" s="65">
        <f>VLOOKUP($A14,'Return Data'!$B$7:$R$1700,12,0)</f>
        <v>7.4866999999999999</v>
      </c>
      <c r="S14" s="66">
        <f t="shared" si="7"/>
        <v>6</v>
      </c>
      <c r="T14" s="65">
        <f>VLOOKUP($A14,'Return Data'!$B$7:$R$1700,13,0)</f>
        <v>7.6871</v>
      </c>
      <c r="U14" s="66">
        <f t="shared" si="9"/>
        <v>5</v>
      </c>
      <c r="V14" s="65">
        <f>VLOOKUP($A14,'Return Data'!$B$7:$R$1700,17,0)</f>
        <v>7.9626000000000001</v>
      </c>
      <c r="W14" s="66">
        <f t="shared" si="10"/>
        <v>5</v>
      </c>
      <c r="X14" s="65">
        <f>VLOOKUP($A14,'Return Data'!$B$7:$R$1700,14,0)</f>
        <v>7.6425000000000001</v>
      </c>
      <c r="Y14" s="66">
        <f t="shared" si="11"/>
        <v>5</v>
      </c>
      <c r="Z14" s="65">
        <f>VLOOKUP($A14,'Return Data'!$B$7:$R$1700,16,0)</f>
        <v>7.5696000000000003</v>
      </c>
      <c r="AA14" s="67">
        <f t="shared" si="8"/>
        <v>8</v>
      </c>
    </row>
    <row r="15" spans="1:27" x14ac:dyDescent="0.3">
      <c r="A15" s="63" t="s">
        <v>1256</v>
      </c>
      <c r="B15" s="64">
        <f>VLOOKUP($A15,'Return Data'!$B$7:$R$1700,3,0)</f>
        <v>44025</v>
      </c>
      <c r="C15" s="65">
        <f>VLOOKUP($A15,'Return Data'!$B$7:$R$1700,4,0)</f>
        <v>31.263500000000001</v>
      </c>
      <c r="D15" s="65">
        <f>VLOOKUP($A15,'Return Data'!$B$7:$R$1700,5,0)</f>
        <v>3.8929</v>
      </c>
      <c r="E15" s="66">
        <f t="shared" si="0"/>
        <v>14</v>
      </c>
      <c r="F15" s="65">
        <f>VLOOKUP($A15,'Return Data'!$B$7:$R$1700,6,0)</f>
        <v>3.8929</v>
      </c>
      <c r="G15" s="66">
        <f t="shared" si="1"/>
        <v>14</v>
      </c>
      <c r="H15" s="65">
        <f>VLOOKUP($A15,'Return Data'!$B$7:$R$1700,7,0)</f>
        <v>6.4960000000000004</v>
      </c>
      <c r="I15" s="66">
        <f t="shared" si="2"/>
        <v>14</v>
      </c>
      <c r="J15" s="65">
        <f>VLOOKUP($A15,'Return Data'!$B$7:$R$1700,8,0)</f>
        <v>7.6863999999999999</v>
      </c>
      <c r="K15" s="66">
        <f t="shared" si="3"/>
        <v>13</v>
      </c>
      <c r="L15" s="65">
        <f>VLOOKUP($A15,'Return Data'!$B$7:$R$1700,9,0)</f>
        <v>6.9325999999999999</v>
      </c>
      <c r="M15" s="66">
        <f t="shared" si="4"/>
        <v>13</v>
      </c>
      <c r="N15" s="65">
        <f>VLOOKUP($A15,'Return Data'!$B$7:$R$1700,10,0)</f>
        <v>9.2655999999999992</v>
      </c>
      <c r="O15" s="66">
        <f t="shared" si="5"/>
        <v>10</v>
      </c>
      <c r="P15" s="65">
        <f>VLOOKUP($A15,'Return Data'!$B$7:$R$1700,11,0)</f>
        <v>6.9332000000000003</v>
      </c>
      <c r="Q15" s="66">
        <f t="shared" si="6"/>
        <v>14</v>
      </c>
      <c r="R15" s="65">
        <f>VLOOKUP($A15,'Return Data'!$B$7:$R$1700,12,0)</f>
        <v>6.4672999999999998</v>
      </c>
      <c r="S15" s="66">
        <f t="shared" si="7"/>
        <v>14</v>
      </c>
      <c r="T15" s="65">
        <f>VLOOKUP($A15,'Return Data'!$B$7:$R$1700,13,0)</f>
        <v>6.5183999999999997</v>
      </c>
      <c r="U15" s="66">
        <f t="shared" si="9"/>
        <v>14</v>
      </c>
      <c r="V15" s="65">
        <f>VLOOKUP($A15,'Return Data'!$B$7:$R$1700,17,0)</f>
        <v>6.8010999999999999</v>
      </c>
      <c r="W15" s="66">
        <f t="shared" si="10"/>
        <v>13</v>
      </c>
      <c r="X15" s="65">
        <f>VLOOKUP($A15,'Return Data'!$B$7:$R$1700,14,0)</f>
        <v>6.3276000000000003</v>
      </c>
      <c r="Y15" s="66">
        <f t="shared" si="11"/>
        <v>13</v>
      </c>
      <c r="Z15" s="65">
        <f>VLOOKUP($A15,'Return Data'!$B$7:$R$1700,16,0)</f>
        <v>6.7659000000000002</v>
      </c>
      <c r="AA15" s="67">
        <f t="shared" si="8"/>
        <v>17</v>
      </c>
    </row>
    <row r="16" spans="1:27" x14ac:dyDescent="0.3">
      <c r="A16" s="63" t="s">
        <v>1258</v>
      </c>
      <c r="B16" s="64">
        <f>VLOOKUP($A16,'Return Data'!$B$7:$R$1700,3,0)</f>
        <v>44025</v>
      </c>
      <c r="C16" s="65">
        <f>VLOOKUP($A16,'Return Data'!$B$7:$R$1700,4,0)</f>
        <v>1125.0518999999999</v>
      </c>
      <c r="D16" s="65">
        <f>VLOOKUP($A16,'Return Data'!$B$7:$R$1700,5,0)</f>
        <v>2.5787</v>
      </c>
      <c r="E16" s="66">
        <f t="shared" si="0"/>
        <v>19</v>
      </c>
      <c r="F16" s="65">
        <f>VLOOKUP($A16,'Return Data'!$B$7:$R$1700,6,0)</f>
        <v>2.5787</v>
      </c>
      <c r="G16" s="66">
        <f t="shared" si="1"/>
        <v>19</v>
      </c>
      <c r="H16" s="65">
        <f>VLOOKUP($A16,'Return Data'!$B$7:$R$1700,7,0)</f>
        <v>2.6004</v>
      </c>
      <c r="I16" s="66">
        <f t="shared" si="2"/>
        <v>19</v>
      </c>
      <c r="J16" s="65">
        <f>VLOOKUP($A16,'Return Data'!$B$7:$R$1700,8,0)</f>
        <v>2.5255999999999998</v>
      </c>
      <c r="K16" s="66">
        <f t="shared" si="3"/>
        <v>19</v>
      </c>
      <c r="L16" s="65">
        <f>VLOOKUP($A16,'Return Data'!$B$7:$R$1700,9,0)</f>
        <v>2.4239000000000002</v>
      </c>
      <c r="M16" s="66">
        <f t="shared" si="4"/>
        <v>20</v>
      </c>
      <c r="N16" s="65">
        <f>VLOOKUP($A16,'Return Data'!$B$7:$R$1700,10,0)</f>
        <v>3.2099000000000002</v>
      </c>
      <c r="O16" s="66">
        <f t="shared" si="5"/>
        <v>20</v>
      </c>
      <c r="P16" s="65">
        <f>VLOOKUP($A16,'Return Data'!$B$7:$R$1700,11,0)</f>
        <v>4.0292000000000003</v>
      </c>
      <c r="Q16" s="66">
        <f t="shared" si="6"/>
        <v>19</v>
      </c>
      <c r="R16" s="65">
        <f>VLOOKUP($A16,'Return Data'!$B$7:$R$1700,12,0)</f>
        <v>4.9511000000000003</v>
      </c>
      <c r="S16" s="66">
        <f t="shared" si="7"/>
        <v>18</v>
      </c>
      <c r="T16" s="65">
        <f>VLOOKUP($A16,'Return Data'!$B$7:$R$1700,13,0)</f>
        <v>5.5450999999999997</v>
      </c>
      <c r="U16" s="66">
        <f t="shared" si="9"/>
        <v>17</v>
      </c>
      <c r="V16" s="65"/>
      <c r="W16" s="66"/>
      <c r="X16" s="65"/>
      <c r="Y16" s="66"/>
      <c r="Z16" s="65">
        <f>VLOOKUP($A16,'Return Data'!$B$7:$R$1700,16,0)</f>
        <v>6.6908000000000003</v>
      </c>
      <c r="AA16" s="67">
        <f t="shared" si="8"/>
        <v>18</v>
      </c>
    </row>
    <row r="17" spans="1:27" x14ac:dyDescent="0.3">
      <c r="A17" s="63" t="s">
        <v>1259</v>
      </c>
      <c r="B17" s="64">
        <f>VLOOKUP($A17,'Return Data'!$B$7:$R$1700,3,0)</f>
        <v>44025</v>
      </c>
      <c r="C17" s="65">
        <f>VLOOKUP($A17,'Return Data'!$B$7:$R$1700,4,0)</f>
        <v>2334.2251000000001</v>
      </c>
      <c r="D17" s="65">
        <f>VLOOKUP($A17,'Return Data'!$B$7:$R$1700,5,0)</f>
        <v>4.5979000000000001</v>
      </c>
      <c r="E17" s="66">
        <f t="shared" si="0"/>
        <v>10</v>
      </c>
      <c r="F17" s="65">
        <f>VLOOKUP($A17,'Return Data'!$B$7:$R$1700,6,0)</f>
        <v>4.5979000000000001</v>
      </c>
      <c r="G17" s="66">
        <f t="shared" si="1"/>
        <v>10</v>
      </c>
      <c r="H17" s="65">
        <f>VLOOKUP($A17,'Return Data'!$B$7:$R$1700,7,0)</f>
        <v>7.2927</v>
      </c>
      <c r="I17" s="66">
        <f t="shared" si="2"/>
        <v>12</v>
      </c>
      <c r="J17" s="65">
        <f>VLOOKUP($A17,'Return Data'!$B$7:$R$1700,8,0)</f>
        <v>7.8407999999999998</v>
      </c>
      <c r="K17" s="66">
        <f t="shared" si="3"/>
        <v>12</v>
      </c>
      <c r="L17" s="65">
        <f>VLOOKUP($A17,'Return Data'!$B$7:$R$1700,9,0)</f>
        <v>7.9177999999999997</v>
      </c>
      <c r="M17" s="66">
        <f t="shared" si="4"/>
        <v>10</v>
      </c>
      <c r="N17" s="65">
        <f>VLOOKUP($A17,'Return Data'!$B$7:$R$1700,10,0)</f>
        <v>10.299200000000001</v>
      </c>
      <c r="O17" s="66">
        <f t="shared" si="5"/>
        <v>6</v>
      </c>
      <c r="P17" s="65">
        <f>VLOOKUP($A17,'Return Data'!$B$7:$R$1700,11,0)</f>
        <v>7.8018999999999998</v>
      </c>
      <c r="Q17" s="66">
        <f t="shared" si="6"/>
        <v>7</v>
      </c>
      <c r="R17" s="65">
        <f>VLOOKUP($A17,'Return Data'!$B$7:$R$1700,12,0)</f>
        <v>7.2256</v>
      </c>
      <c r="S17" s="66">
        <f t="shared" si="7"/>
        <v>7</v>
      </c>
      <c r="T17" s="65">
        <f>VLOOKUP($A17,'Return Data'!$B$7:$R$1700,13,0)</f>
        <v>7.0763999999999996</v>
      </c>
      <c r="U17" s="66">
        <f t="shared" si="9"/>
        <v>12</v>
      </c>
      <c r="V17" s="65">
        <f>VLOOKUP($A17,'Return Data'!$B$7:$R$1700,17,0)</f>
        <v>7.3822000000000001</v>
      </c>
      <c r="W17" s="66">
        <f t="shared" si="10"/>
        <v>11</v>
      </c>
      <c r="X17" s="65">
        <f>VLOOKUP($A17,'Return Data'!$B$7:$R$1700,14,0)</f>
        <v>7.2643000000000004</v>
      </c>
      <c r="Y17" s="66">
        <f t="shared" si="11"/>
        <v>10</v>
      </c>
      <c r="Z17" s="65">
        <f>VLOOKUP($A17,'Return Data'!$B$7:$R$1700,16,0)</f>
        <v>8.1010000000000009</v>
      </c>
      <c r="AA17" s="67">
        <f t="shared" si="8"/>
        <v>2</v>
      </c>
    </row>
    <row r="18" spans="1:27" x14ac:dyDescent="0.3">
      <c r="A18" s="63" t="s">
        <v>1261</v>
      </c>
      <c r="B18" s="64">
        <f>VLOOKUP($A18,'Return Data'!$B$7:$R$1700,3,0)</f>
        <v>44025</v>
      </c>
      <c r="C18" s="65">
        <f>VLOOKUP($A18,'Return Data'!$B$7:$R$1700,4,0)</f>
        <v>28.126000000000001</v>
      </c>
      <c r="D18" s="65">
        <f>VLOOKUP($A18,'Return Data'!$B$7:$R$1700,5,0)</f>
        <v>2.6825999999999999</v>
      </c>
      <c r="E18" s="66">
        <f t="shared" si="0"/>
        <v>18</v>
      </c>
      <c r="F18" s="65">
        <f>VLOOKUP($A18,'Return Data'!$B$7:$R$1700,6,0)</f>
        <v>2.6825999999999999</v>
      </c>
      <c r="G18" s="66">
        <f t="shared" si="1"/>
        <v>18</v>
      </c>
      <c r="H18" s="65">
        <f>VLOOKUP($A18,'Return Data'!$B$7:$R$1700,7,0)</f>
        <v>2.6524000000000001</v>
      </c>
      <c r="I18" s="66">
        <f t="shared" si="2"/>
        <v>18</v>
      </c>
      <c r="J18" s="65">
        <f>VLOOKUP($A18,'Return Data'!$B$7:$R$1700,8,0)</f>
        <v>2.7837999999999998</v>
      </c>
      <c r="K18" s="66">
        <f t="shared" si="3"/>
        <v>18</v>
      </c>
      <c r="L18" s="65">
        <f>VLOOKUP($A18,'Return Data'!$B$7:$R$1700,9,0)</f>
        <v>2.7736000000000001</v>
      </c>
      <c r="M18" s="66">
        <f t="shared" si="4"/>
        <v>19</v>
      </c>
      <c r="N18" s="65">
        <f>VLOOKUP($A18,'Return Data'!$B$7:$R$1700,10,0)</f>
        <v>3.4274</v>
      </c>
      <c r="O18" s="66">
        <f t="shared" si="5"/>
        <v>19</v>
      </c>
      <c r="P18" s="65">
        <f>VLOOKUP($A18,'Return Data'!$B$7:$R$1700,11,0)</f>
        <v>4.0719000000000003</v>
      </c>
      <c r="Q18" s="66">
        <f t="shared" si="6"/>
        <v>18</v>
      </c>
      <c r="R18" s="65">
        <f>VLOOKUP($A18,'Return Data'!$B$7:$R$1700,12,0)</f>
        <v>4.2607999999999997</v>
      </c>
      <c r="S18" s="66">
        <f t="shared" si="7"/>
        <v>19</v>
      </c>
      <c r="T18" s="65">
        <f>VLOOKUP($A18,'Return Data'!$B$7:$R$1700,13,0)</f>
        <v>4.5087999999999999</v>
      </c>
      <c r="U18" s="66">
        <f t="shared" si="9"/>
        <v>18</v>
      </c>
      <c r="V18" s="65">
        <f>VLOOKUP($A18,'Return Data'!$B$7:$R$1700,17,0)</f>
        <v>5.8636999999999997</v>
      </c>
      <c r="W18" s="66">
        <f t="shared" si="10"/>
        <v>14</v>
      </c>
      <c r="X18" s="65">
        <f>VLOOKUP($A18,'Return Data'!$B$7:$R$1700,14,0)</f>
        <v>6.0831</v>
      </c>
      <c r="Y18" s="66">
        <f t="shared" si="11"/>
        <v>14</v>
      </c>
      <c r="Z18" s="65">
        <f>VLOOKUP($A18,'Return Data'!$B$7:$R$1700,16,0)</f>
        <v>7.7798999999999996</v>
      </c>
      <c r="AA18" s="67">
        <f t="shared" si="8"/>
        <v>6</v>
      </c>
    </row>
    <row r="19" spans="1:27" x14ac:dyDescent="0.3">
      <c r="A19" s="63" t="s">
        <v>1263</v>
      </c>
      <c r="B19" s="64">
        <f>VLOOKUP($A19,'Return Data'!$B$7:$R$1700,3,0)</f>
        <v>44025</v>
      </c>
      <c r="C19" s="65">
        <f>VLOOKUP($A19,'Return Data'!$B$7:$R$1700,4,0)</f>
        <v>3374.3847000000001</v>
      </c>
      <c r="D19" s="65">
        <f>VLOOKUP($A19,'Return Data'!$B$7:$R$1700,5,0)</f>
        <v>4.1943999999999999</v>
      </c>
      <c r="E19" s="66">
        <f t="shared" si="0"/>
        <v>12</v>
      </c>
      <c r="F19" s="65">
        <f>VLOOKUP($A19,'Return Data'!$B$7:$R$1700,6,0)</f>
        <v>4.1943999999999999</v>
      </c>
      <c r="G19" s="66">
        <f t="shared" si="1"/>
        <v>12</v>
      </c>
      <c r="H19" s="65">
        <f>VLOOKUP($A19,'Return Data'!$B$7:$R$1700,7,0)</f>
        <v>7.5411000000000001</v>
      </c>
      <c r="I19" s="66">
        <f t="shared" si="2"/>
        <v>10</v>
      </c>
      <c r="J19" s="65">
        <f>VLOOKUP($A19,'Return Data'!$B$7:$R$1700,8,0)</f>
        <v>8.1913</v>
      </c>
      <c r="K19" s="66">
        <f t="shared" si="3"/>
        <v>9</v>
      </c>
      <c r="L19" s="65">
        <f>VLOOKUP($A19,'Return Data'!$B$7:$R$1700,9,0)</f>
        <v>7.6497000000000002</v>
      </c>
      <c r="M19" s="66">
        <f t="shared" si="4"/>
        <v>11</v>
      </c>
      <c r="N19" s="65">
        <f>VLOOKUP($A19,'Return Data'!$B$7:$R$1700,10,0)</f>
        <v>8.1928999999999998</v>
      </c>
      <c r="O19" s="66">
        <f t="shared" si="5"/>
        <v>14</v>
      </c>
      <c r="P19" s="65">
        <f>VLOOKUP($A19,'Return Data'!$B$7:$R$1700,11,0)</f>
        <v>7.0141999999999998</v>
      </c>
      <c r="Q19" s="66">
        <f t="shared" si="6"/>
        <v>13</v>
      </c>
      <c r="R19" s="65">
        <f>VLOOKUP($A19,'Return Data'!$B$7:$R$1700,12,0)</f>
        <v>6.8461999999999996</v>
      </c>
      <c r="S19" s="66">
        <f t="shared" si="7"/>
        <v>12</v>
      </c>
      <c r="T19" s="65">
        <f>VLOOKUP($A19,'Return Data'!$B$7:$R$1700,13,0)</f>
        <v>7.2041000000000004</v>
      </c>
      <c r="U19" s="66">
        <f t="shared" si="9"/>
        <v>11</v>
      </c>
      <c r="V19" s="65">
        <f>VLOOKUP($A19,'Return Data'!$B$7:$R$1700,17,0)</f>
        <v>7.8204000000000002</v>
      </c>
      <c r="W19" s="66">
        <f t="shared" si="10"/>
        <v>7</v>
      </c>
      <c r="X19" s="65">
        <f>VLOOKUP($A19,'Return Data'!$B$7:$R$1700,14,0)</f>
        <v>7.5274999999999999</v>
      </c>
      <c r="Y19" s="66">
        <f t="shared" si="11"/>
        <v>8</v>
      </c>
      <c r="Z19" s="65">
        <f>VLOOKUP($A19,'Return Data'!$B$7:$R$1700,16,0)</f>
        <v>7.4114000000000004</v>
      </c>
      <c r="AA19" s="67">
        <f t="shared" si="8"/>
        <v>12</v>
      </c>
    </row>
    <row r="20" spans="1:27" x14ac:dyDescent="0.3">
      <c r="A20" s="63" t="s">
        <v>1266</v>
      </c>
      <c r="B20" s="64">
        <f>VLOOKUP($A20,'Return Data'!$B$7:$R$1700,3,0)</f>
        <v>44025</v>
      </c>
      <c r="C20" s="65">
        <f>VLOOKUP($A20,'Return Data'!$B$7:$R$1700,4,0)</f>
        <v>30.510124493775301</v>
      </c>
      <c r="D20" s="65">
        <f>VLOOKUP($A20,'Return Data'!$B$7:$R$1700,5,0)</f>
        <v>3.5899000000000001</v>
      </c>
      <c r="E20" s="66">
        <f t="shared" si="0"/>
        <v>16</v>
      </c>
      <c r="F20" s="65">
        <f>VLOOKUP($A20,'Return Data'!$B$7:$R$1700,6,0)</f>
        <v>3.5899000000000001</v>
      </c>
      <c r="G20" s="66">
        <f t="shared" si="1"/>
        <v>16</v>
      </c>
      <c r="H20" s="65">
        <f>VLOOKUP($A20,'Return Data'!$B$7:$R$1700,7,0)</f>
        <v>6.6477000000000004</v>
      </c>
      <c r="I20" s="66">
        <f t="shared" si="2"/>
        <v>13</v>
      </c>
      <c r="J20" s="65">
        <f>VLOOKUP($A20,'Return Data'!$B$7:$R$1700,8,0)</f>
        <v>6.9782999999999999</v>
      </c>
      <c r="K20" s="66">
        <f t="shared" si="3"/>
        <v>14</v>
      </c>
      <c r="L20" s="65">
        <f>VLOOKUP($A20,'Return Data'!$B$7:$R$1700,9,0)</f>
        <v>6.3140999999999998</v>
      </c>
      <c r="M20" s="66">
        <f t="shared" si="4"/>
        <v>14</v>
      </c>
      <c r="N20" s="65">
        <f>VLOOKUP($A20,'Return Data'!$B$7:$R$1700,10,0)</f>
        <v>8.8164999999999996</v>
      </c>
      <c r="O20" s="66">
        <f t="shared" si="5"/>
        <v>13</v>
      </c>
      <c r="P20" s="65">
        <f>VLOOKUP($A20,'Return Data'!$B$7:$R$1700,11,0)</f>
        <v>7.2099000000000002</v>
      </c>
      <c r="Q20" s="66">
        <f t="shared" si="6"/>
        <v>11</v>
      </c>
      <c r="R20" s="65">
        <f>VLOOKUP($A20,'Return Data'!$B$7:$R$1700,12,0)</f>
        <v>6.8369</v>
      </c>
      <c r="S20" s="66">
        <f t="shared" si="7"/>
        <v>13</v>
      </c>
      <c r="T20" s="65">
        <f>VLOOKUP($A20,'Return Data'!$B$7:$R$1700,13,0)</f>
        <v>9.0996000000000006</v>
      </c>
      <c r="U20" s="66">
        <f t="shared" si="9"/>
        <v>1</v>
      </c>
      <c r="V20" s="65">
        <f>VLOOKUP($A20,'Return Data'!$B$7:$R$1700,17,0)</f>
        <v>7.8198999999999996</v>
      </c>
      <c r="W20" s="66">
        <f t="shared" si="10"/>
        <v>8</v>
      </c>
      <c r="X20" s="65">
        <f>VLOOKUP($A20,'Return Data'!$B$7:$R$1700,14,0)</f>
        <v>7.5343999999999998</v>
      </c>
      <c r="Y20" s="66">
        <f t="shared" si="11"/>
        <v>7</v>
      </c>
      <c r="Z20" s="65">
        <f>VLOOKUP($A20,'Return Data'!$B$7:$R$1700,16,0)</f>
        <v>7.7553000000000001</v>
      </c>
      <c r="AA20" s="67">
        <f t="shared" si="8"/>
        <v>7</v>
      </c>
    </row>
    <row r="21" spans="1:27" x14ac:dyDescent="0.3">
      <c r="A21" s="63" t="s">
        <v>1267</v>
      </c>
      <c r="B21" s="64">
        <f>VLOOKUP($A21,'Return Data'!$B$7:$R$1700,3,0)</f>
        <v>44025</v>
      </c>
      <c r="C21" s="65">
        <f>VLOOKUP($A21,'Return Data'!$B$7:$R$1700,4,0)</f>
        <v>3106.6224000000002</v>
      </c>
      <c r="D21" s="65">
        <f>VLOOKUP($A21,'Return Data'!$B$7:$R$1700,5,0)</f>
        <v>4.4306000000000001</v>
      </c>
      <c r="E21" s="66">
        <f t="shared" si="0"/>
        <v>11</v>
      </c>
      <c r="F21" s="65">
        <f>VLOOKUP($A21,'Return Data'!$B$7:$R$1700,6,0)</f>
        <v>4.4306000000000001</v>
      </c>
      <c r="G21" s="66">
        <f t="shared" si="1"/>
        <v>11</v>
      </c>
      <c r="H21" s="65">
        <f>VLOOKUP($A21,'Return Data'!$B$7:$R$1700,7,0)</f>
        <v>7.6363000000000003</v>
      </c>
      <c r="I21" s="66">
        <f t="shared" si="2"/>
        <v>9</v>
      </c>
      <c r="J21" s="65">
        <f>VLOOKUP($A21,'Return Data'!$B$7:$R$1700,8,0)</f>
        <v>7.915</v>
      </c>
      <c r="K21" s="66">
        <f t="shared" si="3"/>
        <v>11</v>
      </c>
      <c r="L21" s="65">
        <f>VLOOKUP($A21,'Return Data'!$B$7:$R$1700,9,0)</f>
        <v>7.5774999999999997</v>
      </c>
      <c r="M21" s="66">
        <f t="shared" si="4"/>
        <v>12</v>
      </c>
      <c r="N21" s="65">
        <f>VLOOKUP($A21,'Return Data'!$B$7:$R$1700,10,0)</f>
        <v>9.1719000000000008</v>
      </c>
      <c r="O21" s="66">
        <f t="shared" si="5"/>
        <v>11</v>
      </c>
      <c r="P21" s="65">
        <f>VLOOKUP($A21,'Return Data'!$B$7:$R$1700,11,0)</f>
        <v>7.5406000000000004</v>
      </c>
      <c r="Q21" s="66">
        <f t="shared" si="6"/>
        <v>10</v>
      </c>
      <c r="R21" s="65">
        <f>VLOOKUP($A21,'Return Data'!$B$7:$R$1700,12,0)</f>
        <v>7.1650999999999998</v>
      </c>
      <c r="S21" s="66">
        <f t="shared" si="7"/>
        <v>8</v>
      </c>
      <c r="T21" s="65">
        <f>VLOOKUP($A21,'Return Data'!$B$7:$R$1700,13,0)</f>
        <v>7.4916</v>
      </c>
      <c r="U21" s="66">
        <f t="shared" si="9"/>
        <v>7</v>
      </c>
      <c r="V21" s="65">
        <f>VLOOKUP($A21,'Return Data'!$B$7:$R$1700,17,0)</f>
        <v>8.0042000000000009</v>
      </c>
      <c r="W21" s="66">
        <f t="shared" si="10"/>
        <v>4</v>
      </c>
      <c r="X21" s="65">
        <f>VLOOKUP($A21,'Return Data'!$B$7:$R$1700,14,0)</f>
        <v>7.6875999999999998</v>
      </c>
      <c r="Y21" s="66">
        <f t="shared" si="11"/>
        <v>4</v>
      </c>
      <c r="Z21" s="65">
        <f>VLOOKUP($A21,'Return Data'!$B$7:$R$1700,16,0)</f>
        <v>7.8023999999999996</v>
      </c>
      <c r="AA21" s="67">
        <f t="shared" si="8"/>
        <v>5</v>
      </c>
    </row>
    <row r="22" spans="1:27" x14ac:dyDescent="0.3">
      <c r="A22" s="63" t="s">
        <v>1270</v>
      </c>
      <c r="B22" s="64">
        <f>VLOOKUP($A22,'Return Data'!$B$7:$R$1700,3,0)</f>
        <v>44025</v>
      </c>
      <c r="C22" s="65">
        <f>VLOOKUP($A22,'Return Data'!$B$7:$R$1700,4,0)</f>
        <v>1022.2732</v>
      </c>
      <c r="D22" s="65">
        <f>VLOOKUP($A22,'Return Data'!$B$7:$R$1700,5,0)</f>
        <v>2.8856000000000002</v>
      </c>
      <c r="E22" s="66">
        <f t="shared" si="0"/>
        <v>17</v>
      </c>
      <c r="F22" s="65">
        <f>VLOOKUP($A22,'Return Data'!$B$7:$R$1700,6,0)</f>
        <v>2.8856000000000002</v>
      </c>
      <c r="G22" s="66">
        <f t="shared" si="1"/>
        <v>17</v>
      </c>
      <c r="H22" s="65">
        <f>VLOOKUP($A22,'Return Data'!$B$7:$R$1700,7,0)</f>
        <v>6.2337999999999996</v>
      </c>
      <c r="I22" s="66">
        <f t="shared" si="2"/>
        <v>15</v>
      </c>
      <c r="J22" s="65">
        <f>VLOOKUP($A22,'Return Data'!$B$7:$R$1700,8,0)</f>
        <v>6.9057000000000004</v>
      </c>
      <c r="K22" s="66">
        <f t="shared" si="3"/>
        <v>15</v>
      </c>
      <c r="L22" s="65">
        <f>VLOOKUP($A22,'Return Data'!$B$7:$R$1700,9,0)</f>
        <v>6.0815000000000001</v>
      </c>
      <c r="M22" s="66">
        <f t="shared" si="4"/>
        <v>15</v>
      </c>
      <c r="N22" s="65">
        <f>VLOOKUP($A22,'Return Data'!$B$7:$R$1700,10,0)</f>
        <v>7.2384000000000004</v>
      </c>
      <c r="O22" s="66">
        <f t="shared" si="5"/>
        <v>15</v>
      </c>
      <c r="P22" s="65"/>
      <c r="Q22" s="66"/>
      <c r="R22" s="65"/>
      <c r="S22" s="66"/>
      <c r="T22" s="65"/>
      <c r="U22" s="66"/>
      <c r="V22" s="65"/>
      <c r="W22" s="66"/>
      <c r="X22" s="65"/>
      <c r="Y22" s="66"/>
      <c r="Z22" s="65">
        <f>VLOOKUP($A22,'Return Data'!$B$7:$R$1700,16,0)</f>
        <v>6.3021000000000003</v>
      </c>
      <c r="AA22" s="67">
        <f t="shared" si="8"/>
        <v>19</v>
      </c>
    </row>
    <row r="23" spans="1:27" x14ac:dyDescent="0.3">
      <c r="A23" s="63" t="s">
        <v>1271</v>
      </c>
      <c r="B23" s="64">
        <f>VLOOKUP($A23,'Return Data'!$B$7:$R$1700,3,0)</f>
        <v>44025</v>
      </c>
      <c r="C23" s="65">
        <f>VLOOKUP($A23,'Return Data'!$B$7:$R$1700,4,0)</f>
        <v>31.545999999999999</v>
      </c>
      <c r="D23" s="65">
        <f>VLOOKUP($A23,'Return Data'!$B$7:$R$1700,5,0)</f>
        <v>4.0124000000000004</v>
      </c>
      <c r="E23" s="66">
        <f t="shared" si="0"/>
        <v>13</v>
      </c>
      <c r="F23" s="65">
        <f>VLOOKUP($A23,'Return Data'!$B$7:$R$1700,6,0)</f>
        <v>4.0124000000000004</v>
      </c>
      <c r="G23" s="66">
        <f t="shared" si="1"/>
        <v>13</v>
      </c>
      <c r="H23" s="65">
        <f>VLOOKUP($A23,'Return Data'!$B$7:$R$1700,7,0)</f>
        <v>3.7879</v>
      </c>
      <c r="I23" s="66">
        <f t="shared" si="2"/>
        <v>17</v>
      </c>
      <c r="J23" s="65">
        <f>VLOOKUP($A23,'Return Data'!$B$7:$R$1700,8,0)</f>
        <v>3.7740999999999998</v>
      </c>
      <c r="K23" s="66">
        <f t="shared" si="3"/>
        <v>17</v>
      </c>
      <c r="L23" s="65">
        <f>VLOOKUP($A23,'Return Data'!$B$7:$R$1700,9,0)</f>
        <v>4.2628000000000004</v>
      </c>
      <c r="M23" s="66">
        <f t="shared" si="4"/>
        <v>17</v>
      </c>
      <c r="N23" s="65">
        <f>VLOOKUP($A23,'Return Data'!$B$7:$R$1700,10,0)</f>
        <v>4.5521000000000003</v>
      </c>
      <c r="O23" s="66">
        <f t="shared" si="5"/>
        <v>17</v>
      </c>
      <c r="P23" s="65">
        <f>VLOOKUP($A23,'Return Data'!$B$7:$R$1700,11,0)</f>
        <v>5.2375999999999996</v>
      </c>
      <c r="Q23" s="66">
        <f t="shared" si="6"/>
        <v>16</v>
      </c>
      <c r="R23" s="65">
        <f>VLOOKUP($A23,'Return Data'!$B$7:$R$1700,12,0)</f>
        <v>5.7735000000000003</v>
      </c>
      <c r="S23" s="66">
        <f t="shared" si="7"/>
        <v>16</v>
      </c>
      <c r="T23" s="65">
        <f>VLOOKUP($A23,'Return Data'!$B$7:$R$1700,13,0)</f>
        <v>6.2573999999999996</v>
      </c>
      <c r="U23" s="66">
        <f t="shared" si="9"/>
        <v>15</v>
      </c>
      <c r="V23" s="65">
        <f>VLOOKUP($A23,'Return Data'!$B$7:$R$1700,17,0)</f>
        <v>7.0963000000000003</v>
      </c>
      <c r="W23" s="66">
        <f t="shared" si="10"/>
        <v>12</v>
      </c>
      <c r="X23" s="65">
        <f>VLOOKUP($A23,'Return Data'!$B$7:$R$1700,14,0)</f>
        <v>6.9196999999999997</v>
      </c>
      <c r="Y23" s="66">
        <f t="shared" si="11"/>
        <v>12</v>
      </c>
      <c r="Z23" s="65">
        <f>VLOOKUP($A23,'Return Data'!$B$7:$R$1700,16,0)</f>
        <v>8.2608999999999995</v>
      </c>
      <c r="AA23" s="67">
        <f t="shared" si="8"/>
        <v>1</v>
      </c>
    </row>
    <row r="24" spans="1:27" x14ac:dyDescent="0.3">
      <c r="A24" s="63" t="s">
        <v>1274</v>
      </c>
      <c r="B24" s="64">
        <f>VLOOKUP($A24,'Return Data'!$B$7:$R$1700,3,0)</f>
        <v>44025</v>
      </c>
      <c r="C24" s="65">
        <f>VLOOKUP($A24,'Return Data'!$B$7:$R$1700,4,0)</f>
        <v>31.734500000000001</v>
      </c>
      <c r="D24" s="65">
        <f>VLOOKUP($A24,'Return Data'!$B$7:$R$1700,5,0)</f>
        <v>4.6024000000000003</v>
      </c>
      <c r="E24" s="66">
        <f t="shared" si="0"/>
        <v>9</v>
      </c>
      <c r="F24" s="65">
        <f>VLOOKUP($A24,'Return Data'!$B$7:$R$1700,6,0)</f>
        <v>4.6024000000000003</v>
      </c>
      <c r="G24" s="66">
        <f t="shared" si="1"/>
        <v>9</v>
      </c>
      <c r="H24" s="65">
        <f>VLOOKUP($A24,'Return Data'!$B$7:$R$1700,7,0)</f>
        <v>7.5362999999999998</v>
      </c>
      <c r="I24" s="66">
        <f t="shared" si="2"/>
        <v>11</v>
      </c>
      <c r="J24" s="65">
        <f>VLOOKUP($A24,'Return Data'!$B$7:$R$1700,8,0)</f>
        <v>8.1504999999999992</v>
      </c>
      <c r="K24" s="66">
        <f t="shared" si="3"/>
        <v>10</v>
      </c>
      <c r="L24" s="65">
        <f>VLOOKUP($A24,'Return Data'!$B$7:$R$1700,9,0)</f>
        <v>8.1066000000000003</v>
      </c>
      <c r="M24" s="66">
        <f t="shared" si="4"/>
        <v>9</v>
      </c>
      <c r="N24" s="65">
        <f>VLOOKUP($A24,'Return Data'!$B$7:$R$1700,10,0)</f>
        <v>9.0390999999999995</v>
      </c>
      <c r="O24" s="66">
        <f t="shared" si="5"/>
        <v>12</v>
      </c>
      <c r="P24" s="65">
        <f>VLOOKUP($A24,'Return Data'!$B$7:$R$1700,11,0)</f>
        <v>7.2004999999999999</v>
      </c>
      <c r="Q24" s="66">
        <f t="shared" si="6"/>
        <v>12</v>
      </c>
      <c r="R24" s="65">
        <f>VLOOKUP($A24,'Return Data'!$B$7:$R$1700,12,0)</f>
        <v>6.8545999999999996</v>
      </c>
      <c r="S24" s="66">
        <f t="shared" si="7"/>
        <v>11</v>
      </c>
      <c r="T24" s="65">
        <f>VLOOKUP($A24,'Return Data'!$B$7:$R$1700,13,0)</f>
        <v>7.2526000000000002</v>
      </c>
      <c r="U24" s="66">
        <f t="shared" si="9"/>
        <v>10</v>
      </c>
      <c r="V24" s="65">
        <f>VLOOKUP($A24,'Return Data'!$B$7:$R$1700,17,0)</f>
        <v>7.5514000000000001</v>
      </c>
      <c r="W24" s="66">
        <f t="shared" si="10"/>
        <v>10</v>
      </c>
      <c r="X24" s="65">
        <f>VLOOKUP($A24,'Return Data'!$B$7:$R$1700,14,0)</f>
        <v>7.0663</v>
      </c>
      <c r="Y24" s="66">
        <f t="shared" si="11"/>
        <v>11</v>
      </c>
      <c r="Z24" s="65">
        <f>VLOOKUP($A24,'Return Data'!$B$7:$R$1700,16,0)</f>
        <v>7.4805000000000001</v>
      </c>
      <c r="AA24" s="67">
        <f t="shared" si="8"/>
        <v>11</v>
      </c>
    </row>
    <row r="25" spans="1:27" x14ac:dyDescent="0.3">
      <c r="A25" s="63" t="s">
        <v>1276</v>
      </c>
      <c r="B25" s="64">
        <f>VLOOKUP($A25,'Return Data'!$B$7:$R$1700,3,0)</f>
        <v>44025</v>
      </c>
      <c r="C25" s="65">
        <f>VLOOKUP($A25,'Return Data'!$B$7:$R$1700,4,0)</f>
        <v>11.3962</v>
      </c>
      <c r="D25" s="65">
        <f>VLOOKUP($A25,'Return Data'!$B$7:$R$1700,5,0)</f>
        <v>3.6309</v>
      </c>
      <c r="E25" s="66">
        <f t="shared" si="0"/>
        <v>15</v>
      </c>
      <c r="F25" s="65">
        <f>VLOOKUP($A25,'Return Data'!$B$7:$R$1700,6,0)</f>
        <v>3.6309</v>
      </c>
      <c r="G25" s="66">
        <f t="shared" si="1"/>
        <v>15</v>
      </c>
      <c r="H25" s="65">
        <f>VLOOKUP($A25,'Return Data'!$B$7:$R$1700,7,0)</f>
        <v>4.9462000000000002</v>
      </c>
      <c r="I25" s="66">
        <f t="shared" si="2"/>
        <v>16</v>
      </c>
      <c r="J25" s="65">
        <f>VLOOKUP($A25,'Return Data'!$B$7:$R$1700,8,0)</f>
        <v>5.3183999999999996</v>
      </c>
      <c r="K25" s="66">
        <f t="shared" si="3"/>
        <v>16</v>
      </c>
      <c r="L25" s="65">
        <f>VLOOKUP($A25,'Return Data'!$B$7:$R$1700,9,0)</f>
        <v>5.4805000000000001</v>
      </c>
      <c r="M25" s="66">
        <f t="shared" si="4"/>
        <v>16</v>
      </c>
      <c r="N25" s="65">
        <f>VLOOKUP($A25,'Return Data'!$B$7:$R$1700,10,0)</f>
        <v>7.2160000000000002</v>
      </c>
      <c r="O25" s="66">
        <f t="shared" si="5"/>
        <v>16</v>
      </c>
      <c r="P25" s="65">
        <f>VLOOKUP($A25,'Return Data'!$B$7:$R$1700,11,0)</f>
        <v>6.4481000000000002</v>
      </c>
      <c r="Q25" s="66">
        <f t="shared" si="6"/>
        <v>15</v>
      </c>
      <c r="R25" s="65">
        <f>VLOOKUP($A25,'Return Data'!$B$7:$R$1700,12,0)</f>
        <v>6.3788999999999998</v>
      </c>
      <c r="S25" s="66">
        <f t="shared" si="7"/>
        <v>15</v>
      </c>
      <c r="T25" s="65">
        <f>VLOOKUP($A25,'Return Data'!$B$7:$R$1700,13,0)</f>
        <v>6.8506</v>
      </c>
      <c r="U25" s="66">
        <f t="shared" si="9"/>
        <v>13</v>
      </c>
      <c r="V25" s="65"/>
      <c r="W25" s="66"/>
      <c r="X25" s="65"/>
      <c r="Y25" s="66"/>
      <c r="Z25" s="65">
        <f>VLOOKUP($A25,'Return Data'!$B$7:$R$1700,16,0)</f>
        <v>7.5427999999999997</v>
      </c>
      <c r="AA25" s="67">
        <f t="shared" si="8"/>
        <v>9</v>
      </c>
    </row>
    <row r="26" spans="1:27" x14ac:dyDescent="0.3">
      <c r="A26" s="63" t="s">
        <v>1278</v>
      </c>
      <c r="B26" s="64">
        <f>VLOOKUP($A26,'Return Data'!$B$7:$R$1700,3,0)</f>
        <v>44025</v>
      </c>
      <c r="C26" s="65">
        <f>VLOOKUP($A26,'Return Data'!$B$7:$R$1700,4,0)</f>
        <v>3535.3386999999998</v>
      </c>
      <c r="D26" s="65">
        <f>VLOOKUP($A26,'Return Data'!$B$7:$R$1700,5,0)</f>
        <v>6.3541999999999996</v>
      </c>
      <c r="E26" s="66">
        <f t="shared" si="0"/>
        <v>2</v>
      </c>
      <c r="F26" s="65">
        <f>VLOOKUP($A26,'Return Data'!$B$7:$R$1700,6,0)</f>
        <v>6.3541999999999996</v>
      </c>
      <c r="G26" s="66">
        <f t="shared" si="1"/>
        <v>2</v>
      </c>
      <c r="H26" s="65">
        <f>VLOOKUP($A26,'Return Data'!$B$7:$R$1700,7,0)</f>
        <v>9.4898000000000007</v>
      </c>
      <c r="I26" s="66">
        <f t="shared" si="2"/>
        <v>5</v>
      </c>
      <c r="J26" s="65">
        <f>VLOOKUP($A26,'Return Data'!$B$7:$R$1700,8,0)</f>
        <v>9.2896000000000001</v>
      </c>
      <c r="K26" s="66">
        <f t="shared" si="3"/>
        <v>6</v>
      </c>
      <c r="L26" s="65">
        <f>VLOOKUP($A26,'Return Data'!$B$7:$R$1700,9,0)</f>
        <v>8.8765000000000001</v>
      </c>
      <c r="M26" s="66">
        <f t="shared" si="4"/>
        <v>4</v>
      </c>
      <c r="N26" s="65">
        <f>VLOOKUP($A26,'Return Data'!$B$7:$R$1700,10,0)</f>
        <v>10.3657</v>
      </c>
      <c r="O26" s="66">
        <f t="shared" si="5"/>
        <v>5</v>
      </c>
      <c r="P26" s="65">
        <f>VLOOKUP($A26,'Return Data'!$B$7:$R$1700,11,0)</f>
        <v>8.2500999999999998</v>
      </c>
      <c r="Q26" s="66">
        <f t="shared" si="6"/>
        <v>3</v>
      </c>
      <c r="R26" s="65">
        <f>VLOOKUP($A26,'Return Data'!$B$7:$R$1700,12,0)</f>
        <v>7.5308999999999999</v>
      </c>
      <c r="S26" s="66">
        <f t="shared" si="7"/>
        <v>4</v>
      </c>
      <c r="T26" s="65">
        <f>VLOOKUP($A26,'Return Data'!$B$7:$R$1700,13,0)</f>
        <v>7.6525999999999996</v>
      </c>
      <c r="U26" s="66">
        <f t="shared" si="9"/>
        <v>6</v>
      </c>
      <c r="V26" s="65">
        <f>VLOOKUP($A26,'Return Data'!$B$7:$R$1700,17,0)</f>
        <v>4.0914000000000001</v>
      </c>
      <c r="W26" s="66">
        <f t="shared" si="10"/>
        <v>15</v>
      </c>
      <c r="X26" s="65">
        <f>VLOOKUP($A26,'Return Data'!$B$7:$R$1700,14,0)</f>
        <v>5.0914000000000001</v>
      </c>
      <c r="Y26" s="66">
        <f t="shared" si="11"/>
        <v>15</v>
      </c>
      <c r="Z26" s="65">
        <f>VLOOKUP($A26,'Return Data'!$B$7:$R$1700,16,0)</f>
        <v>6.9789000000000003</v>
      </c>
      <c r="AA26" s="67">
        <f t="shared" si="8"/>
        <v>15</v>
      </c>
    </row>
    <row r="27" spans="1:27" x14ac:dyDescent="0.3">
      <c r="A27" s="63" t="s">
        <v>1280</v>
      </c>
      <c r="B27" s="64">
        <f>VLOOKUP($A27,'Return Data'!$B$7:$R$1700,3,0)</f>
        <v>44025</v>
      </c>
      <c r="C27" s="65">
        <f>VLOOKUP($A27,'Return Data'!$B$7:$R$1700,4,0)</f>
        <v>2308.3683000000001</v>
      </c>
      <c r="D27" s="65">
        <f>VLOOKUP($A27,'Return Data'!$B$7:$R$1700,5,0)</f>
        <v>5.6454000000000004</v>
      </c>
      <c r="E27" s="66">
        <f t="shared" si="0"/>
        <v>6</v>
      </c>
      <c r="F27" s="65">
        <f>VLOOKUP($A27,'Return Data'!$B$7:$R$1700,6,0)</f>
        <v>5.6454000000000004</v>
      </c>
      <c r="G27" s="66">
        <f t="shared" si="1"/>
        <v>6</v>
      </c>
      <c r="H27" s="65">
        <f>VLOOKUP($A27,'Return Data'!$B$7:$R$1700,7,0)</f>
        <v>9.1959999999999997</v>
      </c>
      <c r="I27" s="66">
        <f t="shared" si="2"/>
        <v>6</v>
      </c>
      <c r="J27" s="65">
        <f>VLOOKUP($A27,'Return Data'!$B$7:$R$1700,8,0)</f>
        <v>9.5031999999999996</v>
      </c>
      <c r="K27" s="66">
        <f t="shared" si="3"/>
        <v>5</v>
      </c>
      <c r="L27" s="65">
        <f>VLOOKUP($A27,'Return Data'!$B$7:$R$1700,9,0)</f>
        <v>8.7352000000000007</v>
      </c>
      <c r="M27" s="66">
        <f t="shared" si="4"/>
        <v>6</v>
      </c>
      <c r="N27" s="65">
        <f>VLOOKUP($A27,'Return Data'!$B$7:$R$1700,10,0)</f>
        <v>9.7007999999999992</v>
      </c>
      <c r="O27" s="66">
        <f t="shared" si="5"/>
        <v>9</v>
      </c>
      <c r="P27" s="65">
        <f>VLOOKUP($A27,'Return Data'!$B$7:$R$1700,11,0)</f>
        <v>7.6212999999999997</v>
      </c>
      <c r="Q27" s="66">
        <f t="shared" si="6"/>
        <v>9</v>
      </c>
      <c r="R27" s="65">
        <f>VLOOKUP($A27,'Return Data'!$B$7:$R$1700,12,0)</f>
        <v>7.1284999999999998</v>
      </c>
      <c r="S27" s="66">
        <f t="shared" si="7"/>
        <v>9</v>
      </c>
      <c r="T27" s="65">
        <f>VLOOKUP($A27,'Return Data'!$B$7:$R$1700,13,0)</f>
        <v>7.4409999999999998</v>
      </c>
      <c r="U27" s="66">
        <f t="shared" si="9"/>
        <v>9</v>
      </c>
      <c r="V27" s="65">
        <f>VLOOKUP($A27,'Return Data'!$B$7:$R$1700,17,0)</f>
        <v>7.9493</v>
      </c>
      <c r="W27" s="66">
        <f t="shared" si="10"/>
        <v>6</v>
      </c>
      <c r="X27" s="65">
        <f>VLOOKUP($A27,'Return Data'!$B$7:$R$1700,14,0)</f>
        <v>7.6340000000000003</v>
      </c>
      <c r="Y27" s="66">
        <f t="shared" si="11"/>
        <v>6</v>
      </c>
      <c r="Z27" s="65">
        <f>VLOOKUP($A27,'Return Data'!$B$7:$R$1700,16,0)</f>
        <v>7.8872999999999998</v>
      </c>
      <c r="AA27" s="67">
        <f t="shared" si="8"/>
        <v>4</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4.5134699999999999</v>
      </c>
      <c r="E29" s="74"/>
      <c r="F29" s="75">
        <f>AVERAGE(F8:F27)</f>
        <v>4.5134699999999999</v>
      </c>
      <c r="G29" s="74"/>
      <c r="H29" s="75">
        <f>AVERAGE(H8:H27)</f>
        <v>7.0745699999999996</v>
      </c>
      <c r="I29" s="74"/>
      <c r="J29" s="75">
        <f>AVERAGE(J8:J27)</f>
        <v>7.4519000000000002</v>
      </c>
      <c r="K29" s="74"/>
      <c r="L29" s="75">
        <f>AVERAGE(L8:L27)</f>
        <v>7.0343199999999992</v>
      </c>
      <c r="M29" s="74"/>
      <c r="N29" s="75">
        <f>AVERAGE(N8:N27)</f>
        <v>8.4550500000000017</v>
      </c>
      <c r="O29" s="74"/>
      <c r="P29" s="75">
        <f>AVERAGE(P8:P27)</f>
        <v>7.0245210526315791</v>
      </c>
      <c r="Q29" s="74"/>
      <c r="R29" s="75">
        <f>AVERAGE(R8:R27)</f>
        <v>6.7294842105263157</v>
      </c>
      <c r="S29" s="74"/>
      <c r="T29" s="75">
        <f>AVERAGE(T8:T27)</f>
        <v>7.1015555555555556</v>
      </c>
      <c r="U29" s="74"/>
      <c r="V29" s="75">
        <f>AVERAGE(V8:V27)</f>
        <v>7.3888399999999992</v>
      </c>
      <c r="W29" s="74"/>
      <c r="X29" s="75">
        <f>AVERAGE(X8:X27)</f>
        <v>7.161786666666667</v>
      </c>
      <c r="Y29" s="74"/>
      <c r="Z29" s="75">
        <f>AVERAGE(Z8:Z27)</f>
        <v>7.3518800000000031</v>
      </c>
      <c r="AA29" s="76"/>
    </row>
    <row r="30" spans="1:27" x14ac:dyDescent="0.3">
      <c r="A30" s="73" t="s">
        <v>28</v>
      </c>
      <c r="B30" s="74"/>
      <c r="C30" s="74"/>
      <c r="D30" s="75">
        <f>MIN(D8:D27)</f>
        <v>2.3626999999999998</v>
      </c>
      <c r="E30" s="74"/>
      <c r="F30" s="75">
        <f>MIN(F8:F27)</f>
        <v>2.3626999999999998</v>
      </c>
      <c r="G30" s="74"/>
      <c r="H30" s="75">
        <f>MIN(H8:H27)</f>
        <v>2.3155000000000001</v>
      </c>
      <c r="I30" s="74"/>
      <c r="J30" s="75">
        <f>MIN(J8:J27)</f>
        <v>2.3826000000000001</v>
      </c>
      <c r="K30" s="74"/>
      <c r="L30" s="75">
        <f>MIN(L8:L27)</f>
        <v>2.4239000000000002</v>
      </c>
      <c r="M30" s="74"/>
      <c r="N30" s="75">
        <f>MIN(N8:N27)</f>
        <v>3.2099000000000002</v>
      </c>
      <c r="O30" s="74"/>
      <c r="P30" s="75">
        <f>MIN(P8:P27)</f>
        <v>4.0292000000000003</v>
      </c>
      <c r="Q30" s="74"/>
      <c r="R30" s="75">
        <f>MIN(R8:R27)</f>
        <v>4.2607999999999997</v>
      </c>
      <c r="S30" s="74"/>
      <c r="T30" s="75">
        <f>MIN(T8:T27)</f>
        <v>4.5087999999999999</v>
      </c>
      <c r="U30" s="74"/>
      <c r="V30" s="75">
        <f>MIN(V8:V27)</f>
        <v>4.0914000000000001</v>
      </c>
      <c r="W30" s="74"/>
      <c r="X30" s="75">
        <f>MIN(X8:X27)</f>
        <v>5.0914000000000001</v>
      </c>
      <c r="Y30" s="74"/>
      <c r="Z30" s="75">
        <f>MIN(Z8:Z27)</f>
        <v>5.9382999999999999</v>
      </c>
      <c r="AA30" s="76"/>
    </row>
    <row r="31" spans="1:27" ht="15" thickBot="1" x14ac:dyDescent="0.35">
      <c r="A31" s="77" t="s">
        <v>29</v>
      </c>
      <c r="B31" s="78"/>
      <c r="C31" s="78"/>
      <c r="D31" s="79">
        <f>MAX(D8:D27)</f>
        <v>6.5419</v>
      </c>
      <c r="E31" s="78"/>
      <c r="F31" s="79">
        <f>MAX(F8:F27)</f>
        <v>6.5419</v>
      </c>
      <c r="G31" s="78"/>
      <c r="H31" s="79">
        <f>MAX(H8:H27)</f>
        <v>10.7247</v>
      </c>
      <c r="I31" s="78"/>
      <c r="J31" s="79">
        <f>MAX(J8:J27)</f>
        <v>11.08</v>
      </c>
      <c r="K31" s="78"/>
      <c r="L31" s="79">
        <f>MAX(L8:L27)</f>
        <v>9.9646000000000008</v>
      </c>
      <c r="M31" s="78"/>
      <c r="N31" s="79">
        <f>MAX(N8:N27)</f>
        <v>11.7814</v>
      </c>
      <c r="O31" s="78"/>
      <c r="P31" s="79">
        <f>MAX(P8:P27)</f>
        <v>8.8130000000000006</v>
      </c>
      <c r="Q31" s="78"/>
      <c r="R31" s="79">
        <f>MAX(R8:R27)</f>
        <v>7.8922999999999996</v>
      </c>
      <c r="S31" s="78"/>
      <c r="T31" s="79">
        <f>MAX(T8:T27)</f>
        <v>9.0996000000000006</v>
      </c>
      <c r="U31" s="78"/>
      <c r="V31" s="79">
        <f>MAX(V8:V27)</f>
        <v>8.2913999999999994</v>
      </c>
      <c r="W31" s="78"/>
      <c r="X31" s="79">
        <f>MAX(X8:X27)</f>
        <v>7.9016999999999999</v>
      </c>
      <c r="Y31" s="78"/>
      <c r="Z31" s="79">
        <f>MAX(Z8:Z27)</f>
        <v>8.2608999999999995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44025</v>
      </c>
      <c r="C8" s="65">
        <f>VLOOKUP($A8,'Return Data'!$B$7:$R$1700,4,0)</f>
        <v>262.09129999999999</v>
      </c>
      <c r="D8" s="65">
        <f>VLOOKUP($A8,'Return Data'!$B$7:$R$1700,5,0)</f>
        <v>8.0827000000000009</v>
      </c>
      <c r="E8" s="66">
        <f>RANK(D8,D$8:D$14,0)</f>
        <v>3</v>
      </c>
      <c r="F8" s="65">
        <f>VLOOKUP($A8,'Return Data'!$B$7:$R$1700,6,0)</f>
        <v>8.0827000000000009</v>
      </c>
      <c r="G8" s="66">
        <f>RANK(F8,F$8:F$14,0)</f>
        <v>3</v>
      </c>
      <c r="H8" s="65">
        <f>VLOOKUP($A8,'Return Data'!$B$7:$R$1700,7,0)</f>
        <v>15.022</v>
      </c>
      <c r="I8" s="66">
        <f>RANK(H8,H$8:H$14,0)</f>
        <v>6</v>
      </c>
      <c r="J8" s="65">
        <f>VLOOKUP($A8,'Return Data'!$B$7:$R$1700,8,0)</f>
        <v>17.077500000000001</v>
      </c>
      <c r="K8" s="66">
        <f>RANK(J8,J$8:J$14,0)</f>
        <v>6</v>
      </c>
      <c r="L8" s="65">
        <f>VLOOKUP($A8,'Return Data'!$B$7:$R$1700,9,0)</f>
        <v>18.5822</v>
      </c>
      <c r="M8" s="66">
        <f>RANK(L8,L$8:L$14,0)</f>
        <v>6</v>
      </c>
      <c r="N8" s="65">
        <f>VLOOKUP($A8,'Return Data'!$B$7:$R$1700,10,0)</f>
        <v>16.313099999999999</v>
      </c>
      <c r="O8" s="66">
        <f>RANK(N8,N$8:N$14,0)</f>
        <v>5</v>
      </c>
      <c r="P8" s="65">
        <f>VLOOKUP($A8,'Return Data'!$B$7:$R$1700,11,0)</f>
        <v>10.751099999999999</v>
      </c>
      <c r="Q8" s="66">
        <f>RANK(P8,P$8:P$14,0)</f>
        <v>5</v>
      </c>
      <c r="R8" s="65">
        <f>VLOOKUP($A8,'Return Data'!$B$7:$R$1700,12,0)</f>
        <v>9.9135000000000009</v>
      </c>
      <c r="S8" s="66">
        <f>RANK(R8,R$8:R$14,0)</f>
        <v>5</v>
      </c>
      <c r="T8" s="65">
        <f>VLOOKUP($A8,'Return Data'!$B$7:$R$1700,13,0)</f>
        <v>9.7398000000000007</v>
      </c>
      <c r="U8" s="66">
        <f>RANK(T8,T$8:T$14,0)</f>
        <v>5</v>
      </c>
      <c r="V8" s="65">
        <f>VLOOKUP($A8,'Return Data'!$B$7:$R$1700,17,0)</f>
        <v>9.3437999999999999</v>
      </c>
      <c r="W8" s="66">
        <f>RANK(V8,V$8:V$14,0)</f>
        <v>3</v>
      </c>
      <c r="X8" s="65">
        <f>VLOOKUP($A8,'Return Data'!$B$7:$R$1700,14,0)</f>
        <v>8.4618000000000002</v>
      </c>
      <c r="Y8" s="66">
        <f>RANK(X8,X$8:X$14,0)</f>
        <v>2</v>
      </c>
      <c r="Z8" s="65">
        <f>VLOOKUP($A8,'Return Data'!$B$7:$R$1700,16,0)</f>
        <v>9.0416000000000007</v>
      </c>
      <c r="AA8" s="67">
        <f>RANK(Z8,Z$8:Z$14,0)</f>
        <v>4</v>
      </c>
    </row>
    <row r="9" spans="1:27" x14ac:dyDescent="0.3">
      <c r="A9" s="63" t="s">
        <v>825</v>
      </c>
      <c r="B9" s="64">
        <f>VLOOKUP($A9,'Return Data'!$B$7:$R$1700,3,0)</f>
        <v>44025</v>
      </c>
      <c r="C9" s="65">
        <f>VLOOKUP($A9,'Return Data'!$B$7:$R$1700,4,0)</f>
        <v>32.0642</v>
      </c>
      <c r="D9" s="65">
        <f>VLOOKUP($A9,'Return Data'!$B$7:$R$1700,5,0)</f>
        <v>10.1777</v>
      </c>
      <c r="E9" s="66">
        <f t="shared" ref="E9:E14" si="0">RANK(D9,D$8:D$14,0)</f>
        <v>1</v>
      </c>
      <c r="F9" s="65">
        <f>VLOOKUP($A9,'Return Data'!$B$7:$R$1700,6,0)</f>
        <v>10.1777</v>
      </c>
      <c r="G9" s="66">
        <f t="shared" ref="G9:G14" si="1">RANK(F9,F$8:F$14,0)</f>
        <v>1</v>
      </c>
      <c r="H9" s="65">
        <f>VLOOKUP($A9,'Return Data'!$B$7:$R$1700,7,0)</f>
        <v>13.5489</v>
      </c>
      <c r="I9" s="66">
        <f t="shared" ref="I9:I14" si="2">RANK(H9,H$8:H$14,0)</f>
        <v>7</v>
      </c>
      <c r="J9" s="65">
        <f>VLOOKUP($A9,'Return Data'!$B$7:$R$1700,8,0)</f>
        <v>11.4415</v>
      </c>
      <c r="K9" s="66">
        <f t="shared" ref="K9:K14" si="3">RANK(J9,J$8:J$14,0)</f>
        <v>7</v>
      </c>
      <c r="L9" s="65">
        <f>VLOOKUP($A9,'Return Data'!$B$7:$R$1700,9,0)</f>
        <v>13.0616</v>
      </c>
      <c r="M9" s="66">
        <f t="shared" ref="M9:M14" si="4">RANK(L9,L$8:L$14,0)</f>
        <v>7</v>
      </c>
      <c r="N9" s="65">
        <f>VLOOKUP($A9,'Return Data'!$B$7:$R$1700,10,0)</f>
        <v>9.3641000000000005</v>
      </c>
      <c r="O9" s="66">
        <f t="shared" ref="O9:O14" si="5">RANK(N9,N$8:N$14,0)</f>
        <v>7</v>
      </c>
      <c r="P9" s="65">
        <f>VLOOKUP($A9,'Return Data'!$B$7:$R$1700,11,0)</f>
        <v>6.9120999999999997</v>
      </c>
      <c r="Q9" s="66">
        <f t="shared" ref="Q9:Q14" si="6">RANK(P9,P$8:P$14,0)</f>
        <v>7</v>
      </c>
      <c r="R9" s="65">
        <f>VLOOKUP($A9,'Return Data'!$B$7:$R$1700,12,0)</f>
        <v>7.2271999999999998</v>
      </c>
      <c r="S9" s="66">
        <f t="shared" ref="S9:S14" si="7">RANK(R9,R$8:R$14,0)</f>
        <v>7</v>
      </c>
      <c r="T9" s="65">
        <f>VLOOKUP($A9,'Return Data'!$B$7:$R$1700,13,0)</f>
        <v>7.6425000000000001</v>
      </c>
      <c r="U9" s="66">
        <f t="shared" ref="U9:U14" si="8">RANK(T9,T$8:T$14,0)</f>
        <v>7</v>
      </c>
      <c r="V9" s="65">
        <f>VLOOKUP($A9,'Return Data'!$B$7:$R$1700,17,0)</f>
        <v>7.6295000000000002</v>
      </c>
      <c r="W9" s="66">
        <f t="shared" ref="W9:W13" si="9">RANK(V9,V$8:V$14,0)</f>
        <v>5</v>
      </c>
      <c r="X9" s="65">
        <f>VLOOKUP($A9,'Return Data'!$B$7:$R$1700,14,0)</f>
        <v>7.3631000000000002</v>
      </c>
      <c r="Y9" s="66">
        <f t="shared" ref="Y9:Y13" si="10">RANK(X9,X$8:X$14,0)</f>
        <v>5</v>
      </c>
      <c r="Z9" s="65">
        <f>VLOOKUP($A9,'Return Data'!$B$7:$R$1700,16,0)</f>
        <v>7.3566000000000003</v>
      </c>
      <c r="AA9" s="67">
        <f t="shared" ref="AA9:AA14" si="11">RANK(Z9,Z$8:Z$14,0)</f>
        <v>7</v>
      </c>
    </row>
    <row r="10" spans="1:27" x14ac:dyDescent="0.3">
      <c r="A10" s="63" t="s">
        <v>827</v>
      </c>
      <c r="B10" s="64">
        <f>VLOOKUP($A10,'Return Data'!$B$7:$R$1700,3,0)</f>
        <v>44025</v>
      </c>
      <c r="C10" s="65">
        <f>VLOOKUP($A10,'Return Data'!$B$7:$R$1700,4,0)</f>
        <v>36.712000000000003</v>
      </c>
      <c r="D10" s="65">
        <f>VLOOKUP($A10,'Return Data'!$B$7:$R$1700,5,0)</f>
        <v>7.8262999999999998</v>
      </c>
      <c r="E10" s="66">
        <f t="shared" si="0"/>
        <v>4</v>
      </c>
      <c r="F10" s="65">
        <f>VLOOKUP($A10,'Return Data'!$B$7:$R$1700,6,0)</f>
        <v>7.8262999999999998</v>
      </c>
      <c r="G10" s="66">
        <f t="shared" si="1"/>
        <v>4</v>
      </c>
      <c r="H10" s="65">
        <f>VLOOKUP($A10,'Return Data'!$B$7:$R$1700,7,0)</f>
        <v>23.569800000000001</v>
      </c>
      <c r="I10" s="66">
        <f t="shared" si="2"/>
        <v>4</v>
      </c>
      <c r="J10" s="65">
        <f>VLOOKUP($A10,'Return Data'!$B$7:$R$1700,8,0)</f>
        <v>21.112200000000001</v>
      </c>
      <c r="K10" s="66">
        <f t="shared" si="3"/>
        <v>4</v>
      </c>
      <c r="L10" s="65">
        <f>VLOOKUP($A10,'Return Data'!$B$7:$R$1700,9,0)</f>
        <v>21.089500000000001</v>
      </c>
      <c r="M10" s="66">
        <f t="shared" si="4"/>
        <v>4</v>
      </c>
      <c r="N10" s="65">
        <f>VLOOKUP($A10,'Return Data'!$B$7:$R$1700,10,0)</f>
        <v>16.379799999999999</v>
      </c>
      <c r="O10" s="66">
        <f t="shared" si="5"/>
        <v>4</v>
      </c>
      <c r="P10" s="65">
        <f>VLOOKUP($A10,'Return Data'!$B$7:$R$1700,11,0)</f>
        <v>10.5334</v>
      </c>
      <c r="Q10" s="66">
        <f t="shared" si="6"/>
        <v>6</v>
      </c>
      <c r="R10" s="65">
        <f>VLOOKUP($A10,'Return Data'!$B$7:$R$1700,12,0)</f>
        <v>9.6715999999999998</v>
      </c>
      <c r="S10" s="66">
        <f t="shared" si="7"/>
        <v>6</v>
      </c>
      <c r="T10" s="65">
        <f>VLOOKUP($A10,'Return Data'!$B$7:$R$1700,13,0)</f>
        <v>9.5513999999999992</v>
      </c>
      <c r="U10" s="66">
        <f t="shared" si="8"/>
        <v>6</v>
      </c>
      <c r="V10" s="65">
        <f>VLOOKUP($A10,'Return Data'!$B$7:$R$1700,17,0)</f>
        <v>9.0086999999999993</v>
      </c>
      <c r="W10" s="66">
        <f t="shared" si="9"/>
        <v>4</v>
      </c>
      <c r="X10" s="65">
        <f>VLOOKUP($A10,'Return Data'!$B$7:$R$1700,14,0)</f>
        <v>8.1917000000000009</v>
      </c>
      <c r="Y10" s="66">
        <f t="shared" si="10"/>
        <v>4</v>
      </c>
      <c r="Z10" s="65">
        <f>VLOOKUP($A10,'Return Data'!$B$7:$R$1700,16,0)</f>
        <v>8.6641999999999992</v>
      </c>
      <c r="AA10" s="67">
        <f t="shared" si="11"/>
        <v>6</v>
      </c>
    </row>
    <row r="11" spans="1:27" x14ac:dyDescent="0.3">
      <c r="A11" s="63" t="s">
        <v>829</v>
      </c>
      <c r="B11" s="64">
        <f>VLOOKUP($A11,'Return Data'!$B$7:$R$1700,3,0)</f>
        <v>44025</v>
      </c>
      <c r="C11" s="65">
        <f>VLOOKUP($A11,'Return Data'!$B$7:$R$1700,4,0)</f>
        <v>328.91059999999999</v>
      </c>
      <c r="D11" s="65">
        <f>VLOOKUP($A11,'Return Data'!$B$7:$R$1700,5,0)</f>
        <v>6.2916999999999996</v>
      </c>
      <c r="E11" s="66">
        <f t="shared" si="0"/>
        <v>6</v>
      </c>
      <c r="F11" s="65">
        <f>VLOOKUP($A11,'Return Data'!$B$7:$R$1700,6,0)</f>
        <v>6.2916999999999996</v>
      </c>
      <c r="G11" s="66">
        <f t="shared" si="1"/>
        <v>6</v>
      </c>
      <c r="H11" s="65">
        <f>VLOOKUP($A11,'Return Data'!$B$7:$R$1700,7,0)</f>
        <v>28.369</v>
      </c>
      <c r="I11" s="66">
        <f t="shared" si="2"/>
        <v>3</v>
      </c>
      <c r="J11" s="65">
        <f>VLOOKUP($A11,'Return Data'!$B$7:$R$1700,8,0)</f>
        <v>25.591699999999999</v>
      </c>
      <c r="K11" s="66">
        <f t="shared" si="3"/>
        <v>3</v>
      </c>
      <c r="L11" s="65">
        <f>VLOOKUP($A11,'Return Data'!$B$7:$R$1700,9,0)</f>
        <v>26.300899999999999</v>
      </c>
      <c r="M11" s="66">
        <f t="shared" si="4"/>
        <v>3</v>
      </c>
      <c r="N11" s="65">
        <f>VLOOKUP($A11,'Return Data'!$B$7:$R$1700,10,0)</f>
        <v>17.286000000000001</v>
      </c>
      <c r="O11" s="66">
        <f t="shared" si="5"/>
        <v>3</v>
      </c>
      <c r="P11" s="65">
        <f>VLOOKUP($A11,'Return Data'!$B$7:$R$1700,11,0)</f>
        <v>10.873799999999999</v>
      </c>
      <c r="Q11" s="66">
        <f t="shared" si="6"/>
        <v>4</v>
      </c>
      <c r="R11" s="65">
        <f>VLOOKUP($A11,'Return Data'!$B$7:$R$1700,12,0)</f>
        <v>10.526400000000001</v>
      </c>
      <c r="S11" s="66">
        <f t="shared" si="7"/>
        <v>3</v>
      </c>
      <c r="T11" s="65">
        <f>VLOOKUP($A11,'Return Data'!$B$7:$R$1700,13,0)</f>
        <v>10.2262</v>
      </c>
      <c r="U11" s="66">
        <f t="shared" si="8"/>
        <v>3</v>
      </c>
      <c r="V11" s="65">
        <f>VLOOKUP($A11,'Return Data'!$B$7:$R$1700,17,0)</f>
        <v>9.3975000000000009</v>
      </c>
      <c r="W11" s="66">
        <f t="shared" si="9"/>
        <v>2</v>
      </c>
      <c r="X11" s="65">
        <f>VLOOKUP($A11,'Return Data'!$B$7:$R$1700,14,0)</f>
        <v>8.4488000000000003</v>
      </c>
      <c r="Y11" s="66">
        <f t="shared" si="10"/>
        <v>3</v>
      </c>
      <c r="Z11" s="65">
        <f>VLOOKUP($A11,'Return Data'!$B$7:$R$1700,16,0)</f>
        <v>9.1046999999999993</v>
      </c>
      <c r="AA11" s="67">
        <f t="shared" si="11"/>
        <v>3</v>
      </c>
    </row>
    <row r="12" spans="1:27" x14ac:dyDescent="0.3">
      <c r="A12" s="63" t="s">
        <v>830</v>
      </c>
      <c r="B12" s="64">
        <f>VLOOKUP($A12,'Return Data'!$B$7:$R$1700,3,0)</f>
        <v>44025</v>
      </c>
      <c r="C12" s="65">
        <f>VLOOKUP($A12,'Return Data'!$B$7:$R$1700,4,0)</f>
        <v>1118.8603000000001</v>
      </c>
      <c r="D12" s="65">
        <f>VLOOKUP($A12,'Return Data'!$B$7:$R$1700,5,0)</f>
        <v>3.0367999999999999</v>
      </c>
      <c r="E12" s="66">
        <f t="shared" si="0"/>
        <v>7</v>
      </c>
      <c r="F12" s="65">
        <f>VLOOKUP($A12,'Return Data'!$B$7:$R$1700,6,0)</f>
        <v>3.0367999999999999</v>
      </c>
      <c r="G12" s="66">
        <f t="shared" si="1"/>
        <v>7</v>
      </c>
      <c r="H12" s="65">
        <f>VLOOKUP($A12,'Return Data'!$B$7:$R$1700,7,0)</f>
        <v>44.590400000000002</v>
      </c>
      <c r="I12" s="66">
        <f t="shared" si="2"/>
        <v>1</v>
      </c>
      <c r="J12" s="65">
        <f>VLOOKUP($A12,'Return Data'!$B$7:$R$1700,8,0)</f>
        <v>38.360599999999998</v>
      </c>
      <c r="K12" s="66">
        <f t="shared" si="3"/>
        <v>1</v>
      </c>
      <c r="L12" s="65">
        <f>VLOOKUP($A12,'Return Data'!$B$7:$R$1700,9,0)</f>
        <v>36.8611</v>
      </c>
      <c r="M12" s="66">
        <f t="shared" si="4"/>
        <v>1</v>
      </c>
      <c r="N12" s="65">
        <f>VLOOKUP($A12,'Return Data'!$B$7:$R$1700,10,0)</f>
        <v>23.9315</v>
      </c>
      <c r="O12" s="66">
        <f t="shared" si="5"/>
        <v>2</v>
      </c>
      <c r="P12" s="65">
        <f>VLOOKUP($A12,'Return Data'!$B$7:$R$1700,11,0)</f>
        <v>14.7498</v>
      </c>
      <c r="Q12" s="66">
        <f t="shared" si="6"/>
        <v>2</v>
      </c>
      <c r="R12" s="65">
        <f>VLOOKUP($A12,'Return Data'!$B$7:$R$1700,12,0)</f>
        <v>11.4245</v>
      </c>
      <c r="S12" s="66">
        <f t="shared" si="7"/>
        <v>2</v>
      </c>
      <c r="T12" s="65">
        <f>VLOOKUP($A12,'Return Data'!$B$7:$R$1700,13,0)</f>
        <v>10.440200000000001</v>
      </c>
      <c r="U12" s="66">
        <f t="shared" si="8"/>
        <v>2</v>
      </c>
      <c r="V12" s="65"/>
      <c r="W12" s="66"/>
      <c r="X12" s="65"/>
      <c r="Y12" s="66"/>
      <c r="Z12" s="65">
        <f>VLOOKUP($A12,'Return Data'!$B$7:$R$1700,16,0)</f>
        <v>10.101100000000001</v>
      </c>
      <c r="AA12" s="67">
        <f t="shared" si="11"/>
        <v>1</v>
      </c>
    </row>
    <row r="13" spans="1:27" x14ac:dyDescent="0.3">
      <c r="A13" s="63" t="s">
        <v>833</v>
      </c>
      <c r="B13" s="64">
        <f>VLOOKUP($A13,'Return Data'!$B$7:$R$1700,3,0)</f>
        <v>44025</v>
      </c>
      <c r="C13" s="65">
        <f>VLOOKUP($A13,'Return Data'!$B$7:$R$1700,4,0)</f>
        <v>34.692700000000002</v>
      </c>
      <c r="D13" s="65">
        <f>VLOOKUP($A13,'Return Data'!$B$7:$R$1700,5,0)</f>
        <v>9.3005999999999993</v>
      </c>
      <c r="E13" s="66">
        <f t="shared" si="0"/>
        <v>2</v>
      </c>
      <c r="F13" s="65">
        <f>VLOOKUP($A13,'Return Data'!$B$7:$R$1700,6,0)</f>
        <v>9.3005999999999993</v>
      </c>
      <c r="G13" s="66">
        <f t="shared" si="1"/>
        <v>2</v>
      </c>
      <c r="H13" s="65">
        <f>VLOOKUP($A13,'Return Data'!$B$7:$R$1700,7,0)</f>
        <v>30.5687</v>
      </c>
      <c r="I13" s="66">
        <f t="shared" si="2"/>
        <v>2</v>
      </c>
      <c r="J13" s="65">
        <f>VLOOKUP($A13,'Return Data'!$B$7:$R$1700,8,0)</f>
        <v>29.564699999999998</v>
      </c>
      <c r="K13" s="66">
        <f t="shared" si="3"/>
        <v>2</v>
      </c>
      <c r="L13" s="65">
        <f>VLOOKUP($A13,'Return Data'!$B$7:$R$1700,9,0)</f>
        <v>28.8523</v>
      </c>
      <c r="M13" s="66">
        <f t="shared" si="4"/>
        <v>2</v>
      </c>
      <c r="N13" s="65">
        <f>VLOOKUP($A13,'Return Data'!$B$7:$R$1700,10,0)</f>
        <v>24.344899999999999</v>
      </c>
      <c r="O13" s="66">
        <f t="shared" si="5"/>
        <v>1</v>
      </c>
      <c r="P13" s="65">
        <f>VLOOKUP($A13,'Return Data'!$B$7:$R$1700,11,0)</f>
        <v>15.442600000000001</v>
      </c>
      <c r="Q13" s="66">
        <f t="shared" si="6"/>
        <v>1</v>
      </c>
      <c r="R13" s="65">
        <f>VLOOKUP($A13,'Return Data'!$B$7:$R$1700,12,0)</f>
        <v>13.115500000000001</v>
      </c>
      <c r="S13" s="66">
        <f t="shared" si="7"/>
        <v>1</v>
      </c>
      <c r="T13" s="65">
        <f>VLOOKUP($A13,'Return Data'!$B$7:$R$1700,13,0)</f>
        <v>12.2738</v>
      </c>
      <c r="U13" s="66">
        <f t="shared" si="8"/>
        <v>1</v>
      </c>
      <c r="V13" s="65">
        <f>VLOOKUP($A13,'Return Data'!$B$7:$R$1700,17,0)</f>
        <v>10.6493</v>
      </c>
      <c r="W13" s="66">
        <f t="shared" si="9"/>
        <v>1</v>
      </c>
      <c r="X13" s="65">
        <f>VLOOKUP($A13,'Return Data'!$B$7:$R$1700,14,0)</f>
        <v>8.6968999999999994</v>
      </c>
      <c r="Y13" s="66">
        <f t="shared" si="10"/>
        <v>1</v>
      </c>
      <c r="Z13" s="65">
        <f>VLOOKUP($A13,'Return Data'!$B$7:$R$1700,16,0)</f>
        <v>8.9948999999999995</v>
      </c>
      <c r="AA13" s="67">
        <f t="shared" si="11"/>
        <v>5</v>
      </c>
    </row>
    <row r="14" spans="1:27" x14ac:dyDescent="0.3">
      <c r="A14" s="63" t="s">
        <v>834</v>
      </c>
      <c r="B14" s="64">
        <f>VLOOKUP($A14,'Return Data'!$B$7:$R$1700,3,0)</f>
        <v>44025</v>
      </c>
      <c r="C14" s="65">
        <f>VLOOKUP($A14,'Return Data'!$B$7:$R$1700,4,0)</f>
        <v>1174.3680999999999</v>
      </c>
      <c r="D14" s="65">
        <f>VLOOKUP($A14,'Return Data'!$B$7:$R$1700,5,0)</f>
        <v>6.6974</v>
      </c>
      <c r="E14" s="66">
        <f t="shared" si="0"/>
        <v>5</v>
      </c>
      <c r="F14" s="65">
        <f>VLOOKUP($A14,'Return Data'!$B$7:$R$1700,6,0)</f>
        <v>6.6974</v>
      </c>
      <c r="G14" s="66">
        <f t="shared" si="1"/>
        <v>5</v>
      </c>
      <c r="H14" s="65">
        <f>VLOOKUP($A14,'Return Data'!$B$7:$R$1700,7,0)</f>
        <v>21.267800000000001</v>
      </c>
      <c r="I14" s="66">
        <f t="shared" si="2"/>
        <v>5</v>
      </c>
      <c r="J14" s="65">
        <f>VLOOKUP($A14,'Return Data'!$B$7:$R$1700,8,0)</f>
        <v>17.995799999999999</v>
      </c>
      <c r="K14" s="66">
        <f t="shared" si="3"/>
        <v>5</v>
      </c>
      <c r="L14" s="65">
        <f>VLOOKUP($A14,'Return Data'!$B$7:$R$1700,9,0)</f>
        <v>18.667999999999999</v>
      </c>
      <c r="M14" s="66">
        <f t="shared" si="4"/>
        <v>5</v>
      </c>
      <c r="N14" s="65">
        <f>VLOOKUP($A14,'Return Data'!$B$7:$R$1700,10,0)</f>
        <v>16.186</v>
      </c>
      <c r="O14" s="66">
        <f t="shared" si="5"/>
        <v>6</v>
      </c>
      <c r="P14" s="65">
        <f>VLOOKUP($A14,'Return Data'!$B$7:$R$1700,11,0)</f>
        <v>11.6782</v>
      </c>
      <c r="Q14" s="66">
        <f t="shared" si="6"/>
        <v>3</v>
      </c>
      <c r="R14" s="65">
        <f>VLOOKUP($A14,'Return Data'!$B$7:$R$1700,12,0)</f>
        <v>10.023300000000001</v>
      </c>
      <c r="S14" s="66">
        <f t="shared" si="7"/>
        <v>4</v>
      </c>
      <c r="T14" s="65">
        <f>VLOOKUP($A14,'Return Data'!$B$7:$R$1700,13,0)</f>
        <v>9.8728999999999996</v>
      </c>
      <c r="U14" s="66">
        <f t="shared" si="8"/>
        <v>4</v>
      </c>
      <c r="V14" s="65"/>
      <c r="W14" s="66"/>
      <c r="X14" s="65"/>
      <c r="Y14" s="66"/>
      <c r="Z14" s="65">
        <f>VLOOKUP($A14,'Return Data'!$B$7:$R$1700,16,0)</f>
        <v>9.891</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7.3447428571428572</v>
      </c>
      <c r="E16" s="74"/>
      <c r="F16" s="75">
        <f>AVERAGE(F8:F14)</f>
        <v>7.3447428571428572</v>
      </c>
      <c r="G16" s="74"/>
      <c r="H16" s="75">
        <f>AVERAGE(H8:H14)</f>
        <v>25.276657142857143</v>
      </c>
      <c r="I16" s="74"/>
      <c r="J16" s="75">
        <f>AVERAGE(J8:J14)</f>
        <v>23.020571428571426</v>
      </c>
      <c r="K16" s="74"/>
      <c r="L16" s="75">
        <f>AVERAGE(L8:L14)</f>
        <v>23.345085714285712</v>
      </c>
      <c r="M16" s="74"/>
      <c r="N16" s="75">
        <f>AVERAGE(N8:N14)</f>
        <v>17.686485714285713</v>
      </c>
      <c r="O16" s="74"/>
      <c r="P16" s="75">
        <f>AVERAGE(P8:P14)</f>
        <v>11.563000000000001</v>
      </c>
      <c r="Q16" s="74"/>
      <c r="R16" s="75">
        <f>AVERAGE(R8:R14)</f>
        <v>10.271714285714287</v>
      </c>
      <c r="S16" s="74"/>
      <c r="T16" s="75">
        <f>AVERAGE(T8:T14)</f>
        <v>9.9638285714285697</v>
      </c>
      <c r="U16" s="74"/>
      <c r="V16" s="75">
        <f>AVERAGE(V8:V14)</f>
        <v>9.2057600000000015</v>
      </c>
      <c r="W16" s="74"/>
      <c r="X16" s="75">
        <f>AVERAGE(X8:X14)</f>
        <v>8.2324599999999997</v>
      </c>
      <c r="Y16" s="74"/>
      <c r="Z16" s="75">
        <f>AVERAGE(Z8:Z14)</f>
        <v>9.0220142857142864</v>
      </c>
      <c r="AA16" s="76"/>
    </row>
    <row r="17" spans="1:27" x14ac:dyDescent="0.3">
      <c r="A17" s="73" t="s">
        <v>28</v>
      </c>
      <c r="B17" s="74"/>
      <c r="C17" s="74"/>
      <c r="D17" s="75">
        <f>MIN(D8:D14)</f>
        <v>3.0367999999999999</v>
      </c>
      <c r="E17" s="74"/>
      <c r="F17" s="75">
        <f>MIN(F8:F14)</f>
        <v>3.0367999999999999</v>
      </c>
      <c r="G17" s="74"/>
      <c r="H17" s="75">
        <f>MIN(H8:H14)</f>
        <v>13.5489</v>
      </c>
      <c r="I17" s="74"/>
      <c r="J17" s="75">
        <f>MIN(J8:J14)</f>
        <v>11.4415</v>
      </c>
      <c r="K17" s="74"/>
      <c r="L17" s="75">
        <f>MIN(L8:L14)</f>
        <v>13.0616</v>
      </c>
      <c r="M17" s="74"/>
      <c r="N17" s="75">
        <f>MIN(N8:N14)</f>
        <v>9.3641000000000005</v>
      </c>
      <c r="O17" s="74"/>
      <c r="P17" s="75">
        <f>MIN(P8:P14)</f>
        <v>6.9120999999999997</v>
      </c>
      <c r="Q17" s="74"/>
      <c r="R17" s="75">
        <f>MIN(R8:R14)</f>
        <v>7.2271999999999998</v>
      </c>
      <c r="S17" s="74"/>
      <c r="T17" s="75">
        <f>MIN(T8:T14)</f>
        <v>7.6425000000000001</v>
      </c>
      <c r="U17" s="74"/>
      <c r="V17" s="75">
        <f>MIN(V8:V14)</f>
        <v>7.6295000000000002</v>
      </c>
      <c r="W17" s="74"/>
      <c r="X17" s="75">
        <f>MIN(X8:X14)</f>
        <v>7.3631000000000002</v>
      </c>
      <c r="Y17" s="74"/>
      <c r="Z17" s="75">
        <f>MIN(Z8:Z14)</f>
        <v>7.3566000000000003</v>
      </c>
      <c r="AA17" s="76"/>
    </row>
    <row r="18" spans="1:27" ht="15" thickBot="1" x14ac:dyDescent="0.35">
      <c r="A18" s="77" t="s">
        <v>29</v>
      </c>
      <c r="B18" s="78"/>
      <c r="C18" s="78"/>
      <c r="D18" s="79">
        <f>MAX(D8:D14)</f>
        <v>10.1777</v>
      </c>
      <c r="E18" s="78"/>
      <c r="F18" s="79">
        <f>MAX(F8:F14)</f>
        <v>10.1777</v>
      </c>
      <c r="G18" s="78"/>
      <c r="H18" s="79">
        <f>MAX(H8:H14)</f>
        <v>44.590400000000002</v>
      </c>
      <c r="I18" s="78"/>
      <c r="J18" s="79">
        <f>MAX(J8:J14)</f>
        <v>38.360599999999998</v>
      </c>
      <c r="K18" s="78"/>
      <c r="L18" s="79">
        <f>MAX(L8:L14)</f>
        <v>36.8611</v>
      </c>
      <c r="M18" s="78"/>
      <c r="N18" s="79">
        <f>MAX(N8:N14)</f>
        <v>24.344899999999999</v>
      </c>
      <c r="O18" s="78"/>
      <c r="P18" s="79">
        <f>MAX(P8:P14)</f>
        <v>15.442600000000001</v>
      </c>
      <c r="Q18" s="78"/>
      <c r="R18" s="79">
        <f>MAX(R8:R14)</f>
        <v>13.115500000000001</v>
      </c>
      <c r="S18" s="78"/>
      <c r="T18" s="79">
        <f>MAX(T8:T14)</f>
        <v>12.2738</v>
      </c>
      <c r="U18" s="78"/>
      <c r="V18" s="79">
        <f>MAX(V8:V14)</f>
        <v>10.6493</v>
      </c>
      <c r="W18" s="78"/>
      <c r="X18" s="79">
        <f>MAX(X8:X14)</f>
        <v>8.6968999999999994</v>
      </c>
      <c r="Y18" s="78"/>
      <c r="Z18" s="79">
        <f>MAX(Z8:Z14)</f>
        <v>10.101100000000001</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44025</v>
      </c>
      <c r="C8" s="65">
        <f>VLOOKUP($A8,'Return Data'!$B$7:$R$1700,4,0)</f>
        <v>257.68060000000003</v>
      </c>
      <c r="D8" s="65">
        <f>VLOOKUP($A8,'Return Data'!$B$7:$R$1700,5,0)</f>
        <v>7.9138000000000002</v>
      </c>
      <c r="E8" s="66">
        <f>RANK(D8,D$8:D$14,0)</f>
        <v>3</v>
      </c>
      <c r="F8" s="65">
        <f>VLOOKUP($A8,'Return Data'!$B$7:$R$1700,6,0)</f>
        <v>7.9138000000000002</v>
      </c>
      <c r="G8" s="66">
        <f>RANK(F8,F$8:F$14,0)</f>
        <v>3</v>
      </c>
      <c r="H8" s="65">
        <f>VLOOKUP($A8,'Return Data'!$B$7:$R$1700,7,0)</f>
        <v>14.852499999999999</v>
      </c>
      <c r="I8" s="66">
        <f>RANK(H8,H$8:H$14,0)</f>
        <v>6</v>
      </c>
      <c r="J8" s="65">
        <f>VLOOKUP($A8,'Return Data'!$B$7:$R$1700,8,0)</f>
        <v>16.880800000000001</v>
      </c>
      <c r="K8" s="66">
        <f>RANK(J8,J$8:J$14,0)</f>
        <v>6</v>
      </c>
      <c r="L8" s="65">
        <f>VLOOKUP($A8,'Return Data'!$B$7:$R$1700,9,0)</f>
        <v>18.398499999999999</v>
      </c>
      <c r="M8" s="66">
        <f>RANK(L8,L$8:L$14,0)</f>
        <v>5</v>
      </c>
      <c r="N8" s="65">
        <f>VLOOKUP($A8,'Return Data'!$B$7:$R$1700,10,0)</f>
        <v>16.1234</v>
      </c>
      <c r="O8" s="66">
        <f>RANK(N8,N$8:N$14,0)</f>
        <v>5</v>
      </c>
      <c r="P8" s="65">
        <f>VLOOKUP($A8,'Return Data'!$B$7:$R$1700,11,0)</f>
        <v>10.5395</v>
      </c>
      <c r="Q8" s="66">
        <f>RANK(P8,P$8:P$14,0)</f>
        <v>4</v>
      </c>
      <c r="R8" s="65">
        <f>VLOOKUP($A8,'Return Data'!$B$7:$R$1700,12,0)</f>
        <v>9.6911000000000005</v>
      </c>
      <c r="S8" s="66">
        <f>RANK(R8,R$8:R$14,0)</f>
        <v>4</v>
      </c>
      <c r="T8" s="65">
        <f>VLOOKUP($A8,'Return Data'!$B$7:$R$1700,13,0)</f>
        <v>9.5092999999999996</v>
      </c>
      <c r="U8" s="66">
        <f>RANK(T8,T$8:T$14,0)</f>
        <v>3</v>
      </c>
      <c r="V8" s="65">
        <f>VLOOKUP($A8,'Return Data'!$B$7:$R$1700,17,0)</f>
        <v>9.1061999999999994</v>
      </c>
      <c r="W8" s="66">
        <f>RANK(V8,V$8:V$14,0)</f>
        <v>2</v>
      </c>
      <c r="X8" s="65">
        <f>VLOOKUP($A8,'Return Data'!$B$7:$R$1700,14,0)</f>
        <v>8.2057000000000002</v>
      </c>
      <c r="Y8" s="66">
        <f>RANK(X8,X$8:X$14,0)</f>
        <v>2</v>
      </c>
      <c r="Z8" s="65">
        <f>VLOOKUP($A8,'Return Data'!$B$7:$R$1700,16,0)</f>
        <v>8.7277000000000005</v>
      </c>
      <c r="AA8" s="67">
        <f>RANK(Z8,Z$8:Z$14,0)</f>
        <v>3</v>
      </c>
    </row>
    <row r="9" spans="1:27" x14ac:dyDescent="0.3">
      <c r="A9" s="63" t="s">
        <v>824</v>
      </c>
      <c r="B9" s="64">
        <f>VLOOKUP($A9,'Return Data'!$B$7:$R$1700,3,0)</f>
        <v>44025</v>
      </c>
      <c r="C9" s="65">
        <f>VLOOKUP($A9,'Return Data'!$B$7:$R$1700,4,0)</f>
        <v>30.415600000000001</v>
      </c>
      <c r="D9" s="65">
        <f>VLOOKUP($A9,'Return Data'!$B$7:$R$1700,5,0)</f>
        <v>9.4076000000000004</v>
      </c>
      <c r="E9" s="66">
        <f t="shared" ref="E9:E14" si="0">RANK(D9,D$8:D$14,0)</f>
        <v>1</v>
      </c>
      <c r="F9" s="65">
        <f>VLOOKUP($A9,'Return Data'!$B$7:$R$1700,6,0)</f>
        <v>9.4076000000000004</v>
      </c>
      <c r="G9" s="66">
        <f t="shared" ref="G9:G14" si="1">RANK(F9,F$8:F$14,0)</f>
        <v>1</v>
      </c>
      <c r="H9" s="65">
        <f>VLOOKUP($A9,'Return Data'!$B$7:$R$1700,7,0)</f>
        <v>12.734299999999999</v>
      </c>
      <c r="I9" s="66">
        <f t="shared" ref="I9:I14" si="2">RANK(H9,H$8:H$14,0)</f>
        <v>7</v>
      </c>
      <c r="J9" s="65">
        <f>VLOOKUP($A9,'Return Data'!$B$7:$R$1700,8,0)</f>
        <v>10.629200000000001</v>
      </c>
      <c r="K9" s="66">
        <f t="shared" ref="K9:K14" si="3">RANK(J9,J$8:J$14,0)</f>
        <v>7</v>
      </c>
      <c r="L9" s="65">
        <f>VLOOKUP($A9,'Return Data'!$B$7:$R$1700,9,0)</f>
        <v>12.226699999999999</v>
      </c>
      <c r="M9" s="66">
        <f t="shared" ref="M9:M14" si="4">RANK(L9,L$8:L$14,0)</f>
        <v>7</v>
      </c>
      <c r="N9" s="65">
        <f>VLOOKUP($A9,'Return Data'!$B$7:$R$1700,10,0)</f>
        <v>8.5043000000000006</v>
      </c>
      <c r="O9" s="66">
        <f t="shared" ref="O9:O14" si="5">RANK(N9,N$8:N$14,0)</f>
        <v>7</v>
      </c>
      <c r="P9" s="65">
        <f>VLOOKUP($A9,'Return Data'!$B$7:$R$1700,11,0)</f>
        <v>6.1516000000000002</v>
      </c>
      <c r="Q9" s="66">
        <f t="shared" ref="Q9:Q14" si="6">RANK(P9,P$8:P$14,0)</f>
        <v>7</v>
      </c>
      <c r="R9" s="65">
        <f>VLOOKUP($A9,'Return Data'!$B$7:$R$1700,12,0)</f>
        <v>6.5339</v>
      </c>
      <c r="S9" s="66">
        <f t="shared" ref="S9:S14" si="7">RANK(R9,R$8:R$14,0)</f>
        <v>7</v>
      </c>
      <c r="T9" s="65">
        <f>VLOOKUP($A9,'Return Data'!$B$7:$R$1700,13,0)</f>
        <v>6.9752999999999998</v>
      </c>
      <c r="U9" s="66">
        <f t="shared" ref="U9:U14" si="8">RANK(T9,T$8:T$14,0)</f>
        <v>7</v>
      </c>
      <c r="V9" s="65">
        <f>VLOOKUP($A9,'Return Data'!$B$7:$R$1700,17,0)</f>
        <v>7.02</v>
      </c>
      <c r="W9" s="66">
        <f t="shared" ref="W9:W13" si="9">RANK(V9,V$8:V$14,0)</f>
        <v>5</v>
      </c>
      <c r="X9" s="65">
        <f>VLOOKUP($A9,'Return Data'!$B$7:$R$1700,14,0)</f>
        <v>6.7529000000000003</v>
      </c>
      <c r="Y9" s="66">
        <f t="shared" ref="Y9:Y13" si="10">RANK(X9,X$8:X$14,0)</f>
        <v>5</v>
      </c>
      <c r="Z9" s="65">
        <f>VLOOKUP($A9,'Return Data'!$B$7:$R$1700,16,0)</f>
        <v>5.9532999999999996</v>
      </c>
      <c r="AA9" s="67">
        <f t="shared" ref="AA9:AA14" si="11">RANK(Z9,Z$8:Z$14,0)</f>
        <v>7</v>
      </c>
    </row>
    <row r="10" spans="1:27" x14ac:dyDescent="0.3">
      <c r="A10" s="63" t="s">
        <v>826</v>
      </c>
      <c r="B10" s="64">
        <f>VLOOKUP($A10,'Return Data'!$B$7:$R$1700,3,0)</f>
        <v>44025</v>
      </c>
      <c r="C10" s="65">
        <f>VLOOKUP($A10,'Return Data'!$B$7:$R$1700,4,0)</f>
        <v>36.413800000000002</v>
      </c>
      <c r="D10" s="65">
        <f>VLOOKUP($A10,'Return Data'!$B$7:$R$1700,5,0)</f>
        <v>7.5559000000000003</v>
      </c>
      <c r="E10" s="66">
        <f t="shared" si="0"/>
        <v>4</v>
      </c>
      <c r="F10" s="65">
        <f>VLOOKUP($A10,'Return Data'!$B$7:$R$1700,6,0)</f>
        <v>7.5559000000000003</v>
      </c>
      <c r="G10" s="66">
        <f t="shared" si="1"/>
        <v>4</v>
      </c>
      <c r="H10" s="65">
        <f>VLOOKUP($A10,'Return Data'!$B$7:$R$1700,7,0)</f>
        <v>23.315799999999999</v>
      </c>
      <c r="I10" s="66">
        <f t="shared" si="2"/>
        <v>4</v>
      </c>
      <c r="J10" s="65">
        <f>VLOOKUP($A10,'Return Data'!$B$7:$R$1700,8,0)</f>
        <v>20.857299999999999</v>
      </c>
      <c r="K10" s="66">
        <f t="shared" si="3"/>
        <v>4</v>
      </c>
      <c r="L10" s="65">
        <f>VLOOKUP($A10,'Return Data'!$B$7:$R$1700,9,0)</f>
        <v>20.853200000000001</v>
      </c>
      <c r="M10" s="66">
        <f t="shared" si="4"/>
        <v>4</v>
      </c>
      <c r="N10" s="65">
        <f>VLOOKUP($A10,'Return Data'!$B$7:$R$1700,10,0)</f>
        <v>16.192599999999999</v>
      </c>
      <c r="O10" s="66">
        <f t="shared" si="5"/>
        <v>4</v>
      </c>
      <c r="P10" s="65">
        <f>VLOOKUP($A10,'Return Data'!$B$7:$R$1700,11,0)</f>
        <v>10.360799999999999</v>
      </c>
      <c r="Q10" s="66">
        <f t="shared" si="6"/>
        <v>5</v>
      </c>
      <c r="R10" s="65">
        <f>VLOOKUP($A10,'Return Data'!$B$7:$R$1700,12,0)</f>
        <v>9.5008999999999997</v>
      </c>
      <c r="S10" s="66">
        <f t="shared" si="7"/>
        <v>5</v>
      </c>
      <c r="T10" s="65">
        <f>VLOOKUP($A10,'Return Data'!$B$7:$R$1700,13,0)</f>
        <v>9.3795000000000002</v>
      </c>
      <c r="U10" s="66">
        <f t="shared" si="8"/>
        <v>5</v>
      </c>
      <c r="V10" s="65">
        <f>VLOOKUP($A10,'Return Data'!$B$7:$R$1700,17,0)</f>
        <v>8.8415999999999997</v>
      </c>
      <c r="W10" s="66">
        <f t="shared" si="9"/>
        <v>3</v>
      </c>
      <c r="X10" s="65">
        <f>VLOOKUP($A10,'Return Data'!$B$7:$R$1700,14,0)</f>
        <v>8.0242000000000004</v>
      </c>
      <c r="Y10" s="66">
        <f t="shared" si="10"/>
        <v>3</v>
      </c>
      <c r="Z10" s="65">
        <f>VLOOKUP($A10,'Return Data'!$B$7:$R$1700,16,0)</f>
        <v>8.3079999999999998</v>
      </c>
      <c r="AA10" s="67">
        <f t="shared" si="11"/>
        <v>4</v>
      </c>
    </row>
    <row r="11" spans="1:27" x14ac:dyDescent="0.3">
      <c r="A11" s="63" t="s">
        <v>828</v>
      </c>
      <c r="B11" s="64">
        <f>VLOOKUP($A11,'Return Data'!$B$7:$R$1700,3,0)</f>
        <v>44025</v>
      </c>
      <c r="C11" s="65">
        <f>VLOOKUP($A11,'Return Data'!$B$7:$R$1700,4,0)</f>
        <v>311.45999999999998</v>
      </c>
      <c r="D11" s="65">
        <f>VLOOKUP($A11,'Return Data'!$B$7:$R$1700,5,0)</f>
        <v>5.5690999999999997</v>
      </c>
      <c r="E11" s="66">
        <f t="shared" si="0"/>
        <v>6</v>
      </c>
      <c r="F11" s="65">
        <f>VLOOKUP($A11,'Return Data'!$B$7:$R$1700,6,0)</f>
        <v>5.5690999999999997</v>
      </c>
      <c r="G11" s="66">
        <f t="shared" si="1"/>
        <v>6</v>
      </c>
      <c r="H11" s="65">
        <f>VLOOKUP($A11,'Return Data'!$B$7:$R$1700,7,0)</f>
        <v>27.645299999999999</v>
      </c>
      <c r="I11" s="66">
        <f t="shared" si="2"/>
        <v>3</v>
      </c>
      <c r="J11" s="65">
        <f>VLOOKUP($A11,'Return Data'!$B$7:$R$1700,8,0)</f>
        <v>24.864899999999999</v>
      </c>
      <c r="K11" s="66">
        <f t="shared" si="3"/>
        <v>3</v>
      </c>
      <c r="L11" s="65">
        <f>VLOOKUP($A11,'Return Data'!$B$7:$R$1700,9,0)</f>
        <v>25.565999999999999</v>
      </c>
      <c r="M11" s="66">
        <f t="shared" si="4"/>
        <v>3</v>
      </c>
      <c r="N11" s="65">
        <f>VLOOKUP($A11,'Return Data'!$B$7:$R$1700,10,0)</f>
        <v>16.529299999999999</v>
      </c>
      <c r="O11" s="66">
        <f t="shared" si="5"/>
        <v>3</v>
      </c>
      <c r="P11" s="65">
        <f>VLOOKUP($A11,'Return Data'!$B$7:$R$1700,11,0)</f>
        <v>10.1059</v>
      </c>
      <c r="Q11" s="66">
        <f t="shared" si="6"/>
        <v>6</v>
      </c>
      <c r="R11" s="65">
        <f>VLOOKUP($A11,'Return Data'!$B$7:$R$1700,12,0)</f>
        <v>9.7377000000000002</v>
      </c>
      <c r="S11" s="66">
        <f t="shared" si="7"/>
        <v>3</v>
      </c>
      <c r="T11" s="65">
        <f>VLOOKUP($A11,'Return Data'!$B$7:$R$1700,13,0)</f>
        <v>9.4186999999999994</v>
      </c>
      <c r="U11" s="66">
        <f t="shared" si="8"/>
        <v>4</v>
      </c>
      <c r="V11" s="65">
        <f>VLOOKUP($A11,'Return Data'!$B$7:$R$1700,17,0)</f>
        <v>8.5763999999999996</v>
      </c>
      <c r="W11" s="66">
        <f t="shared" si="9"/>
        <v>4</v>
      </c>
      <c r="X11" s="65">
        <f>VLOOKUP($A11,'Return Data'!$B$7:$R$1700,14,0)</f>
        <v>7.6245000000000003</v>
      </c>
      <c r="Y11" s="66">
        <f t="shared" si="10"/>
        <v>4</v>
      </c>
      <c r="Z11" s="65">
        <f>VLOOKUP($A11,'Return Data'!$B$7:$R$1700,16,0)</f>
        <v>8.0561000000000007</v>
      </c>
      <c r="AA11" s="67">
        <f t="shared" si="11"/>
        <v>5</v>
      </c>
    </row>
    <row r="12" spans="1:27" x14ac:dyDescent="0.3">
      <c r="A12" s="63" t="s">
        <v>831</v>
      </c>
      <c r="B12" s="64">
        <f>VLOOKUP($A12,'Return Data'!$B$7:$R$1700,3,0)</f>
        <v>44025</v>
      </c>
      <c r="C12" s="65">
        <f>VLOOKUP($A12,'Return Data'!$B$7:$R$1700,4,0)</f>
        <v>1115.077</v>
      </c>
      <c r="D12" s="65">
        <f>VLOOKUP($A12,'Return Data'!$B$7:$R$1700,5,0)</f>
        <v>2.6356000000000002</v>
      </c>
      <c r="E12" s="66">
        <f t="shared" si="0"/>
        <v>7</v>
      </c>
      <c r="F12" s="65">
        <f>VLOOKUP($A12,'Return Data'!$B$7:$R$1700,6,0)</f>
        <v>2.6356000000000002</v>
      </c>
      <c r="G12" s="66">
        <f t="shared" si="1"/>
        <v>7</v>
      </c>
      <c r="H12" s="65">
        <f>VLOOKUP($A12,'Return Data'!$B$7:$R$1700,7,0)</f>
        <v>44.186500000000002</v>
      </c>
      <c r="I12" s="66">
        <f t="shared" si="2"/>
        <v>1</v>
      </c>
      <c r="J12" s="65">
        <f>VLOOKUP($A12,'Return Data'!$B$7:$R$1700,8,0)</f>
        <v>37.953899999999997</v>
      </c>
      <c r="K12" s="66">
        <f t="shared" si="3"/>
        <v>1</v>
      </c>
      <c r="L12" s="65">
        <f>VLOOKUP($A12,'Return Data'!$B$7:$R$1700,9,0)</f>
        <v>36.446199999999997</v>
      </c>
      <c r="M12" s="66">
        <f t="shared" si="4"/>
        <v>1</v>
      </c>
      <c r="N12" s="65">
        <f>VLOOKUP($A12,'Return Data'!$B$7:$R$1700,10,0)</f>
        <v>23.5046</v>
      </c>
      <c r="O12" s="66">
        <f t="shared" si="5"/>
        <v>2</v>
      </c>
      <c r="P12" s="65">
        <f>VLOOKUP($A12,'Return Data'!$B$7:$R$1700,11,0)</f>
        <v>14.3246</v>
      </c>
      <c r="Q12" s="66">
        <f t="shared" si="6"/>
        <v>2</v>
      </c>
      <c r="R12" s="65">
        <f>VLOOKUP($A12,'Return Data'!$B$7:$R$1700,12,0)</f>
        <v>11.0595</v>
      </c>
      <c r="S12" s="66">
        <f t="shared" si="7"/>
        <v>2</v>
      </c>
      <c r="T12" s="65">
        <f>VLOOKUP($A12,'Return Data'!$B$7:$R$1700,13,0)</f>
        <v>10.1044</v>
      </c>
      <c r="U12" s="66">
        <f t="shared" si="8"/>
        <v>2</v>
      </c>
      <c r="V12" s="65"/>
      <c r="W12" s="66"/>
      <c r="X12" s="65"/>
      <c r="Y12" s="66"/>
      <c r="Z12" s="65">
        <f>VLOOKUP($A12,'Return Data'!$B$7:$R$1700,16,0)</f>
        <v>9.782</v>
      </c>
      <c r="AA12" s="67">
        <f t="shared" si="11"/>
        <v>1</v>
      </c>
    </row>
    <row r="13" spans="1:27" x14ac:dyDescent="0.3">
      <c r="A13" s="63" t="s">
        <v>832</v>
      </c>
      <c r="B13" s="64">
        <f>VLOOKUP($A13,'Return Data'!$B$7:$R$1700,3,0)</f>
        <v>44025</v>
      </c>
      <c r="C13" s="65">
        <f>VLOOKUP($A13,'Return Data'!$B$7:$R$1700,4,0)</f>
        <v>33.493699999999997</v>
      </c>
      <c r="D13" s="65">
        <f>VLOOKUP($A13,'Return Data'!$B$7:$R$1700,5,0)</f>
        <v>8.9789999999999992</v>
      </c>
      <c r="E13" s="66">
        <f t="shared" si="0"/>
        <v>2</v>
      </c>
      <c r="F13" s="65">
        <f>VLOOKUP($A13,'Return Data'!$B$7:$R$1700,6,0)</f>
        <v>8.9789999999999992</v>
      </c>
      <c r="G13" s="66">
        <f t="shared" si="1"/>
        <v>2</v>
      </c>
      <c r="H13" s="65">
        <f>VLOOKUP($A13,'Return Data'!$B$7:$R$1700,7,0)</f>
        <v>30.236000000000001</v>
      </c>
      <c r="I13" s="66">
        <f t="shared" si="2"/>
        <v>2</v>
      </c>
      <c r="J13" s="65">
        <f>VLOOKUP($A13,'Return Data'!$B$7:$R$1700,8,0)</f>
        <v>29.225899999999999</v>
      </c>
      <c r="K13" s="66">
        <f t="shared" si="3"/>
        <v>2</v>
      </c>
      <c r="L13" s="65">
        <f>VLOOKUP($A13,'Return Data'!$B$7:$R$1700,9,0)</f>
        <v>28.508500000000002</v>
      </c>
      <c r="M13" s="66">
        <f t="shared" si="4"/>
        <v>2</v>
      </c>
      <c r="N13" s="65">
        <f>VLOOKUP($A13,'Return Data'!$B$7:$R$1700,10,0)</f>
        <v>23.986999999999998</v>
      </c>
      <c r="O13" s="66">
        <f t="shared" si="5"/>
        <v>1</v>
      </c>
      <c r="P13" s="65">
        <f>VLOOKUP($A13,'Return Data'!$B$7:$R$1700,11,0)</f>
        <v>15.0456</v>
      </c>
      <c r="Q13" s="66">
        <f t="shared" si="6"/>
        <v>1</v>
      </c>
      <c r="R13" s="65">
        <f>VLOOKUP($A13,'Return Data'!$B$7:$R$1700,12,0)</f>
        <v>12.6807</v>
      </c>
      <c r="S13" s="66">
        <f t="shared" si="7"/>
        <v>1</v>
      </c>
      <c r="T13" s="65">
        <f>VLOOKUP($A13,'Return Data'!$B$7:$R$1700,13,0)</f>
        <v>11.815099999999999</v>
      </c>
      <c r="U13" s="66">
        <f t="shared" si="8"/>
        <v>1</v>
      </c>
      <c r="V13" s="65">
        <f>VLOOKUP($A13,'Return Data'!$B$7:$R$1700,17,0)</f>
        <v>10.1751</v>
      </c>
      <c r="W13" s="66">
        <f t="shared" si="9"/>
        <v>1</v>
      </c>
      <c r="X13" s="65">
        <f>VLOOKUP($A13,'Return Data'!$B$7:$R$1700,14,0)</f>
        <v>8.2236999999999991</v>
      </c>
      <c r="Y13" s="66">
        <f t="shared" si="10"/>
        <v>1</v>
      </c>
      <c r="Z13" s="65">
        <f>VLOOKUP($A13,'Return Data'!$B$7:$R$1700,16,0)</f>
        <v>7.9137000000000004</v>
      </c>
      <c r="AA13" s="67">
        <f t="shared" si="11"/>
        <v>6</v>
      </c>
    </row>
    <row r="14" spans="1:27" x14ac:dyDescent="0.3">
      <c r="A14" s="63" t="s">
        <v>835</v>
      </c>
      <c r="B14" s="64">
        <f>VLOOKUP($A14,'Return Data'!$B$7:$R$1700,3,0)</f>
        <v>44025</v>
      </c>
      <c r="C14" s="65">
        <f>VLOOKUP($A14,'Return Data'!$B$7:$R$1700,4,0)</f>
        <v>1154.6370999999999</v>
      </c>
      <c r="D14" s="65">
        <f>VLOOKUP($A14,'Return Data'!$B$7:$R$1700,5,0)</f>
        <v>5.7686999999999999</v>
      </c>
      <c r="E14" s="66">
        <f t="shared" si="0"/>
        <v>5</v>
      </c>
      <c r="F14" s="65">
        <f>VLOOKUP($A14,'Return Data'!$B$7:$R$1700,6,0)</f>
        <v>5.7686999999999999</v>
      </c>
      <c r="G14" s="66">
        <f t="shared" si="1"/>
        <v>5</v>
      </c>
      <c r="H14" s="65">
        <f>VLOOKUP($A14,'Return Data'!$B$7:$R$1700,7,0)</f>
        <v>20.334800000000001</v>
      </c>
      <c r="I14" s="66">
        <f t="shared" si="2"/>
        <v>5</v>
      </c>
      <c r="J14" s="65">
        <f>VLOOKUP($A14,'Return Data'!$B$7:$R$1700,8,0)</f>
        <v>17.044899999999998</v>
      </c>
      <c r="K14" s="66">
        <f t="shared" si="3"/>
        <v>5</v>
      </c>
      <c r="L14" s="65">
        <f>VLOOKUP($A14,'Return Data'!$B$7:$R$1700,9,0)</f>
        <v>17.700299999999999</v>
      </c>
      <c r="M14" s="66">
        <f t="shared" si="4"/>
        <v>6</v>
      </c>
      <c r="N14" s="65">
        <f>VLOOKUP($A14,'Return Data'!$B$7:$R$1700,10,0)</f>
        <v>15.1907</v>
      </c>
      <c r="O14" s="66">
        <f t="shared" si="5"/>
        <v>6</v>
      </c>
      <c r="P14" s="65">
        <f>VLOOKUP($A14,'Return Data'!$B$7:$R$1700,11,0)</f>
        <v>10.6662</v>
      </c>
      <c r="Q14" s="66">
        <f t="shared" si="6"/>
        <v>3</v>
      </c>
      <c r="R14" s="65">
        <f>VLOOKUP($A14,'Return Data'!$B$7:$R$1700,12,0)</f>
        <v>9.0028000000000006</v>
      </c>
      <c r="S14" s="66">
        <f t="shared" si="7"/>
        <v>6</v>
      </c>
      <c r="T14" s="65">
        <f>VLOOKUP($A14,'Return Data'!$B$7:$R$1700,13,0)</f>
        <v>8.8383000000000003</v>
      </c>
      <c r="U14" s="66">
        <f t="shared" si="8"/>
        <v>6</v>
      </c>
      <c r="V14" s="65"/>
      <c r="W14" s="66"/>
      <c r="X14" s="65"/>
      <c r="Y14" s="66"/>
      <c r="Z14" s="65">
        <f>VLOOKUP($A14,'Return Data'!$B$7:$R$1700,16,0)</f>
        <v>8.8038000000000007</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6.832814285714286</v>
      </c>
      <c r="E16" s="74"/>
      <c r="F16" s="75">
        <f>AVERAGE(F8:F14)</f>
        <v>6.832814285714286</v>
      </c>
      <c r="G16" s="74"/>
      <c r="H16" s="75">
        <f>AVERAGE(H8:H14)</f>
        <v>24.757885714285713</v>
      </c>
      <c r="I16" s="74"/>
      <c r="J16" s="75">
        <f>AVERAGE(J8:J14)</f>
        <v>22.493842857142859</v>
      </c>
      <c r="K16" s="74"/>
      <c r="L16" s="75">
        <f>AVERAGE(L8:L14)</f>
        <v>22.8142</v>
      </c>
      <c r="M16" s="74"/>
      <c r="N16" s="75">
        <f>AVERAGE(N8:N14)</f>
        <v>17.147414285714287</v>
      </c>
      <c r="O16" s="74"/>
      <c r="P16" s="75">
        <f>AVERAGE(P8:P14)</f>
        <v>11.027742857142856</v>
      </c>
      <c r="Q16" s="74"/>
      <c r="R16" s="75">
        <f>AVERAGE(R8:R14)</f>
        <v>9.743800000000002</v>
      </c>
      <c r="S16" s="74"/>
      <c r="T16" s="75">
        <f>AVERAGE(T8:T14)</f>
        <v>9.4343714285714277</v>
      </c>
      <c r="U16" s="74"/>
      <c r="V16" s="75">
        <f>AVERAGE(V8:V14)</f>
        <v>8.7438599999999997</v>
      </c>
      <c r="W16" s="74"/>
      <c r="X16" s="75">
        <f>AVERAGE(X8:X14)</f>
        <v>7.7662000000000004</v>
      </c>
      <c r="Y16" s="74"/>
      <c r="Z16" s="75">
        <f>AVERAGE(Z8:Z14)</f>
        <v>8.220657142857144</v>
      </c>
      <c r="AA16" s="76"/>
    </row>
    <row r="17" spans="1:27" x14ac:dyDescent="0.3">
      <c r="A17" s="73" t="s">
        <v>28</v>
      </c>
      <c r="B17" s="74"/>
      <c r="C17" s="74"/>
      <c r="D17" s="75">
        <f>MIN(D8:D14)</f>
        <v>2.6356000000000002</v>
      </c>
      <c r="E17" s="74"/>
      <c r="F17" s="75">
        <f>MIN(F8:F14)</f>
        <v>2.6356000000000002</v>
      </c>
      <c r="G17" s="74"/>
      <c r="H17" s="75">
        <f>MIN(H8:H14)</f>
        <v>12.734299999999999</v>
      </c>
      <c r="I17" s="74"/>
      <c r="J17" s="75">
        <f>MIN(J8:J14)</f>
        <v>10.629200000000001</v>
      </c>
      <c r="K17" s="74"/>
      <c r="L17" s="75">
        <f>MIN(L8:L14)</f>
        <v>12.226699999999999</v>
      </c>
      <c r="M17" s="74"/>
      <c r="N17" s="75">
        <f>MIN(N8:N14)</f>
        <v>8.5043000000000006</v>
      </c>
      <c r="O17" s="74"/>
      <c r="P17" s="75">
        <f>MIN(P8:P14)</f>
        <v>6.1516000000000002</v>
      </c>
      <c r="Q17" s="74"/>
      <c r="R17" s="75">
        <f>MIN(R8:R14)</f>
        <v>6.5339</v>
      </c>
      <c r="S17" s="74"/>
      <c r="T17" s="75">
        <f>MIN(T8:T14)</f>
        <v>6.9752999999999998</v>
      </c>
      <c r="U17" s="74"/>
      <c r="V17" s="75">
        <f>MIN(V8:V14)</f>
        <v>7.02</v>
      </c>
      <c r="W17" s="74"/>
      <c r="X17" s="75">
        <f>MIN(X8:X14)</f>
        <v>6.7529000000000003</v>
      </c>
      <c r="Y17" s="74"/>
      <c r="Z17" s="75">
        <f>MIN(Z8:Z14)</f>
        <v>5.9532999999999996</v>
      </c>
      <c r="AA17" s="76"/>
    </row>
    <row r="18" spans="1:27" ht="15" thickBot="1" x14ac:dyDescent="0.35">
      <c r="A18" s="77" t="s">
        <v>29</v>
      </c>
      <c r="B18" s="78"/>
      <c r="C18" s="78"/>
      <c r="D18" s="79">
        <f>MAX(D8:D14)</f>
        <v>9.4076000000000004</v>
      </c>
      <c r="E18" s="78"/>
      <c r="F18" s="79">
        <f>MAX(F8:F14)</f>
        <v>9.4076000000000004</v>
      </c>
      <c r="G18" s="78"/>
      <c r="H18" s="79">
        <f>MAX(H8:H14)</f>
        <v>44.186500000000002</v>
      </c>
      <c r="I18" s="78"/>
      <c r="J18" s="79">
        <f>MAX(J8:J14)</f>
        <v>37.953899999999997</v>
      </c>
      <c r="K18" s="78"/>
      <c r="L18" s="79">
        <f>MAX(L8:L14)</f>
        <v>36.446199999999997</v>
      </c>
      <c r="M18" s="78"/>
      <c r="N18" s="79">
        <f>MAX(N8:N14)</f>
        <v>23.986999999999998</v>
      </c>
      <c r="O18" s="78"/>
      <c r="P18" s="79">
        <f>MAX(P8:P14)</f>
        <v>15.0456</v>
      </c>
      <c r="Q18" s="78"/>
      <c r="R18" s="79">
        <f>MAX(R8:R14)</f>
        <v>12.6807</v>
      </c>
      <c r="S18" s="78"/>
      <c r="T18" s="79">
        <f>MAX(T8:T14)</f>
        <v>11.815099999999999</v>
      </c>
      <c r="U18" s="78"/>
      <c r="V18" s="79">
        <f>MAX(V8:V14)</f>
        <v>10.1751</v>
      </c>
      <c r="W18" s="78"/>
      <c r="X18" s="79">
        <f>MAX(X8:X14)</f>
        <v>8.2236999999999991</v>
      </c>
      <c r="Y18" s="78"/>
      <c r="Z18" s="79">
        <f>MAX(Z8:Z14)</f>
        <v>9.782</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44025</v>
      </c>
      <c r="C8" s="65">
        <f>VLOOKUP($A8,'Return Data'!$B$7:$R$1700,4,0)</f>
        <v>323.97930000000002</v>
      </c>
      <c r="D8" s="65">
        <f>VLOOKUP($A8,'Return Data'!$B$7:$R$1700,5,0)</f>
        <v>3.5379</v>
      </c>
      <c r="E8" s="66">
        <f t="shared" ref="E8" si="0">RANK(D8,D$8:D$50,0)</f>
        <v>5</v>
      </c>
      <c r="F8" s="65">
        <f>VLOOKUP($A8,'Return Data'!$B$7:$R$1700,6,0)</f>
        <v>3.4220999999999999</v>
      </c>
      <c r="G8" s="66">
        <f t="shared" ref="G8" si="1">RANK(F8,F$8:F$50,0)</f>
        <v>7</v>
      </c>
      <c r="H8" s="65">
        <f>VLOOKUP($A8,'Return Data'!$B$7:$R$1700,7,0)</f>
        <v>3.6431</v>
      </c>
      <c r="I8" s="66">
        <f t="shared" ref="I8" si="2">RANK(H8,H$8:H$50,0)</f>
        <v>3</v>
      </c>
      <c r="J8" s="65">
        <f>VLOOKUP($A8,'Return Data'!$B$7:$R$1700,8,0)</f>
        <v>3.8538999999999999</v>
      </c>
      <c r="K8" s="66">
        <f t="shared" ref="K8" si="3">RANK(J8,J$8:J$50,0)</f>
        <v>3</v>
      </c>
      <c r="L8" s="65">
        <f>VLOOKUP($A8,'Return Data'!$B$7:$R$1700,9,0)</f>
        <v>4.2088999999999999</v>
      </c>
      <c r="M8" s="66">
        <f t="shared" ref="M8" si="4">RANK(L8,L$8:L$50,0)</f>
        <v>2</v>
      </c>
      <c r="N8" s="65">
        <f>VLOOKUP($A8,'Return Data'!$B$7:$R$1700,10,0)</f>
        <v>4.8337000000000003</v>
      </c>
      <c r="O8" s="66">
        <f t="shared" ref="O8" si="5">RANK(N8,N$8:N$50,0)</f>
        <v>2</v>
      </c>
      <c r="P8" s="65">
        <f>VLOOKUP($A8,'Return Data'!$B$7:$R$1700,11,0)</f>
        <v>5.2923999999999998</v>
      </c>
      <c r="Q8" s="66">
        <f t="shared" ref="Q8" si="6">RANK(P8,P$8:P$50,0)</f>
        <v>7</v>
      </c>
      <c r="R8" s="65">
        <f>VLOOKUP($A8,'Return Data'!$B$7:$R$1700,12,0)</f>
        <v>5.3421000000000003</v>
      </c>
      <c r="S8" s="66">
        <f t="shared" ref="S8" si="7">RANK(R8,R$8:R$50,0)</f>
        <v>8</v>
      </c>
      <c r="T8" s="65">
        <f>VLOOKUP($A8,'Return Data'!$B$7:$R$1700,13,0)</f>
        <v>5.6271000000000004</v>
      </c>
      <c r="U8" s="66">
        <f t="shared" ref="U8" si="8">RANK(T8,T$8:T$50,0)</f>
        <v>5</v>
      </c>
      <c r="V8" s="65">
        <f>VLOOKUP($A8,'Return Data'!$B$7:$R$1700,17,0)</f>
        <v>6.6009000000000002</v>
      </c>
      <c r="W8" s="66">
        <f t="shared" ref="W8" si="9">RANK(V8,V$8:V$50,0)</f>
        <v>7</v>
      </c>
      <c r="X8" s="65">
        <f>VLOOKUP($A8,'Return Data'!$B$7:$R$1700,14,0)</f>
        <v>6.7515999999999998</v>
      </c>
      <c r="Y8" s="66">
        <f t="shared" ref="Y8" si="10">RANK(X8,X$8:X$50,0)</f>
        <v>6</v>
      </c>
      <c r="Z8" s="65">
        <f>VLOOKUP($A8,'Return Data'!$B$7:$R$1700,16,0)</f>
        <v>7.7973999999999997</v>
      </c>
      <c r="AA8" s="67">
        <f t="shared" ref="AA8" si="11">RANK(Z8,Z$8:Z$50,0)</f>
        <v>3</v>
      </c>
    </row>
    <row r="9" spans="1:27" x14ac:dyDescent="0.3">
      <c r="A9" s="63" t="s">
        <v>119</v>
      </c>
      <c r="B9" s="64">
        <f>VLOOKUP($A9,'Return Data'!$B$7:$R$1700,3,0)</f>
        <v>44025</v>
      </c>
      <c r="C9" s="65">
        <f>VLOOKUP($A9,'Return Data'!$B$7:$R$1700,4,0)</f>
        <v>2233.0335</v>
      </c>
      <c r="D9" s="65">
        <f>VLOOKUP($A9,'Return Data'!$B$7:$R$1700,5,0)</f>
        <v>3.3184</v>
      </c>
      <c r="E9" s="66">
        <f t="shared" ref="E9:E50" si="12">RANK(D9,D$8:D$50,0)</f>
        <v>9</v>
      </c>
      <c r="F9" s="65">
        <f>VLOOKUP($A9,'Return Data'!$B$7:$R$1700,6,0)</f>
        <v>3.2749000000000001</v>
      </c>
      <c r="G9" s="66">
        <f t="shared" ref="G9:G50" si="13">RANK(F9,F$8:F$50,0)</f>
        <v>11</v>
      </c>
      <c r="H9" s="65">
        <f>VLOOKUP($A9,'Return Data'!$B$7:$R$1700,7,0)</f>
        <v>3.4243000000000001</v>
      </c>
      <c r="I9" s="66">
        <f t="shared" ref="I9:I50" si="14">RANK(H9,H$8:H$50,0)</f>
        <v>9</v>
      </c>
      <c r="J9" s="65">
        <f>VLOOKUP($A9,'Return Data'!$B$7:$R$1700,8,0)</f>
        <v>3.4144999999999999</v>
      </c>
      <c r="K9" s="66">
        <f t="shared" ref="K9:K50" si="15">RANK(J9,J$8:J$50,0)</f>
        <v>12</v>
      </c>
      <c r="L9" s="65">
        <f>VLOOKUP($A9,'Return Data'!$B$7:$R$1700,9,0)</f>
        <v>3.714</v>
      </c>
      <c r="M9" s="66">
        <f t="shared" ref="M9:M50" si="16">RANK(L9,L$8:L$50,0)</f>
        <v>14</v>
      </c>
      <c r="N9" s="65">
        <f>VLOOKUP($A9,'Return Data'!$B$7:$R$1700,10,0)</f>
        <v>4.4772999999999996</v>
      </c>
      <c r="O9" s="66">
        <f t="shared" ref="O9:O50" si="17">RANK(N9,N$8:N$50,0)</f>
        <v>14</v>
      </c>
      <c r="P9" s="65">
        <f>VLOOKUP($A9,'Return Data'!$B$7:$R$1700,11,0)</f>
        <v>5.2064000000000004</v>
      </c>
      <c r="Q9" s="66">
        <f t="shared" ref="Q9:Q50" si="18">RANK(P9,P$8:P$50,0)</f>
        <v>12</v>
      </c>
      <c r="R9" s="65">
        <f>VLOOKUP($A9,'Return Data'!$B$7:$R$1700,12,0)</f>
        <v>5.2885999999999997</v>
      </c>
      <c r="S9" s="66">
        <f t="shared" ref="S9:S50" si="19">RANK(R9,R$8:R$50,0)</f>
        <v>13</v>
      </c>
      <c r="T9" s="65">
        <f>VLOOKUP($A9,'Return Data'!$B$7:$R$1700,13,0)</f>
        <v>5.5434999999999999</v>
      </c>
      <c r="U9" s="66">
        <f t="shared" ref="U9:U50" si="20">RANK(T9,T$8:T$50,0)</f>
        <v>12</v>
      </c>
      <c r="V9" s="65">
        <f>VLOOKUP($A9,'Return Data'!$B$7:$R$1700,17,0)</f>
        <v>6.5334000000000003</v>
      </c>
      <c r="W9" s="66">
        <f t="shared" ref="W9:W49" si="21">RANK(V9,V$8:V$50,0)</f>
        <v>11</v>
      </c>
      <c r="X9" s="65">
        <f>VLOOKUP($A9,'Return Data'!$B$7:$R$1700,14,0)</f>
        <v>6.7084999999999999</v>
      </c>
      <c r="Y9" s="66">
        <f t="shared" ref="Y9:Y49" si="22">RANK(X9,X$8:X$50,0)</f>
        <v>10</v>
      </c>
      <c r="Z9" s="65">
        <f>VLOOKUP($A9,'Return Data'!$B$7:$R$1700,16,0)</f>
        <v>7.7417999999999996</v>
      </c>
      <c r="AA9" s="67">
        <f t="shared" ref="AA9:AA50" si="23">RANK(Z9,Z$8:Z$50,0)</f>
        <v>10</v>
      </c>
    </row>
    <row r="10" spans="1:27" x14ac:dyDescent="0.3">
      <c r="A10" s="63" t="s">
        <v>120</v>
      </c>
      <c r="B10" s="64">
        <f>VLOOKUP($A10,'Return Data'!$B$7:$R$1700,3,0)</f>
        <v>44025</v>
      </c>
      <c r="C10" s="65">
        <f>VLOOKUP($A10,'Return Data'!$B$7:$R$1700,4,0)</f>
        <v>2315.1062000000002</v>
      </c>
      <c r="D10" s="65">
        <f>VLOOKUP($A10,'Return Data'!$B$7:$R$1700,5,0)</f>
        <v>2.9279999999999999</v>
      </c>
      <c r="E10" s="66">
        <f t="shared" si="12"/>
        <v>33</v>
      </c>
      <c r="F10" s="65">
        <f>VLOOKUP($A10,'Return Data'!$B$7:$R$1700,6,0)</f>
        <v>2.9963000000000002</v>
      </c>
      <c r="G10" s="66">
        <f t="shared" si="13"/>
        <v>35</v>
      </c>
      <c r="H10" s="65">
        <f>VLOOKUP($A10,'Return Data'!$B$7:$R$1700,7,0)</f>
        <v>3.0221</v>
      </c>
      <c r="I10" s="66">
        <f t="shared" si="14"/>
        <v>35</v>
      </c>
      <c r="J10" s="65">
        <f>VLOOKUP($A10,'Return Data'!$B$7:$R$1700,8,0)</f>
        <v>3.1882999999999999</v>
      </c>
      <c r="K10" s="66">
        <f t="shared" si="15"/>
        <v>29</v>
      </c>
      <c r="L10" s="65">
        <f>VLOOKUP($A10,'Return Data'!$B$7:$R$1700,9,0)</f>
        <v>3.3050999999999999</v>
      </c>
      <c r="M10" s="66">
        <f t="shared" si="16"/>
        <v>27</v>
      </c>
      <c r="N10" s="65">
        <f>VLOOKUP($A10,'Return Data'!$B$7:$R$1700,10,0)</f>
        <v>3.8022999999999998</v>
      </c>
      <c r="O10" s="66">
        <f t="shared" si="17"/>
        <v>28</v>
      </c>
      <c r="P10" s="65">
        <f>VLOOKUP($A10,'Return Data'!$B$7:$R$1700,11,0)</f>
        <v>4.9960000000000004</v>
      </c>
      <c r="Q10" s="66">
        <f t="shared" si="18"/>
        <v>21</v>
      </c>
      <c r="R10" s="65">
        <f>VLOOKUP($A10,'Return Data'!$B$7:$R$1700,12,0)</f>
        <v>5.1657000000000002</v>
      </c>
      <c r="S10" s="66">
        <f t="shared" si="19"/>
        <v>18</v>
      </c>
      <c r="T10" s="65">
        <f>VLOOKUP($A10,'Return Data'!$B$7:$R$1700,13,0)</f>
        <v>5.4573</v>
      </c>
      <c r="U10" s="66">
        <f t="shared" si="20"/>
        <v>15</v>
      </c>
      <c r="V10" s="65">
        <f>VLOOKUP($A10,'Return Data'!$B$7:$R$1700,17,0)</f>
        <v>6.5071000000000003</v>
      </c>
      <c r="W10" s="66">
        <f t="shared" si="21"/>
        <v>14</v>
      </c>
      <c r="X10" s="65">
        <f>VLOOKUP($A10,'Return Data'!$B$7:$R$1700,14,0)</f>
        <v>6.7</v>
      </c>
      <c r="Y10" s="66">
        <f t="shared" si="22"/>
        <v>13</v>
      </c>
      <c r="Z10" s="65">
        <f>VLOOKUP($A10,'Return Data'!$B$7:$R$1700,16,0)</f>
        <v>7.7805</v>
      </c>
      <c r="AA10" s="67">
        <f t="shared" si="23"/>
        <v>4</v>
      </c>
    </row>
    <row r="11" spans="1:27" x14ac:dyDescent="0.3">
      <c r="A11" s="63" t="s">
        <v>121</v>
      </c>
      <c r="B11" s="64">
        <f>VLOOKUP($A11,'Return Data'!$B$7:$R$1700,3,0)</f>
        <v>44025</v>
      </c>
      <c r="C11" s="65">
        <f>VLOOKUP($A11,'Return Data'!$B$7:$R$1700,4,0)</f>
        <v>3093.3737000000001</v>
      </c>
      <c r="D11" s="65">
        <f>VLOOKUP($A11,'Return Data'!$B$7:$R$1700,5,0)</f>
        <v>3.2698999999999998</v>
      </c>
      <c r="E11" s="66">
        <f t="shared" si="12"/>
        <v>13</v>
      </c>
      <c r="F11" s="65">
        <f>VLOOKUP($A11,'Return Data'!$B$7:$R$1700,6,0)</f>
        <v>3.2016</v>
      </c>
      <c r="G11" s="66">
        <f t="shared" si="13"/>
        <v>18</v>
      </c>
      <c r="H11" s="65">
        <f>VLOOKUP($A11,'Return Data'!$B$7:$R$1700,7,0)</f>
        <v>3.1949000000000001</v>
      </c>
      <c r="I11" s="66">
        <f t="shared" si="14"/>
        <v>25</v>
      </c>
      <c r="J11" s="65">
        <f>VLOOKUP($A11,'Return Data'!$B$7:$R$1700,8,0)</f>
        <v>3.1398000000000001</v>
      </c>
      <c r="K11" s="66">
        <f t="shared" si="15"/>
        <v>33</v>
      </c>
      <c r="L11" s="65">
        <f>VLOOKUP($A11,'Return Data'!$B$7:$R$1700,9,0)</f>
        <v>3.2423999999999999</v>
      </c>
      <c r="M11" s="66">
        <f t="shared" si="16"/>
        <v>28</v>
      </c>
      <c r="N11" s="65">
        <f>VLOOKUP($A11,'Return Data'!$B$7:$R$1700,10,0)</f>
        <v>3.9626000000000001</v>
      </c>
      <c r="O11" s="66">
        <f t="shared" si="17"/>
        <v>27</v>
      </c>
      <c r="P11" s="65">
        <f>VLOOKUP($A11,'Return Data'!$B$7:$R$1700,11,0)</f>
        <v>4.9776999999999996</v>
      </c>
      <c r="Q11" s="66">
        <f t="shared" si="18"/>
        <v>23</v>
      </c>
      <c r="R11" s="65">
        <f>VLOOKUP($A11,'Return Data'!$B$7:$R$1700,12,0)</f>
        <v>5.1818999999999997</v>
      </c>
      <c r="S11" s="66">
        <f t="shared" si="19"/>
        <v>16</v>
      </c>
      <c r="T11" s="65">
        <f>VLOOKUP($A11,'Return Data'!$B$7:$R$1700,13,0)</f>
        <v>5.5044000000000004</v>
      </c>
      <c r="U11" s="66">
        <f t="shared" si="20"/>
        <v>14</v>
      </c>
      <c r="V11" s="65">
        <f>VLOOKUP($A11,'Return Data'!$B$7:$R$1700,17,0)</f>
        <v>6.5449000000000002</v>
      </c>
      <c r="W11" s="66">
        <f t="shared" si="21"/>
        <v>10</v>
      </c>
      <c r="X11" s="65">
        <f>VLOOKUP($A11,'Return Data'!$B$7:$R$1700,14,0)</f>
        <v>6.7058</v>
      </c>
      <c r="Y11" s="66">
        <f t="shared" si="22"/>
        <v>11</v>
      </c>
      <c r="Z11" s="65">
        <f>VLOOKUP($A11,'Return Data'!$B$7:$R$1700,16,0)</f>
        <v>7.7104999999999997</v>
      </c>
      <c r="AA11" s="67">
        <f t="shared" si="23"/>
        <v>17</v>
      </c>
    </row>
    <row r="12" spans="1:27" x14ac:dyDescent="0.3">
      <c r="A12" s="63" t="s">
        <v>122</v>
      </c>
      <c r="B12" s="64">
        <f>VLOOKUP($A12,'Return Data'!$B$7:$R$1700,3,0)</f>
        <v>44025</v>
      </c>
      <c r="C12" s="65">
        <f>VLOOKUP($A12,'Return Data'!$B$7:$R$1700,4,0)</f>
        <v>2314.3310999999999</v>
      </c>
      <c r="D12" s="65">
        <f>VLOOKUP($A12,'Return Data'!$B$7:$R$1700,5,0)</f>
        <v>2.8927</v>
      </c>
      <c r="E12" s="66">
        <f t="shared" si="12"/>
        <v>36</v>
      </c>
      <c r="F12" s="65">
        <f>VLOOKUP($A12,'Return Data'!$B$7:$R$1700,6,0)</f>
        <v>3.0283000000000002</v>
      </c>
      <c r="G12" s="66">
        <f t="shared" si="13"/>
        <v>33</v>
      </c>
      <c r="H12" s="65">
        <f>VLOOKUP($A12,'Return Data'!$B$7:$R$1700,7,0)</f>
        <v>3.1589</v>
      </c>
      <c r="I12" s="66">
        <f t="shared" si="14"/>
        <v>29</v>
      </c>
      <c r="J12" s="65">
        <f>VLOOKUP($A12,'Return Data'!$B$7:$R$1700,8,0)</f>
        <v>3.3174000000000001</v>
      </c>
      <c r="K12" s="66">
        <f t="shared" si="15"/>
        <v>21</v>
      </c>
      <c r="L12" s="65">
        <f>VLOOKUP($A12,'Return Data'!$B$7:$R$1700,9,0)</f>
        <v>3.5868000000000002</v>
      </c>
      <c r="M12" s="66">
        <f t="shared" si="16"/>
        <v>21</v>
      </c>
      <c r="N12" s="65">
        <f>VLOOKUP($A12,'Return Data'!$B$7:$R$1700,10,0)</f>
        <v>4.5213000000000001</v>
      </c>
      <c r="O12" s="66">
        <f t="shared" si="17"/>
        <v>11</v>
      </c>
      <c r="P12" s="65">
        <f>VLOOKUP($A12,'Return Data'!$B$7:$R$1700,11,0)</f>
        <v>5.0061999999999998</v>
      </c>
      <c r="Q12" s="66">
        <f t="shared" si="18"/>
        <v>20</v>
      </c>
      <c r="R12" s="65">
        <f>VLOOKUP($A12,'Return Data'!$B$7:$R$1700,12,0)</f>
        <v>5.0747</v>
      </c>
      <c r="S12" s="66">
        <f t="shared" si="19"/>
        <v>24</v>
      </c>
      <c r="T12" s="65">
        <f>VLOOKUP($A12,'Return Data'!$B$7:$R$1700,13,0)</f>
        <v>5.3269000000000002</v>
      </c>
      <c r="U12" s="66">
        <f t="shared" si="20"/>
        <v>25</v>
      </c>
      <c r="V12" s="65">
        <f>VLOOKUP($A12,'Return Data'!$B$7:$R$1700,17,0)</f>
        <v>6.3784000000000001</v>
      </c>
      <c r="W12" s="66">
        <f t="shared" si="21"/>
        <v>24</v>
      </c>
      <c r="X12" s="65">
        <f>VLOOKUP($A12,'Return Data'!$B$7:$R$1700,14,0)</f>
        <v>6.6193999999999997</v>
      </c>
      <c r="Y12" s="66">
        <f t="shared" si="22"/>
        <v>21</v>
      </c>
      <c r="Z12" s="65">
        <f>VLOOKUP($A12,'Return Data'!$B$7:$R$1700,16,0)</f>
        <v>7.7115999999999998</v>
      </c>
      <c r="AA12" s="67">
        <f t="shared" si="23"/>
        <v>16</v>
      </c>
    </row>
    <row r="13" spans="1:27" x14ac:dyDescent="0.3">
      <c r="A13" s="63" t="s">
        <v>123</v>
      </c>
      <c r="B13" s="64">
        <f>VLOOKUP($A13,'Return Data'!$B$7:$R$1700,3,0)</f>
        <v>44025</v>
      </c>
      <c r="C13" s="65">
        <f>VLOOKUP($A13,'Return Data'!$B$7:$R$1700,4,0)</f>
        <v>2412.9391000000001</v>
      </c>
      <c r="D13" s="65">
        <f>VLOOKUP($A13,'Return Data'!$B$7:$R$1700,5,0)</f>
        <v>3.1345000000000001</v>
      </c>
      <c r="E13" s="66">
        <f t="shared" si="12"/>
        <v>20</v>
      </c>
      <c r="F13" s="65">
        <f>VLOOKUP($A13,'Return Data'!$B$7:$R$1700,6,0)</f>
        <v>3.0846</v>
      </c>
      <c r="G13" s="66">
        <f t="shared" si="13"/>
        <v>27</v>
      </c>
      <c r="H13" s="65">
        <f>VLOOKUP($A13,'Return Data'!$B$7:$R$1700,7,0)</f>
        <v>3.0703999999999998</v>
      </c>
      <c r="I13" s="66">
        <f t="shared" si="14"/>
        <v>32</v>
      </c>
      <c r="J13" s="65">
        <f>VLOOKUP($A13,'Return Data'!$B$7:$R$1700,8,0)</f>
        <v>3.1286</v>
      </c>
      <c r="K13" s="66">
        <f t="shared" si="15"/>
        <v>34</v>
      </c>
      <c r="L13" s="65">
        <f>VLOOKUP($A13,'Return Data'!$B$7:$R$1700,9,0)</f>
        <v>3.1078000000000001</v>
      </c>
      <c r="M13" s="66">
        <f t="shared" si="16"/>
        <v>39</v>
      </c>
      <c r="N13" s="65">
        <f>VLOOKUP($A13,'Return Data'!$B$7:$R$1700,10,0)</f>
        <v>3.3210999999999999</v>
      </c>
      <c r="O13" s="66">
        <f t="shared" si="17"/>
        <v>41</v>
      </c>
      <c r="P13" s="65">
        <f>VLOOKUP($A13,'Return Data'!$B$7:$R$1700,11,0)</f>
        <v>4.0872000000000002</v>
      </c>
      <c r="Q13" s="66">
        <f t="shared" si="18"/>
        <v>35</v>
      </c>
      <c r="R13" s="65">
        <f>VLOOKUP($A13,'Return Data'!$B$7:$R$1700,12,0)</f>
        <v>4.4534000000000002</v>
      </c>
      <c r="S13" s="66">
        <f t="shared" si="19"/>
        <v>34</v>
      </c>
      <c r="T13" s="65">
        <f>VLOOKUP($A13,'Return Data'!$B$7:$R$1700,13,0)</f>
        <v>4.7957000000000001</v>
      </c>
      <c r="U13" s="66">
        <f t="shared" si="20"/>
        <v>33</v>
      </c>
      <c r="V13" s="65">
        <f>VLOOKUP($A13,'Return Data'!$B$7:$R$1700,17,0)</f>
        <v>6.0472999999999999</v>
      </c>
      <c r="W13" s="66">
        <f t="shared" si="21"/>
        <v>30</v>
      </c>
      <c r="X13" s="65">
        <f>VLOOKUP($A13,'Return Data'!$B$7:$R$1700,14,0)</f>
        <v>6.3429000000000002</v>
      </c>
      <c r="Y13" s="66">
        <f t="shared" si="22"/>
        <v>30</v>
      </c>
      <c r="Z13" s="65">
        <f>VLOOKUP($A13,'Return Data'!$B$7:$R$1700,16,0)</f>
        <v>7.5224000000000002</v>
      </c>
      <c r="AA13" s="67">
        <f t="shared" si="23"/>
        <v>28</v>
      </c>
    </row>
    <row r="14" spans="1:27" x14ac:dyDescent="0.3">
      <c r="A14" s="63" t="s">
        <v>124</v>
      </c>
      <c r="B14" s="64">
        <f>VLOOKUP($A14,'Return Data'!$B$7:$R$1700,3,0)</f>
        <v>44025</v>
      </c>
      <c r="C14" s="65">
        <f>VLOOKUP($A14,'Return Data'!$B$7:$R$1700,4,0)</f>
        <v>2875.1478999999999</v>
      </c>
      <c r="D14" s="65">
        <f>VLOOKUP($A14,'Return Data'!$B$7:$R$1700,5,0)</f>
        <v>3.4559000000000002</v>
      </c>
      <c r="E14" s="66">
        <f t="shared" si="12"/>
        <v>7</v>
      </c>
      <c r="F14" s="65">
        <f>VLOOKUP($A14,'Return Data'!$B$7:$R$1700,6,0)</f>
        <v>3.4447000000000001</v>
      </c>
      <c r="G14" s="66">
        <f t="shared" si="13"/>
        <v>5</v>
      </c>
      <c r="H14" s="65">
        <f>VLOOKUP($A14,'Return Data'!$B$7:$R$1700,7,0)</f>
        <v>3.2730000000000001</v>
      </c>
      <c r="I14" s="66">
        <f t="shared" si="14"/>
        <v>19</v>
      </c>
      <c r="J14" s="65">
        <f>VLOOKUP($A14,'Return Data'!$B$7:$R$1700,8,0)</f>
        <v>3.3328000000000002</v>
      </c>
      <c r="K14" s="66">
        <f t="shared" si="15"/>
        <v>20</v>
      </c>
      <c r="L14" s="65">
        <f>VLOOKUP($A14,'Return Data'!$B$7:$R$1700,9,0)</f>
        <v>3.5998000000000001</v>
      </c>
      <c r="M14" s="66">
        <f t="shared" si="16"/>
        <v>20</v>
      </c>
      <c r="N14" s="65">
        <f>VLOOKUP($A14,'Return Data'!$B$7:$R$1700,10,0)</f>
        <v>4.1401000000000003</v>
      </c>
      <c r="O14" s="66">
        <f t="shared" si="17"/>
        <v>25</v>
      </c>
      <c r="P14" s="65">
        <f>VLOOKUP($A14,'Return Data'!$B$7:$R$1700,11,0)</f>
        <v>5.0854999999999997</v>
      </c>
      <c r="Q14" s="66">
        <f t="shared" si="18"/>
        <v>17</v>
      </c>
      <c r="R14" s="65">
        <f>VLOOKUP($A14,'Return Data'!$B$7:$R$1700,12,0)</f>
        <v>5.1508000000000003</v>
      </c>
      <c r="S14" s="66">
        <f t="shared" si="19"/>
        <v>20</v>
      </c>
      <c r="T14" s="65">
        <f>VLOOKUP($A14,'Return Data'!$B$7:$R$1700,13,0)</f>
        <v>5.4231999999999996</v>
      </c>
      <c r="U14" s="66">
        <f t="shared" si="20"/>
        <v>21</v>
      </c>
      <c r="V14" s="65">
        <f>VLOOKUP($A14,'Return Data'!$B$7:$R$1700,17,0)</f>
        <v>6.4581999999999997</v>
      </c>
      <c r="W14" s="66">
        <f t="shared" si="21"/>
        <v>17</v>
      </c>
      <c r="X14" s="65">
        <f>VLOOKUP($A14,'Return Data'!$B$7:$R$1700,14,0)</f>
        <v>6.6508000000000003</v>
      </c>
      <c r="Y14" s="66">
        <f t="shared" si="22"/>
        <v>16</v>
      </c>
      <c r="Z14" s="65">
        <f>VLOOKUP($A14,'Return Data'!$B$7:$R$1700,16,0)</f>
        <v>7.7013999999999996</v>
      </c>
      <c r="AA14" s="67">
        <f t="shared" si="23"/>
        <v>19</v>
      </c>
    </row>
    <row r="15" spans="1:27" x14ac:dyDescent="0.3">
      <c r="A15" s="63" t="s">
        <v>125</v>
      </c>
      <c r="B15" s="64">
        <f>VLOOKUP($A15,'Return Data'!$B$7:$R$1700,3,0)</f>
        <v>44025</v>
      </c>
      <c r="C15" s="65">
        <f>VLOOKUP($A15,'Return Data'!$B$7:$R$1700,4,0)</f>
        <v>2591.6723999999999</v>
      </c>
      <c r="D15" s="65">
        <f>VLOOKUP($A15,'Return Data'!$B$7:$R$1700,5,0)</f>
        <v>3.0295999999999998</v>
      </c>
      <c r="E15" s="66">
        <f t="shared" si="12"/>
        <v>28</v>
      </c>
      <c r="F15" s="65">
        <f>VLOOKUP($A15,'Return Data'!$B$7:$R$1700,6,0)</f>
        <v>3.1353</v>
      </c>
      <c r="G15" s="66">
        <f t="shared" si="13"/>
        <v>24</v>
      </c>
      <c r="H15" s="65">
        <f>VLOOKUP($A15,'Return Data'!$B$7:$R$1700,7,0)</f>
        <v>3.1208</v>
      </c>
      <c r="I15" s="66">
        <f t="shared" si="14"/>
        <v>31</v>
      </c>
      <c r="J15" s="65">
        <f>VLOOKUP($A15,'Return Data'!$B$7:$R$1700,8,0)</f>
        <v>3.2275</v>
      </c>
      <c r="K15" s="66">
        <f t="shared" si="15"/>
        <v>24</v>
      </c>
      <c r="L15" s="65">
        <f>VLOOKUP($A15,'Return Data'!$B$7:$R$1700,9,0)</f>
        <v>3.3574999999999999</v>
      </c>
      <c r="M15" s="66">
        <f t="shared" si="16"/>
        <v>26</v>
      </c>
      <c r="N15" s="65">
        <f>VLOOKUP($A15,'Return Data'!$B$7:$R$1700,10,0)</f>
        <v>4.5392999999999999</v>
      </c>
      <c r="O15" s="66">
        <f t="shared" si="17"/>
        <v>10</v>
      </c>
      <c r="P15" s="65">
        <f>VLOOKUP($A15,'Return Data'!$B$7:$R$1700,11,0)</f>
        <v>5.242</v>
      </c>
      <c r="Q15" s="66">
        <f t="shared" si="18"/>
        <v>10</v>
      </c>
      <c r="R15" s="65">
        <f>VLOOKUP($A15,'Return Data'!$B$7:$R$1700,12,0)</f>
        <v>5.3567999999999998</v>
      </c>
      <c r="S15" s="66">
        <f t="shared" si="19"/>
        <v>6</v>
      </c>
      <c r="T15" s="65">
        <f>VLOOKUP($A15,'Return Data'!$B$7:$R$1700,13,0)</f>
        <v>5.6505999999999998</v>
      </c>
      <c r="U15" s="66">
        <f t="shared" si="20"/>
        <v>4</v>
      </c>
      <c r="V15" s="65">
        <f>VLOOKUP($A15,'Return Data'!$B$7:$R$1700,17,0)</f>
        <v>6.6036000000000001</v>
      </c>
      <c r="W15" s="66">
        <f t="shared" si="21"/>
        <v>6</v>
      </c>
      <c r="X15" s="65">
        <f>VLOOKUP($A15,'Return Data'!$B$7:$R$1700,14,0)</f>
        <v>6.7617000000000003</v>
      </c>
      <c r="Y15" s="66">
        <f t="shared" si="22"/>
        <v>5</v>
      </c>
      <c r="Z15" s="65">
        <f>VLOOKUP($A15,'Return Data'!$B$7:$R$1700,16,0)</f>
        <v>7.6299000000000001</v>
      </c>
      <c r="AA15" s="67">
        <f t="shared" si="23"/>
        <v>27</v>
      </c>
    </row>
    <row r="16" spans="1:27" x14ac:dyDescent="0.3">
      <c r="A16" s="63" t="s">
        <v>126</v>
      </c>
      <c r="B16" s="64">
        <f>VLOOKUP($A16,'Return Data'!$B$7:$R$1700,3,0)</f>
        <v>44025</v>
      </c>
      <c r="C16" s="65">
        <f>VLOOKUP($A16,'Return Data'!$B$7:$R$1700,4,0)</f>
        <v>2200.9517999999998</v>
      </c>
      <c r="D16" s="65">
        <f>VLOOKUP($A16,'Return Data'!$B$7:$R$1700,5,0)</f>
        <v>3.0948000000000002</v>
      </c>
      <c r="E16" s="66">
        <f t="shared" si="12"/>
        <v>25</v>
      </c>
      <c r="F16" s="65">
        <f>VLOOKUP($A16,'Return Data'!$B$7:$R$1700,6,0)</f>
        <v>3.0472000000000001</v>
      </c>
      <c r="G16" s="66">
        <f t="shared" si="13"/>
        <v>29</v>
      </c>
      <c r="H16" s="65">
        <f>VLOOKUP($A16,'Return Data'!$B$7:$R$1700,7,0)</f>
        <v>3.2105000000000001</v>
      </c>
      <c r="I16" s="66">
        <f t="shared" si="14"/>
        <v>24</v>
      </c>
      <c r="J16" s="65">
        <f>VLOOKUP($A16,'Return Data'!$B$7:$R$1700,8,0)</f>
        <v>3.1602000000000001</v>
      </c>
      <c r="K16" s="66">
        <f t="shared" si="15"/>
        <v>32</v>
      </c>
      <c r="L16" s="65">
        <f>VLOOKUP($A16,'Return Data'!$B$7:$R$1700,9,0)</f>
        <v>3.1797</v>
      </c>
      <c r="M16" s="66">
        <f t="shared" si="16"/>
        <v>32</v>
      </c>
      <c r="N16" s="65">
        <f>VLOOKUP($A16,'Return Data'!$B$7:$R$1700,10,0)</f>
        <v>3.347</v>
      </c>
      <c r="O16" s="66">
        <f t="shared" si="17"/>
        <v>39</v>
      </c>
      <c r="P16" s="65">
        <f>VLOOKUP($A16,'Return Data'!$B$7:$R$1700,11,0)</f>
        <v>4.2586000000000004</v>
      </c>
      <c r="Q16" s="66">
        <f t="shared" si="18"/>
        <v>31</v>
      </c>
      <c r="R16" s="65">
        <f>VLOOKUP($A16,'Return Data'!$B$7:$R$1700,12,0)</f>
        <v>4.4579000000000004</v>
      </c>
      <c r="S16" s="66">
        <f t="shared" si="19"/>
        <v>33</v>
      </c>
      <c r="T16" s="65">
        <f>VLOOKUP($A16,'Return Data'!$B$7:$R$1700,13,0)</f>
        <v>4.7702</v>
      </c>
      <c r="U16" s="66">
        <f t="shared" si="20"/>
        <v>34</v>
      </c>
      <c r="V16" s="65">
        <f>VLOOKUP($A16,'Return Data'!$B$7:$R$1700,17,0)</f>
        <v>6.1117999999999997</v>
      </c>
      <c r="W16" s="66">
        <f t="shared" si="21"/>
        <v>29</v>
      </c>
      <c r="X16" s="65">
        <f>VLOOKUP($A16,'Return Data'!$B$7:$R$1700,14,0)</f>
        <v>6.4367000000000001</v>
      </c>
      <c r="Y16" s="66">
        <f t="shared" si="22"/>
        <v>29</v>
      </c>
      <c r="Z16" s="65">
        <f>VLOOKUP($A16,'Return Data'!$B$7:$R$1700,16,0)</f>
        <v>7.7228000000000003</v>
      </c>
      <c r="AA16" s="67">
        <f t="shared" si="23"/>
        <v>13</v>
      </c>
    </row>
    <row r="17" spans="1:27" x14ac:dyDescent="0.3">
      <c r="A17" s="63" t="s">
        <v>127</v>
      </c>
      <c r="B17" s="64">
        <f>VLOOKUP($A17,'Return Data'!$B$7:$R$1700,3,0)</f>
        <v>44025</v>
      </c>
      <c r="C17" s="65">
        <f>VLOOKUP($A17,'Return Data'!$B$7:$R$1700,4,0)</f>
        <v>3022.4605000000001</v>
      </c>
      <c r="D17" s="65">
        <f>VLOOKUP($A17,'Return Data'!$B$7:$R$1700,5,0)</f>
        <v>2.8984999999999999</v>
      </c>
      <c r="E17" s="66">
        <f t="shared" si="12"/>
        <v>34</v>
      </c>
      <c r="F17" s="65">
        <f>VLOOKUP($A17,'Return Data'!$B$7:$R$1700,6,0)</f>
        <v>3.0411999999999999</v>
      </c>
      <c r="G17" s="66">
        <f t="shared" si="13"/>
        <v>30</v>
      </c>
      <c r="H17" s="65">
        <f>VLOOKUP($A17,'Return Data'!$B$7:$R$1700,7,0)</f>
        <v>3.0668000000000002</v>
      </c>
      <c r="I17" s="66">
        <f t="shared" si="14"/>
        <v>33</v>
      </c>
      <c r="J17" s="65">
        <f>VLOOKUP($A17,'Return Data'!$B$7:$R$1700,8,0)</f>
        <v>3.1768000000000001</v>
      </c>
      <c r="K17" s="66">
        <f t="shared" si="15"/>
        <v>30</v>
      </c>
      <c r="L17" s="65">
        <f>VLOOKUP($A17,'Return Data'!$B$7:$R$1700,9,0)</f>
        <v>3.4222000000000001</v>
      </c>
      <c r="M17" s="66">
        <f t="shared" si="16"/>
        <v>25</v>
      </c>
      <c r="N17" s="65">
        <f>VLOOKUP($A17,'Return Data'!$B$7:$R$1700,10,0)</f>
        <v>4.4508999999999999</v>
      </c>
      <c r="O17" s="66">
        <f t="shared" si="17"/>
        <v>15</v>
      </c>
      <c r="P17" s="65">
        <f>VLOOKUP($A17,'Return Data'!$B$7:$R$1700,11,0)</f>
        <v>5.3867000000000003</v>
      </c>
      <c r="Q17" s="66">
        <f t="shared" si="18"/>
        <v>3</v>
      </c>
      <c r="R17" s="65">
        <f>VLOOKUP($A17,'Return Data'!$B$7:$R$1700,12,0)</f>
        <v>5.5286999999999997</v>
      </c>
      <c r="S17" s="66">
        <f t="shared" si="19"/>
        <v>2</v>
      </c>
      <c r="T17" s="65">
        <f>VLOOKUP($A17,'Return Data'!$B$7:$R$1700,13,0)</f>
        <v>5.7965</v>
      </c>
      <c r="U17" s="66">
        <f t="shared" si="20"/>
        <v>2</v>
      </c>
      <c r="V17" s="65">
        <f>VLOOKUP($A17,'Return Data'!$B$7:$R$1700,17,0)</f>
        <v>6.7370999999999999</v>
      </c>
      <c r="W17" s="66">
        <f t="shared" si="21"/>
        <v>2</v>
      </c>
      <c r="X17" s="65">
        <f>VLOOKUP($A17,'Return Data'!$B$7:$R$1700,14,0)</f>
        <v>6.8235000000000001</v>
      </c>
      <c r="Y17" s="66">
        <f t="shared" si="22"/>
        <v>2</v>
      </c>
      <c r="Z17" s="65">
        <f>VLOOKUP($A17,'Return Data'!$B$7:$R$1700,16,0)</f>
        <v>7.8540000000000001</v>
      </c>
      <c r="AA17" s="67">
        <f t="shared" si="23"/>
        <v>2</v>
      </c>
    </row>
    <row r="18" spans="1:27" x14ac:dyDescent="0.3">
      <c r="A18" s="63" t="s">
        <v>128</v>
      </c>
      <c r="B18" s="64">
        <f>VLOOKUP($A18,'Return Data'!$B$7:$R$1700,3,0)</f>
        <v>44025</v>
      </c>
      <c r="C18" s="65">
        <f>VLOOKUP($A18,'Return Data'!$B$7:$R$1700,4,0)</f>
        <v>3955.9472999999998</v>
      </c>
      <c r="D18" s="65">
        <f>VLOOKUP($A18,'Return Data'!$B$7:$R$1700,5,0)</f>
        <v>3.1124000000000001</v>
      </c>
      <c r="E18" s="66">
        <f t="shared" si="12"/>
        <v>22</v>
      </c>
      <c r="F18" s="65">
        <f>VLOOKUP($A18,'Return Data'!$B$7:$R$1700,6,0)</f>
        <v>3.1736</v>
      </c>
      <c r="G18" s="66">
        <f t="shared" si="13"/>
        <v>22</v>
      </c>
      <c r="H18" s="65">
        <f>VLOOKUP($A18,'Return Data'!$B$7:$R$1700,7,0)</f>
        <v>3.3771</v>
      </c>
      <c r="I18" s="66">
        <f t="shared" si="14"/>
        <v>12</v>
      </c>
      <c r="J18" s="65">
        <f>VLOOKUP($A18,'Return Data'!$B$7:$R$1700,8,0)</f>
        <v>3.4053</v>
      </c>
      <c r="K18" s="66">
        <f t="shared" si="15"/>
        <v>13</v>
      </c>
      <c r="L18" s="65">
        <f>VLOOKUP($A18,'Return Data'!$B$7:$R$1700,9,0)</f>
        <v>3.6459999999999999</v>
      </c>
      <c r="M18" s="66">
        <f t="shared" si="16"/>
        <v>17</v>
      </c>
      <c r="N18" s="65">
        <f>VLOOKUP($A18,'Return Data'!$B$7:$R$1700,10,0)</f>
        <v>4.3381999999999996</v>
      </c>
      <c r="O18" s="66">
        <f t="shared" si="17"/>
        <v>21</v>
      </c>
      <c r="P18" s="65">
        <f>VLOOKUP($A18,'Return Data'!$B$7:$R$1700,11,0)</f>
        <v>5.0279999999999996</v>
      </c>
      <c r="Q18" s="66">
        <f t="shared" si="18"/>
        <v>18</v>
      </c>
      <c r="R18" s="65">
        <f>VLOOKUP($A18,'Return Data'!$B$7:$R$1700,12,0)</f>
        <v>5.1211000000000002</v>
      </c>
      <c r="S18" s="66">
        <f t="shared" si="19"/>
        <v>22</v>
      </c>
      <c r="T18" s="65">
        <f>VLOOKUP($A18,'Return Data'!$B$7:$R$1700,13,0)</f>
        <v>5.4006999999999996</v>
      </c>
      <c r="U18" s="66">
        <f t="shared" si="20"/>
        <v>22</v>
      </c>
      <c r="V18" s="65">
        <f>VLOOKUP($A18,'Return Data'!$B$7:$R$1700,17,0)</f>
        <v>6.4119999999999999</v>
      </c>
      <c r="W18" s="66">
        <f t="shared" si="21"/>
        <v>22</v>
      </c>
      <c r="X18" s="65">
        <f>VLOOKUP($A18,'Return Data'!$B$7:$R$1700,14,0)</f>
        <v>6.5617000000000001</v>
      </c>
      <c r="Y18" s="66">
        <f t="shared" si="22"/>
        <v>27</v>
      </c>
      <c r="Z18" s="65">
        <f>VLOOKUP($A18,'Return Data'!$B$7:$R$1700,16,0)</f>
        <v>7.6782000000000004</v>
      </c>
      <c r="AA18" s="67">
        <f t="shared" si="23"/>
        <v>23</v>
      </c>
    </row>
    <row r="19" spans="1:27" x14ac:dyDescent="0.3">
      <c r="A19" s="63" t="s">
        <v>129</v>
      </c>
      <c r="B19" s="64">
        <f>VLOOKUP($A19,'Return Data'!$B$7:$R$1700,3,0)</f>
        <v>44025</v>
      </c>
      <c r="C19" s="65">
        <f>VLOOKUP($A19,'Return Data'!$B$7:$R$1700,4,0)</f>
        <v>2002.7637999999999</v>
      </c>
      <c r="D19" s="65">
        <f>VLOOKUP($A19,'Return Data'!$B$7:$R$1700,5,0)</f>
        <v>3.0019</v>
      </c>
      <c r="E19" s="66">
        <f t="shared" si="12"/>
        <v>30</v>
      </c>
      <c r="F19" s="65">
        <f>VLOOKUP($A19,'Return Data'!$B$7:$R$1700,6,0)</f>
        <v>3.1238999999999999</v>
      </c>
      <c r="G19" s="66">
        <f t="shared" si="13"/>
        <v>25</v>
      </c>
      <c r="H19" s="65">
        <f>VLOOKUP($A19,'Return Data'!$B$7:$R$1700,7,0)</f>
        <v>3.2606000000000002</v>
      </c>
      <c r="I19" s="66">
        <f t="shared" si="14"/>
        <v>22</v>
      </c>
      <c r="J19" s="65">
        <f>VLOOKUP($A19,'Return Data'!$B$7:$R$1700,8,0)</f>
        <v>3.4047000000000001</v>
      </c>
      <c r="K19" s="66">
        <f t="shared" si="15"/>
        <v>14</v>
      </c>
      <c r="L19" s="65">
        <f>VLOOKUP($A19,'Return Data'!$B$7:$R$1700,9,0)</f>
        <v>3.6844999999999999</v>
      </c>
      <c r="M19" s="66">
        <f t="shared" si="16"/>
        <v>15</v>
      </c>
      <c r="N19" s="65">
        <f>VLOOKUP($A19,'Return Data'!$B$7:$R$1700,10,0)</f>
        <v>4.3594999999999997</v>
      </c>
      <c r="O19" s="66">
        <f t="shared" si="17"/>
        <v>19</v>
      </c>
      <c r="P19" s="65">
        <f>VLOOKUP($A19,'Return Data'!$B$7:$R$1700,11,0)</f>
        <v>4.7891000000000004</v>
      </c>
      <c r="Q19" s="66">
        <f t="shared" si="18"/>
        <v>27</v>
      </c>
      <c r="R19" s="65">
        <f>VLOOKUP($A19,'Return Data'!$B$7:$R$1700,12,0)</f>
        <v>5.0396000000000001</v>
      </c>
      <c r="S19" s="66">
        <f t="shared" si="19"/>
        <v>25</v>
      </c>
      <c r="T19" s="65">
        <f>VLOOKUP($A19,'Return Data'!$B$7:$R$1700,13,0)</f>
        <v>5.3788</v>
      </c>
      <c r="U19" s="66">
        <f t="shared" si="20"/>
        <v>23</v>
      </c>
      <c r="V19" s="65">
        <f>VLOOKUP($A19,'Return Data'!$B$7:$R$1700,17,0)</f>
        <v>6.4566999999999997</v>
      </c>
      <c r="W19" s="66">
        <f t="shared" si="21"/>
        <v>18</v>
      </c>
      <c r="X19" s="65">
        <f>VLOOKUP($A19,'Return Data'!$B$7:$R$1700,14,0)</f>
        <v>6.6494</v>
      </c>
      <c r="Y19" s="66">
        <f t="shared" si="22"/>
        <v>18</v>
      </c>
      <c r="Z19" s="65">
        <f>VLOOKUP($A19,'Return Data'!$B$7:$R$1700,16,0)</f>
        <v>7.6944999999999997</v>
      </c>
      <c r="AA19" s="67">
        <f t="shared" si="23"/>
        <v>22</v>
      </c>
    </row>
    <row r="20" spans="1:27" x14ac:dyDescent="0.3">
      <c r="A20" s="63" t="s">
        <v>130</v>
      </c>
      <c r="B20" s="64">
        <f>VLOOKUP($A20,'Return Data'!$B$7:$R$1700,3,0)</f>
        <v>44025</v>
      </c>
      <c r="C20" s="65">
        <f>VLOOKUP($A20,'Return Data'!$B$7:$R$1700,4,0)</f>
        <v>297.77440000000001</v>
      </c>
      <c r="D20" s="65">
        <f>VLOOKUP($A20,'Return Data'!$B$7:$R$1700,5,0)</f>
        <v>3.3098999999999998</v>
      </c>
      <c r="E20" s="66">
        <f t="shared" si="12"/>
        <v>10</v>
      </c>
      <c r="F20" s="65">
        <f>VLOOKUP($A20,'Return Data'!$B$7:$R$1700,6,0)</f>
        <v>3.3227000000000002</v>
      </c>
      <c r="G20" s="66">
        <f t="shared" si="13"/>
        <v>9</v>
      </c>
      <c r="H20" s="65">
        <f>VLOOKUP($A20,'Return Data'!$B$7:$R$1700,7,0)</f>
        <v>3.5308000000000002</v>
      </c>
      <c r="I20" s="66">
        <f t="shared" si="14"/>
        <v>6</v>
      </c>
      <c r="J20" s="65">
        <f>VLOOKUP($A20,'Return Data'!$B$7:$R$1700,8,0)</f>
        <v>3.5666000000000002</v>
      </c>
      <c r="K20" s="66">
        <f t="shared" si="15"/>
        <v>7</v>
      </c>
      <c r="L20" s="65">
        <f>VLOOKUP($A20,'Return Data'!$B$7:$R$1700,9,0)</f>
        <v>3.9708999999999999</v>
      </c>
      <c r="M20" s="66">
        <f t="shared" si="16"/>
        <v>6</v>
      </c>
      <c r="N20" s="65">
        <f>VLOOKUP($A20,'Return Data'!$B$7:$R$1700,10,0)</f>
        <v>4.7034000000000002</v>
      </c>
      <c r="O20" s="66">
        <f t="shared" si="17"/>
        <v>6</v>
      </c>
      <c r="P20" s="65">
        <f>VLOOKUP($A20,'Return Data'!$B$7:$R$1700,11,0)</f>
        <v>5.2859999999999996</v>
      </c>
      <c r="Q20" s="66">
        <f t="shared" si="18"/>
        <v>8</v>
      </c>
      <c r="R20" s="65">
        <f>VLOOKUP($A20,'Return Data'!$B$7:$R$1700,12,0)</f>
        <v>5.3227000000000002</v>
      </c>
      <c r="S20" s="66">
        <f t="shared" si="19"/>
        <v>11</v>
      </c>
      <c r="T20" s="65">
        <f>VLOOKUP($A20,'Return Data'!$B$7:$R$1700,13,0)</f>
        <v>5.5685000000000002</v>
      </c>
      <c r="U20" s="66">
        <f t="shared" si="20"/>
        <v>11</v>
      </c>
      <c r="V20" s="65">
        <f>VLOOKUP($A20,'Return Data'!$B$7:$R$1700,17,0)</f>
        <v>6.5236999999999998</v>
      </c>
      <c r="W20" s="66">
        <f t="shared" si="21"/>
        <v>13</v>
      </c>
      <c r="X20" s="65">
        <f>VLOOKUP($A20,'Return Data'!$B$7:$R$1700,14,0)</f>
        <v>6.6801000000000004</v>
      </c>
      <c r="Y20" s="66">
        <f t="shared" si="22"/>
        <v>14</v>
      </c>
      <c r="Z20" s="65">
        <f>VLOOKUP($A20,'Return Data'!$B$7:$R$1700,16,0)</f>
        <v>7.7320000000000002</v>
      </c>
      <c r="AA20" s="67">
        <f t="shared" si="23"/>
        <v>11</v>
      </c>
    </row>
    <row r="21" spans="1:27" x14ac:dyDescent="0.3">
      <c r="A21" s="63" t="s">
        <v>131</v>
      </c>
      <c r="B21" s="64">
        <f>VLOOKUP($A21,'Return Data'!$B$7:$R$1700,3,0)</f>
        <v>44025</v>
      </c>
      <c r="C21" s="65">
        <f>VLOOKUP($A21,'Return Data'!$B$7:$R$1700,4,0)</f>
        <v>2160.2732000000001</v>
      </c>
      <c r="D21" s="65">
        <f>VLOOKUP($A21,'Return Data'!$B$7:$R$1700,5,0)</f>
        <v>5.9264000000000001</v>
      </c>
      <c r="E21" s="66">
        <f t="shared" si="12"/>
        <v>1</v>
      </c>
      <c r="F21" s="65">
        <f>VLOOKUP($A21,'Return Data'!$B$7:$R$1700,6,0)</f>
        <v>4.4029999999999996</v>
      </c>
      <c r="G21" s="66">
        <f t="shared" si="13"/>
        <v>2</v>
      </c>
      <c r="H21" s="65">
        <f>VLOOKUP($A21,'Return Data'!$B$7:$R$1700,7,0)</f>
        <v>4.1776</v>
      </c>
      <c r="I21" s="66">
        <f t="shared" si="14"/>
        <v>2</v>
      </c>
      <c r="J21" s="65">
        <f>VLOOKUP($A21,'Return Data'!$B$7:$R$1700,8,0)</f>
        <v>3.9695</v>
      </c>
      <c r="K21" s="66">
        <f t="shared" si="15"/>
        <v>2</v>
      </c>
      <c r="L21" s="65">
        <f>VLOOKUP($A21,'Return Data'!$B$7:$R$1700,9,0)</f>
        <v>4.0156000000000001</v>
      </c>
      <c r="M21" s="66">
        <f t="shared" si="16"/>
        <v>3</v>
      </c>
      <c r="N21" s="65">
        <f>VLOOKUP($A21,'Return Data'!$B$7:$R$1700,10,0)</f>
        <v>4.7640000000000002</v>
      </c>
      <c r="O21" s="66">
        <f t="shared" si="17"/>
        <v>5</v>
      </c>
      <c r="P21" s="65">
        <f>VLOOKUP($A21,'Return Data'!$B$7:$R$1700,11,0)</f>
        <v>5.4406999999999996</v>
      </c>
      <c r="Q21" s="66">
        <f t="shared" si="18"/>
        <v>2</v>
      </c>
      <c r="R21" s="65">
        <f>VLOOKUP($A21,'Return Data'!$B$7:$R$1700,12,0)</f>
        <v>5.4855999999999998</v>
      </c>
      <c r="S21" s="66">
        <f t="shared" si="19"/>
        <v>3</v>
      </c>
      <c r="T21" s="65">
        <f>VLOOKUP($A21,'Return Data'!$B$7:$R$1700,13,0)</f>
        <v>5.7042000000000002</v>
      </c>
      <c r="U21" s="66">
        <f t="shared" si="20"/>
        <v>3</v>
      </c>
      <c r="V21" s="65">
        <f>VLOOKUP($A21,'Return Data'!$B$7:$R$1700,17,0)</f>
        <v>6.6444999999999999</v>
      </c>
      <c r="W21" s="66">
        <f t="shared" si="21"/>
        <v>3</v>
      </c>
      <c r="X21" s="65">
        <f>VLOOKUP($A21,'Return Data'!$B$7:$R$1700,14,0)</f>
        <v>6.7853000000000003</v>
      </c>
      <c r="Y21" s="66">
        <f t="shared" si="22"/>
        <v>3</v>
      </c>
      <c r="Z21" s="65">
        <f>VLOOKUP($A21,'Return Data'!$B$7:$R$1700,16,0)</f>
        <v>7.7278000000000002</v>
      </c>
      <c r="AA21" s="67">
        <f t="shared" si="23"/>
        <v>12</v>
      </c>
    </row>
    <row r="22" spans="1:27" x14ac:dyDescent="0.3">
      <c r="A22" s="63" t="s">
        <v>132</v>
      </c>
      <c r="B22" s="64">
        <f>VLOOKUP($A22,'Return Data'!$B$7:$R$1700,3,0)</f>
        <v>44025</v>
      </c>
      <c r="C22" s="65">
        <f>VLOOKUP($A22,'Return Data'!$B$7:$R$1700,4,0)</f>
        <v>2431.2669999999998</v>
      </c>
      <c r="D22" s="65">
        <f>VLOOKUP($A22,'Return Data'!$B$7:$R$1700,5,0)</f>
        <v>3.0417999999999998</v>
      </c>
      <c r="E22" s="66">
        <f t="shared" si="12"/>
        <v>27</v>
      </c>
      <c r="F22" s="65">
        <f>VLOOKUP($A22,'Return Data'!$B$7:$R$1700,6,0)</f>
        <v>3.0958999999999999</v>
      </c>
      <c r="G22" s="66">
        <f t="shared" si="13"/>
        <v>26</v>
      </c>
      <c r="H22" s="65">
        <f>VLOOKUP($A22,'Return Data'!$B$7:$R$1700,7,0)</f>
        <v>3.1737000000000002</v>
      </c>
      <c r="I22" s="66">
        <f t="shared" si="14"/>
        <v>26</v>
      </c>
      <c r="J22" s="65">
        <f>VLOOKUP($A22,'Return Data'!$B$7:$R$1700,8,0)</f>
        <v>3.2111000000000001</v>
      </c>
      <c r="K22" s="66">
        <f t="shared" si="15"/>
        <v>25</v>
      </c>
      <c r="L22" s="65">
        <f>VLOOKUP($A22,'Return Data'!$B$7:$R$1700,9,0)</f>
        <v>3.5121000000000002</v>
      </c>
      <c r="M22" s="66">
        <f t="shared" si="16"/>
        <v>23</v>
      </c>
      <c r="N22" s="65">
        <f>VLOOKUP($A22,'Return Data'!$B$7:$R$1700,10,0)</f>
        <v>4.1872999999999996</v>
      </c>
      <c r="O22" s="66">
        <f t="shared" si="17"/>
        <v>24</v>
      </c>
      <c r="P22" s="65">
        <f>VLOOKUP($A22,'Return Data'!$B$7:$R$1700,11,0)</f>
        <v>4.8352000000000004</v>
      </c>
      <c r="Q22" s="66">
        <f t="shared" si="18"/>
        <v>26</v>
      </c>
      <c r="R22" s="65">
        <f>VLOOKUP($A22,'Return Data'!$B$7:$R$1700,12,0)</f>
        <v>4.9374000000000002</v>
      </c>
      <c r="S22" s="66">
        <f t="shared" si="19"/>
        <v>27</v>
      </c>
      <c r="T22" s="65">
        <f>VLOOKUP($A22,'Return Data'!$B$7:$R$1700,13,0)</f>
        <v>5.2027999999999999</v>
      </c>
      <c r="U22" s="66">
        <f t="shared" si="20"/>
        <v>29</v>
      </c>
      <c r="V22" s="65">
        <f>VLOOKUP($A22,'Return Data'!$B$7:$R$1700,17,0)</f>
        <v>6.2491000000000003</v>
      </c>
      <c r="W22" s="66">
        <f t="shared" si="21"/>
        <v>28</v>
      </c>
      <c r="X22" s="65">
        <f>VLOOKUP($A22,'Return Data'!$B$7:$R$1700,14,0)</f>
        <v>6.4938000000000002</v>
      </c>
      <c r="Y22" s="66">
        <f t="shared" si="22"/>
        <v>28</v>
      </c>
      <c r="Z22" s="65">
        <f>VLOOKUP($A22,'Return Data'!$B$7:$R$1700,16,0)</f>
        <v>7.6334999999999997</v>
      </c>
      <c r="AA22" s="67">
        <f t="shared" si="23"/>
        <v>26</v>
      </c>
    </row>
    <row r="23" spans="1:27" x14ac:dyDescent="0.3">
      <c r="A23" s="63" t="s">
        <v>133</v>
      </c>
      <c r="B23" s="64">
        <f>VLOOKUP($A23,'Return Data'!$B$7:$R$1700,3,0)</f>
        <v>44025</v>
      </c>
      <c r="C23" s="65">
        <f>VLOOKUP($A23,'Return Data'!$B$7:$R$1700,4,0)</f>
        <v>1558.4176</v>
      </c>
      <c r="D23" s="65">
        <f>VLOOKUP($A23,'Return Data'!$B$7:$R$1700,5,0)</f>
        <v>2.7404999999999999</v>
      </c>
      <c r="E23" s="66">
        <f t="shared" si="12"/>
        <v>37</v>
      </c>
      <c r="F23" s="65">
        <f>VLOOKUP($A23,'Return Data'!$B$7:$R$1700,6,0)</f>
        <v>2.5206</v>
      </c>
      <c r="G23" s="66">
        <f t="shared" si="13"/>
        <v>42</v>
      </c>
      <c r="H23" s="65">
        <f>VLOOKUP($A23,'Return Data'!$B$7:$R$1700,7,0)</f>
        <v>2.9359999999999999</v>
      </c>
      <c r="I23" s="66">
        <f t="shared" si="14"/>
        <v>37</v>
      </c>
      <c r="J23" s="65">
        <f>VLOOKUP($A23,'Return Data'!$B$7:$R$1700,8,0)</f>
        <v>3.0992999999999999</v>
      </c>
      <c r="K23" s="66">
        <f t="shared" si="15"/>
        <v>35</v>
      </c>
      <c r="L23" s="65">
        <f>VLOOKUP($A23,'Return Data'!$B$7:$R$1700,9,0)</f>
        <v>3.1488</v>
      </c>
      <c r="M23" s="66">
        <f t="shared" si="16"/>
        <v>36</v>
      </c>
      <c r="N23" s="65">
        <f>VLOOKUP($A23,'Return Data'!$B$7:$R$1700,10,0)</f>
        <v>3.3719000000000001</v>
      </c>
      <c r="O23" s="66">
        <f t="shared" si="17"/>
        <v>37</v>
      </c>
      <c r="P23" s="65">
        <f>VLOOKUP($A23,'Return Data'!$B$7:$R$1700,11,0)</f>
        <v>3.9519000000000002</v>
      </c>
      <c r="Q23" s="66">
        <f t="shared" si="18"/>
        <v>36</v>
      </c>
      <c r="R23" s="65">
        <f>VLOOKUP($A23,'Return Data'!$B$7:$R$1700,12,0)</f>
        <v>4.2324000000000002</v>
      </c>
      <c r="S23" s="66">
        <f t="shared" si="19"/>
        <v>36</v>
      </c>
      <c r="T23" s="65">
        <f>VLOOKUP($A23,'Return Data'!$B$7:$R$1700,13,0)</f>
        <v>4.5994000000000002</v>
      </c>
      <c r="U23" s="66">
        <f t="shared" si="20"/>
        <v>36</v>
      </c>
      <c r="V23" s="65">
        <f>VLOOKUP($A23,'Return Data'!$B$7:$R$1700,17,0)</f>
        <v>5.6665999999999999</v>
      </c>
      <c r="W23" s="66">
        <f t="shared" si="21"/>
        <v>32</v>
      </c>
      <c r="X23" s="65">
        <f>VLOOKUP($A23,'Return Data'!$B$7:$R$1700,14,0)</f>
        <v>5.9615</v>
      </c>
      <c r="Y23" s="66">
        <f t="shared" si="22"/>
        <v>31</v>
      </c>
      <c r="Z23" s="65">
        <f>VLOOKUP($A23,'Return Data'!$B$7:$R$1700,16,0)</f>
        <v>6.8757999999999999</v>
      </c>
      <c r="AA23" s="67">
        <f t="shared" si="23"/>
        <v>32</v>
      </c>
    </row>
    <row r="24" spans="1:27" x14ac:dyDescent="0.3">
      <c r="A24" s="63" t="s">
        <v>134</v>
      </c>
      <c r="B24" s="64">
        <f>VLOOKUP($A24,'Return Data'!$B$7:$R$1700,3,0)</f>
        <v>44025</v>
      </c>
      <c r="C24" s="65">
        <f>VLOOKUP($A24,'Return Data'!$B$7:$R$1700,4,0)</f>
        <v>1960.2012999999999</v>
      </c>
      <c r="D24" s="65">
        <f>VLOOKUP($A24,'Return Data'!$B$7:$R$1700,5,0)</f>
        <v>3.0969000000000002</v>
      </c>
      <c r="E24" s="66">
        <f t="shared" si="12"/>
        <v>24</v>
      </c>
      <c r="F24" s="65">
        <f>VLOOKUP($A24,'Return Data'!$B$7:$R$1700,6,0)</f>
        <v>3.0569999999999999</v>
      </c>
      <c r="G24" s="66">
        <f t="shared" si="13"/>
        <v>28</v>
      </c>
      <c r="H24" s="65">
        <f>VLOOKUP($A24,'Return Data'!$B$7:$R$1700,7,0)</f>
        <v>3.1726999999999999</v>
      </c>
      <c r="I24" s="66">
        <f t="shared" si="14"/>
        <v>27</v>
      </c>
      <c r="J24" s="65">
        <f>VLOOKUP($A24,'Return Data'!$B$7:$R$1700,8,0)</f>
        <v>3.1928000000000001</v>
      </c>
      <c r="K24" s="66">
        <f t="shared" si="15"/>
        <v>28</v>
      </c>
      <c r="L24" s="65">
        <f>VLOOKUP($A24,'Return Data'!$B$7:$R$1700,9,0)</f>
        <v>3.1623000000000001</v>
      </c>
      <c r="M24" s="66">
        <f t="shared" si="16"/>
        <v>34</v>
      </c>
      <c r="N24" s="65">
        <f>VLOOKUP($A24,'Return Data'!$B$7:$R$1700,10,0)</f>
        <v>3.657</v>
      </c>
      <c r="O24" s="66">
        <f t="shared" si="17"/>
        <v>31</v>
      </c>
      <c r="P24" s="65">
        <f>VLOOKUP($A24,'Return Data'!$B$7:$R$1700,11,0)</f>
        <v>4.6275000000000004</v>
      </c>
      <c r="Q24" s="66">
        <f t="shared" si="18"/>
        <v>29</v>
      </c>
      <c r="R24" s="65">
        <f>VLOOKUP($A24,'Return Data'!$B$7:$R$1700,12,0)</f>
        <v>4.8956999999999997</v>
      </c>
      <c r="S24" s="66">
        <f t="shared" si="19"/>
        <v>29</v>
      </c>
      <c r="T24" s="65">
        <f>VLOOKUP($A24,'Return Data'!$B$7:$R$1700,13,0)</f>
        <v>5.2411000000000003</v>
      </c>
      <c r="U24" s="66">
        <f t="shared" si="20"/>
        <v>27</v>
      </c>
      <c r="V24" s="65">
        <f>VLOOKUP($A24,'Return Data'!$B$7:$R$1700,17,0)</f>
        <v>6.3288000000000002</v>
      </c>
      <c r="W24" s="66">
        <f t="shared" si="21"/>
        <v>27</v>
      </c>
      <c r="X24" s="65">
        <f>VLOOKUP($A24,'Return Data'!$B$7:$R$1700,14,0)</f>
        <v>6.5713999999999997</v>
      </c>
      <c r="Y24" s="66">
        <f t="shared" si="22"/>
        <v>25</v>
      </c>
      <c r="Z24" s="65">
        <f>VLOOKUP($A24,'Return Data'!$B$7:$R$1700,16,0)</f>
        <v>7.7457000000000003</v>
      </c>
      <c r="AA24" s="67">
        <f t="shared" si="23"/>
        <v>9</v>
      </c>
    </row>
    <row r="25" spans="1:27" x14ac:dyDescent="0.3">
      <c r="A25" s="63" t="s">
        <v>135</v>
      </c>
      <c r="B25" s="64">
        <f>VLOOKUP($A25,'Return Data'!$B$7:$R$1700,3,0)</f>
        <v>44025</v>
      </c>
      <c r="C25" s="65">
        <f>VLOOKUP($A25,'Return Data'!$B$7:$R$1700,4,0)</f>
        <v>1958.0451</v>
      </c>
      <c r="D25" s="65">
        <f>VLOOKUP($A25,'Return Data'!$B$7:$R$1700,5,0)</f>
        <v>1.4018999999999999</v>
      </c>
      <c r="E25" s="66">
        <f t="shared" si="12"/>
        <v>43</v>
      </c>
      <c r="F25" s="65">
        <f>VLOOKUP($A25,'Return Data'!$B$7:$R$1700,6,0)</f>
        <v>1.4019999999999999</v>
      </c>
      <c r="G25" s="66">
        <f t="shared" si="13"/>
        <v>43</v>
      </c>
      <c r="H25" s="65">
        <f>VLOOKUP($A25,'Return Data'!$B$7:$R$1700,7,0)</f>
        <v>1.4018999999999999</v>
      </c>
      <c r="I25" s="66">
        <f t="shared" si="14"/>
        <v>43</v>
      </c>
      <c r="J25" s="65">
        <f>VLOOKUP($A25,'Return Data'!$B$7:$R$1700,8,0)</f>
        <v>1.9036</v>
      </c>
      <c r="K25" s="66">
        <f t="shared" si="15"/>
        <v>43</v>
      </c>
      <c r="L25" s="65">
        <f>VLOOKUP($A25,'Return Data'!$B$7:$R$1700,9,0)</f>
        <v>2.5280999999999998</v>
      </c>
      <c r="M25" s="66">
        <f t="shared" si="16"/>
        <v>43</v>
      </c>
      <c r="N25" s="65">
        <f>VLOOKUP($A25,'Return Data'!$B$7:$R$1700,10,0)</f>
        <v>3.3546999999999998</v>
      </c>
      <c r="O25" s="66">
        <f t="shared" si="17"/>
        <v>38</v>
      </c>
      <c r="P25" s="65"/>
      <c r="Q25" s="66"/>
      <c r="R25" s="65"/>
      <c r="S25" s="66"/>
      <c r="T25" s="65"/>
      <c r="U25" s="66"/>
      <c r="V25" s="65"/>
      <c r="W25" s="66"/>
      <c r="X25" s="65"/>
      <c r="Y25" s="66"/>
      <c r="Z25" s="65">
        <f>VLOOKUP($A25,'Return Data'!$B$7:$R$1700,16,0)</f>
        <v>4.3555000000000001</v>
      </c>
      <c r="AA25" s="67">
        <f t="shared" si="23"/>
        <v>43</v>
      </c>
    </row>
    <row r="26" spans="1:27" x14ac:dyDescent="0.3">
      <c r="A26" s="63" t="s">
        <v>136</v>
      </c>
      <c r="B26" s="64">
        <f>VLOOKUP($A26,'Return Data'!$B$7:$R$1700,3,0)</f>
        <v>44025</v>
      </c>
      <c r="C26" s="65">
        <f>VLOOKUP($A26,'Return Data'!$B$7:$R$1700,4,0)</f>
        <v>1960.9556</v>
      </c>
      <c r="D26" s="65">
        <f>VLOOKUP($A26,'Return Data'!$B$7:$R$1700,5,0)</f>
        <v>3.1328999999999998</v>
      </c>
      <c r="E26" s="66">
        <f t="shared" si="12"/>
        <v>21</v>
      </c>
      <c r="F26" s="65">
        <f>VLOOKUP($A26,'Return Data'!$B$7:$R$1700,6,0)</f>
        <v>3.2160000000000002</v>
      </c>
      <c r="G26" s="66">
        <f t="shared" si="13"/>
        <v>16</v>
      </c>
      <c r="H26" s="65">
        <f>VLOOKUP($A26,'Return Data'!$B$7:$R$1700,7,0)</f>
        <v>3.2766999999999999</v>
      </c>
      <c r="I26" s="66">
        <f t="shared" si="14"/>
        <v>18</v>
      </c>
      <c r="J26" s="65">
        <f>VLOOKUP($A26,'Return Data'!$B$7:$R$1700,8,0)</f>
        <v>3.2787000000000002</v>
      </c>
      <c r="K26" s="66">
        <f t="shared" si="15"/>
        <v>23</v>
      </c>
      <c r="L26" s="65">
        <f>VLOOKUP($A26,'Return Data'!$B$7:$R$1700,9,0)</f>
        <v>3.2151000000000001</v>
      </c>
      <c r="M26" s="66">
        <f t="shared" si="16"/>
        <v>29</v>
      </c>
      <c r="N26" s="65">
        <f>VLOOKUP($A26,'Return Data'!$B$7:$R$1700,10,0)</f>
        <v>3.7162000000000002</v>
      </c>
      <c r="O26" s="66">
        <f t="shared" si="17"/>
        <v>30</v>
      </c>
      <c r="P26" s="65"/>
      <c r="Q26" s="66"/>
      <c r="R26" s="65"/>
      <c r="S26" s="66"/>
      <c r="T26" s="65"/>
      <c r="U26" s="66"/>
      <c r="V26" s="65"/>
      <c r="W26" s="66"/>
      <c r="X26" s="65"/>
      <c r="Y26" s="66"/>
      <c r="Z26" s="65">
        <f>VLOOKUP($A26,'Return Data'!$B$7:$R$1700,16,0)</f>
        <v>4.6368999999999998</v>
      </c>
      <c r="AA26" s="67">
        <f t="shared" si="23"/>
        <v>40</v>
      </c>
    </row>
    <row r="27" spans="1:27" x14ac:dyDescent="0.3">
      <c r="A27" s="63" t="s">
        <v>137</v>
      </c>
      <c r="B27" s="64">
        <f>VLOOKUP($A27,'Return Data'!$B$7:$R$1700,3,0)</f>
        <v>44025</v>
      </c>
      <c r="C27" s="65">
        <f>VLOOKUP($A27,'Return Data'!$B$7:$R$1700,4,0)</f>
        <v>1960.5581</v>
      </c>
      <c r="D27" s="65">
        <f>VLOOKUP($A27,'Return Data'!$B$7:$R$1700,5,0)</f>
        <v>3.02</v>
      </c>
      <c r="E27" s="66">
        <f t="shared" si="12"/>
        <v>29</v>
      </c>
      <c r="F27" s="65">
        <f>VLOOKUP($A27,'Return Data'!$B$7:$R$1700,6,0)</f>
        <v>3.0322</v>
      </c>
      <c r="G27" s="66">
        <f t="shared" si="13"/>
        <v>32</v>
      </c>
      <c r="H27" s="65">
        <f>VLOOKUP($A27,'Return Data'!$B$7:$R$1700,7,0)</f>
        <v>3.1612</v>
      </c>
      <c r="I27" s="66">
        <f t="shared" si="14"/>
        <v>28</v>
      </c>
      <c r="J27" s="65">
        <f>VLOOKUP($A27,'Return Data'!$B$7:$R$1700,8,0)</f>
        <v>3.1934</v>
      </c>
      <c r="K27" s="66">
        <f t="shared" si="15"/>
        <v>27</v>
      </c>
      <c r="L27" s="65">
        <f>VLOOKUP($A27,'Return Data'!$B$7:$R$1700,9,0)</f>
        <v>3.1625000000000001</v>
      </c>
      <c r="M27" s="66">
        <f t="shared" si="16"/>
        <v>33</v>
      </c>
      <c r="N27" s="65">
        <f>VLOOKUP($A27,'Return Data'!$B$7:$R$1700,10,0)</f>
        <v>3.6556999999999999</v>
      </c>
      <c r="O27" s="66">
        <f t="shared" si="17"/>
        <v>32</v>
      </c>
      <c r="P27" s="65"/>
      <c r="Q27" s="66"/>
      <c r="R27" s="65"/>
      <c r="S27" s="66"/>
      <c r="T27" s="65"/>
      <c r="U27" s="66"/>
      <c r="V27" s="65"/>
      <c r="W27" s="66"/>
      <c r="X27" s="65"/>
      <c r="Y27" s="66"/>
      <c r="Z27" s="65">
        <f>VLOOKUP($A27,'Return Data'!$B$7:$R$1700,16,0)</f>
        <v>4.5975999999999999</v>
      </c>
      <c r="AA27" s="67">
        <f t="shared" si="23"/>
        <v>42</v>
      </c>
    </row>
    <row r="28" spans="1:27" x14ac:dyDescent="0.3">
      <c r="A28" s="63" t="s">
        <v>138</v>
      </c>
      <c r="B28" s="64">
        <f>VLOOKUP($A28,'Return Data'!$B$7:$R$1700,3,0)</f>
        <v>44025</v>
      </c>
      <c r="C28" s="65">
        <f>VLOOKUP($A28,'Return Data'!$B$7:$R$1700,4,0)</f>
        <v>1960.6656</v>
      </c>
      <c r="D28" s="65">
        <f>VLOOKUP($A28,'Return Data'!$B$7:$R$1700,5,0)</f>
        <v>2.9434</v>
      </c>
      <c r="E28" s="66">
        <f t="shared" si="12"/>
        <v>31</v>
      </c>
      <c r="F28" s="65">
        <f>VLOOKUP($A28,'Return Data'!$B$7:$R$1700,6,0)</f>
        <v>2.9439000000000002</v>
      </c>
      <c r="G28" s="66">
        <f t="shared" si="13"/>
        <v>37</v>
      </c>
      <c r="H28" s="65">
        <f>VLOOKUP($A28,'Return Data'!$B$7:$R$1700,7,0)</f>
        <v>3.0329999999999999</v>
      </c>
      <c r="I28" s="66">
        <f t="shared" si="14"/>
        <v>34</v>
      </c>
      <c r="J28" s="65">
        <f>VLOOKUP($A28,'Return Data'!$B$7:$R$1700,8,0)</f>
        <v>3.0790999999999999</v>
      </c>
      <c r="K28" s="66">
        <f t="shared" si="15"/>
        <v>36</v>
      </c>
      <c r="L28" s="65">
        <f>VLOOKUP($A28,'Return Data'!$B$7:$R$1700,9,0)</f>
        <v>3.1417999999999999</v>
      </c>
      <c r="M28" s="66">
        <f t="shared" si="16"/>
        <v>38</v>
      </c>
      <c r="N28" s="65">
        <f>VLOOKUP($A28,'Return Data'!$B$7:$R$1700,10,0)</f>
        <v>3.6461000000000001</v>
      </c>
      <c r="O28" s="66">
        <f t="shared" si="17"/>
        <v>33</v>
      </c>
      <c r="P28" s="65"/>
      <c r="Q28" s="66"/>
      <c r="R28" s="65"/>
      <c r="S28" s="66"/>
      <c r="T28" s="65"/>
      <c r="U28" s="66"/>
      <c r="V28" s="65"/>
      <c r="W28" s="66"/>
      <c r="X28" s="65"/>
      <c r="Y28" s="66"/>
      <c r="Z28" s="65">
        <f>VLOOKUP($A28,'Return Data'!$B$7:$R$1700,16,0)</f>
        <v>4.6022999999999996</v>
      </c>
      <c r="AA28" s="67">
        <f t="shared" si="23"/>
        <v>41</v>
      </c>
    </row>
    <row r="29" spans="1:27" x14ac:dyDescent="0.3">
      <c r="A29" s="63" t="s">
        <v>139</v>
      </c>
      <c r="B29" s="64">
        <f>VLOOKUP($A29,'Return Data'!$B$7:$R$1700,3,0)</f>
        <v>44025</v>
      </c>
      <c r="C29" s="65">
        <f>VLOOKUP($A29,'Return Data'!$B$7:$R$1700,4,0)</f>
        <v>2762.7404000000001</v>
      </c>
      <c r="D29" s="65">
        <f>VLOOKUP($A29,'Return Data'!$B$7:$R$1700,5,0)</f>
        <v>3.1776</v>
      </c>
      <c r="E29" s="66">
        <f t="shared" si="12"/>
        <v>17</v>
      </c>
      <c r="F29" s="65">
        <f>VLOOKUP($A29,'Return Data'!$B$7:$R$1700,6,0)</f>
        <v>3.1362999999999999</v>
      </c>
      <c r="G29" s="66">
        <f t="shared" si="13"/>
        <v>23</v>
      </c>
      <c r="H29" s="65">
        <f>VLOOKUP($A29,'Return Data'!$B$7:$R$1700,7,0)</f>
        <v>3.226</v>
      </c>
      <c r="I29" s="66">
        <f t="shared" si="14"/>
        <v>23</v>
      </c>
      <c r="J29" s="65">
        <f>VLOOKUP($A29,'Return Data'!$B$7:$R$1700,8,0)</f>
        <v>3.3473999999999999</v>
      </c>
      <c r="K29" s="66">
        <f t="shared" si="15"/>
        <v>19</v>
      </c>
      <c r="L29" s="65">
        <f>VLOOKUP($A29,'Return Data'!$B$7:$R$1700,9,0)</f>
        <v>3.6606000000000001</v>
      </c>
      <c r="M29" s="66">
        <f t="shared" si="16"/>
        <v>16</v>
      </c>
      <c r="N29" s="65">
        <f>VLOOKUP($A29,'Return Data'!$B$7:$R$1700,10,0)</f>
        <v>4.3528000000000002</v>
      </c>
      <c r="O29" s="66">
        <f t="shared" si="17"/>
        <v>20</v>
      </c>
      <c r="P29" s="65">
        <f>VLOOKUP($A29,'Return Data'!$B$7:$R$1700,11,0)</f>
        <v>4.8989000000000003</v>
      </c>
      <c r="Q29" s="66">
        <f t="shared" si="18"/>
        <v>25</v>
      </c>
      <c r="R29" s="65">
        <f>VLOOKUP($A29,'Return Data'!$B$7:$R$1700,12,0)</f>
        <v>5.0288000000000004</v>
      </c>
      <c r="S29" s="66">
        <f t="shared" si="19"/>
        <v>26</v>
      </c>
      <c r="T29" s="65">
        <f>VLOOKUP($A29,'Return Data'!$B$7:$R$1700,13,0)</f>
        <v>5.2819000000000003</v>
      </c>
      <c r="U29" s="66">
        <f t="shared" si="20"/>
        <v>26</v>
      </c>
      <c r="V29" s="65">
        <f>VLOOKUP($A29,'Return Data'!$B$7:$R$1700,17,0)</f>
        <v>6.37</v>
      </c>
      <c r="W29" s="66">
        <f t="shared" si="21"/>
        <v>25</v>
      </c>
      <c r="X29" s="65">
        <f>VLOOKUP($A29,'Return Data'!$B$7:$R$1700,14,0)</f>
        <v>6.5867000000000004</v>
      </c>
      <c r="Y29" s="66">
        <f t="shared" si="22"/>
        <v>24</v>
      </c>
      <c r="Z29" s="65">
        <f>VLOOKUP($A29,'Return Data'!$B$7:$R$1700,16,0)</f>
        <v>7.7039</v>
      </c>
      <c r="AA29" s="67">
        <f t="shared" si="23"/>
        <v>18</v>
      </c>
    </row>
    <row r="30" spans="1:27" x14ac:dyDescent="0.3">
      <c r="A30" s="63" t="s">
        <v>140</v>
      </c>
      <c r="B30" s="64">
        <f>VLOOKUP($A30,'Return Data'!$B$7:$R$1700,3,0)</f>
        <v>44025</v>
      </c>
      <c r="C30" s="65">
        <f>VLOOKUP($A30,'Return Data'!$B$7:$R$1700,4,0)</f>
        <v>1057.4842000000001</v>
      </c>
      <c r="D30" s="65">
        <f>VLOOKUP($A30,'Return Data'!$B$7:$R$1700,5,0)</f>
        <v>2.9306000000000001</v>
      </c>
      <c r="E30" s="66">
        <f t="shared" si="12"/>
        <v>32</v>
      </c>
      <c r="F30" s="65">
        <f>VLOOKUP($A30,'Return Data'!$B$7:$R$1700,6,0)</f>
        <v>2.9725000000000001</v>
      </c>
      <c r="G30" s="66">
        <f t="shared" si="13"/>
        <v>36</v>
      </c>
      <c r="H30" s="65">
        <f>VLOOKUP($A30,'Return Data'!$B$7:$R$1700,7,0)</f>
        <v>2.9567000000000001</v>
      </c>
      <c r="I30" s="66">
        <f t="shared" si="14"/>
        <v>36</v>
      </c>
      <c r="J30" s="65">
        <f>VLOOKUP($A30,'Return Data'!$B$7:$R$1700,8,0)</f>
        <v>2.9977</v>
      </c>
      <c r="K30" s="66">
        <f t="shared" si="15"/>
        <v>37</v>
      </c>
      <c r="L30" s="65">
        <f>VLOOKUP($A30,'Return Data'!$B$7:$R$1700,9,0)</f>
        <v>2.81</v>
      </c>
      <c r="M30" s="66">
        <f t="shared" si="16"/>
        <v>41</v>
      </c>
      <c r="N30" s="65">
        <f>VLOOKUP($A30,'Return Data'!$B$7:$R$1700,10,0)</f>
        <v>2.8498000000000001</v>
      </c>
      <c r="O30" s="66">
        <f t="shared" si="17"/>
        <v>42</v>
      </c>
      <c r="P30" s="65">
        <f>VLOOKUP($A30,'Return Data'!$B$7:$R$1700,11,0)</f>
        <v>3.5569000000000002</v>
      </c>
      <c r="Q30" s="66">
        <f t="shared" si="18"/>
        <v>38</v>
      </c>
      <c r="R30" s="65">
        <f>VLOOKUP($A30,'Return Data'!$B$7:$R$1700,12,0)</f>
        <v>3.9285999999999999</v>
      </c>
      <c r="S30" s="66">
        <f t="shared" si="19"/>
        <v>38</v>
      </c>
      <c r="T30" s="65">
        <f>VLOOKUP($A30,'Return Data'!$B$7:$R$1700,13,0)</f>
        <v>4.3121</v>
      </c>
      <c r="U30" s="66">
        <f t="shared" si="20"/>
        <v>38</v>
      </c>
      <c r="V30" s="65"/>
      <c r="W30" s="66"/>
      <c r="X30" s="65"/>
      <c r="Y30" s="66"/>
      <c r="Z30" s="65">
        <f>VLOOKUP($A30,'Return Data'!$B$7:$R$1700,16,0)</f>
        <v>4.6729000000000003</v>
      </c>
      <c r="AA30" s="67">
        <f t="shared" si="23"/>
        <v>39</v>
      </c>
    </row>
    <row r="31" spans="1:27" x14ac:dyDescent="0.3">
      <c r="A31" s="63" t="s">
        <v>141</v>
      </c>
      <c r="B31" s="64">
        <f>VLOOKUP($A31,'Return Data'!$B$7:$R$1700,3,0)</f>
        <v>44025</v>
      </c>
      <c r="C31" s="65">
        <f>VLOOKUP($A31,'Return Data'!$B$7:$R$1700,4,0)</f>
        <v>54.981400000000001</v>
      </c>
      <c r="D31" s="65">
        <f>VLOOKUP($A31,'Return Data'!$B$7:$R$1700,5,0)</f>
        <v>3.9171999999999998</v>
      </c>
      <c r="E31" s="66">
        <f t="shared" si="12"/>
        <v>3</v>
      </c>
      <c r="F31" s="65">
        <f>VLOOKUP($A31,'Return Data'!$B$7:$R$1700,6,0)</f>
        <v>3.4308999999999998</v>
      </c>
      <c r="G31" s="66">
        <f t="shared" si="13"/>
        <v>6</v>
      </c>
      <c r="H31" s="65">
        <f>VLOOKUP($A31,'Return Data'!$B$7:$R$1700,7,0)</f>
        <v>3.3689</v>
      </c>
      <c r="I31" s="66">
        <f t="shared" si="14"/>
        <v>13</v>
      </c>
      <c r="J31" s="65">
        <f>VLOOKUP($A31,'Return Data'!$B$7:$R$1700,8,0)</f>
        <v>3.3900999999999999</v>
      </c>
      <c r="K31" s="66">
        <f t="shared" si="15"/>
        <v>16</v>
      </c>
      <c r="L31" s="65">
        <f>VLOOKUP($A31,'Return Data'!$B$7:$R$1700,9,0)</f>
        <v>3.5085999999999999</v>
      </c>
      <c r="M31" s="66">
        <f t="shared" si="16"/>
        <v>24</v>
      </c>
      <c r="N31" s="65">
        <f>VLOOKUP($A31,'Return Data'!$B$7:$R$1700,10,0)</f>
        <v>4.0693000000000001</v>
      </c>
      <c r="O31" s="66">
        <f t="shared" si="17"/>
        <v>26</v>
      </c>
      <c r="P31" s="65">
        <f>VLOOKUP($A31,'Return Data'!$B$7:$R$1700,11,0)</f>
        <v>4.7305000000000001</v>
      </c>
      <c r="Q31" s="66">
        <f t="shared" si="18"/>
        <v>28</v>
      </c>
      <c r="R31" s="65">
        <f>VLOOKUP($A31,'Return Data'!$B$7:$R$1700,12,0)</f>
        <v>4.9058000000000002</v>
      </c>
      <c r="S31" s="66">
        <f t="shared" si="19"/>
        <v>28</v>
      </c>
      <c r="T31" s="65">
        <f>VLOOKUP($A31,'Return Data'!$B$7:$R$1700,13,0)</f>
        <v>5.2354000000000003</v>
      </c>
      <c r="U31" s="66">
        <f t="shared" si="20"/>
        <v>28</v>
      </c>
      <c r="V31" s="65">
        <f>VLOOKUP($A31,'Return Data'!$B$7:$R$1700,17,0)</f>
        <v>6.4036</v>
      </c>
      <c r="W31" s="66">
        <f t="shared" si="21"/>
        <v>23</v>
      </c>
      <c r="X31" s="65">
        <f>VLOOKUP($A31,'Return Data'!$B$7:$R$1700,14,0)</f>
        <v>6.6081000000000003</v>
      </c>
      <c r="Y31" s="66">
        <f t="shared" si="22"/>
        <v>22</v>
      </c>
      <c r="Z31" s="65">
        <f>VLOOKUP($A31,'Return Data'!$B$7:$R$1700,16,0)</f>
        <v>7.7552000000000003</v>
      </c>
      <c r="AA31" s="67">
        <f t="shared" si="23"/>
        <v>7</v>
      </c>
    </row>
    <row r="32" spans="1:27" x14ac:dyDescent="0.3">
      <c r="A32" s="63" t="s">
        <v>142</v>
      </c>
      <c r="B32" s="64">
        <f>VLOOKUP($A32,'Return Data'!$B$7:$R$1700,3,0)</f>
        <v>44025</v>
      </c>
      <c r="C32" s="65">
        <f>VLOOKUP($A32,'Return Data'!$B$7:$R$1700,4,0)</f>
        <v>4065.7608</v>
      </c>
      <c r="D32" s="65">
        <f>VLOOKUP($A32,'Return Data'!$B$7:$R$1700,5,0)</f>
        <v>3.2105999999999999</v>
      </c>
      <c r="E32" s="66">
        <f t="shared" si="12"/>
        <v>16</v>
      </c>
      <c r="F32" s="65">
        <f>VLOOKUP($A32,'Return Data'!$B$7:$R$1700,6,0)</f>
        <v>3.1791</v>
      </c>
      <c r="G32" s="66">
        <f t="shared" si="13"/>
        <v>19</v>
      </c>
      <c r="H32" s="65">
        <f>VLOOKUP($A32,'Return Data'!$B$7:$R$1700,7,0)</f>
        <v>3.4359999999999999</v>
      </c>
      <c r="I32" s="66">
        <f t="shared" si="14"/>
        <v>8</v>
      </c>
      <c r="J32" s="65">
        <f>VLOOKUP($A32,'Return Data'!$B$7:$R$1700,8,0)</f>
        <v>3.4983</v>
      </c>
      <c r="K32" s="66">
        <f t="shared" si="15"/>
        <v>9</v>
      </c>
      <c r="L32" s="65">
        <f>VLOOKUP($A32,'Return Data'!$B$7:$R$1700,9,0)</f>
        <v>3.9388999999999998</v>
      </c>
      <c r="M32" s="66">
        <f t="shared" si="16"/>
        <v>7</v>
      </c>
      <c r="N32" s="65">
        <f>VLOOKUP($A32,'Return Data'!$B$7:$R$1700,10,0)</f>
        <v>4.3780000000000001</v>
      </c>
      <c r="O32" s="66">
        <f t="shared" si="17"/>
        <v>18</v>
      </c>
      <c r="P32" s="65">
        <f>VLOOKUP($A32,'Return Data'!$B$7:$R$1700,11,0)</f>
        <v>4.9531999999999998</v>
      </c>
      <c r="Q32" s="66">
        <f t="shared" si="18"/>
        <v>24</v>
      </c>
      <c r="R32" s="65">
        <f>VLOOKUP($A32,'Return Data'!$B$7:$R$1700,12,0)</f>
        <v>5.0823999999999998</v>
      </c>
      <c r="S32" s="66">
        <f t="shared" si="19"/>
        <v>23</v>
      </c>
      <c r="T32" s="65">
        <f>VLOOKUP($A32,'Return Data'!$B$7:$R$1700,13,0)</f>
        <v>5.3334000000000001</v>
      </c>
      <c r="U32" s="66">
        <f t="shared" si="20"/>
        <v>24</v>
      </c>
      <c r="V32" s="65">
        <f>VLOOKUP($A32,'Return Data'!$B$7:$R$1700,17,0)</f>
        <v>6.3574000000000002</v>
      </c>
      <c r="W32" s="66">
        <f t="shared" si="21"/>
        <v>26</v>
      </c>
      <c r="X32" s="65">
        <f>VLOOKUP($A32,'Return Data'!$B$7:$R$1700,14,0)</f>
        <v>6.5629999999999997</v>
      </c>
      <c r="Y32" s="66">
        <f t="shared" si="22"/>
        <v>26</v>
      </c>
      <c r="Z32" s="65">
        <f>VLOOKUP($A32,'Return Data'!$B$7:$R$1700,16,0)</f>
        <v>7.6665999999999999</v>
      </c>
      <c r="AA32" s="67">
        <f t="shared" si="23"/>
        <v>24</v>
      </c>
    </row>
    <row r="33" spans="1:27" x14ac:dyDescent="0.3">
      <c r="A33" s="63" t="s">
        <v>143</v>
      </c>
      <c r="B33" s="64">
        <f>VLOOKUP($A33,'Return Data'!$B$7:$R$1700,3,0)</f>
        <v>44025</v>
      </c>
      <c r="C33" s="65">
        <f>VLOOKUP($A33,'Return Data'!$B$7:$R$1700,4,0)</f>
        <v>2756.0282000000002</v>
      </c>
      <c r="D33" s="65">
        <f>VLOOKUP($A33,'Return Data'!$B$7:$R$1700,5,0)</f>
        <v>3.0874000000000001</v>
      </c>
      <c r="E33" s="66">
        <f t="shared" si="12"/>
        <v>26</v>
      </c>
      <c r="F33" s="65">
        <f>VLOOKUP($A33,'Return Data'!$B$7:$R$1700,6,0)</f>
        <v>3.2654000000000001</v>
      </c>
      <c r="G33" s="66">
        <f t="shared" si="13"/>
        <v>12</v>
      </c>
      <c r="H33" s="65">
        <f>VLOOKUP($A33,'Return Data'!$B$7:$R$1700,7,0)</f>
        <v>3.2892999999999999</v>
      </c>
      <c r="I33" s="66">
        <f t="shared" si="14"/>
        <v>16</v>
      </c>
      <c r="J33" s="65">
        <f>VLOOKUP($A33,'Return Data'!$B$7:$R$1700,8,0)</f>
        <v>3.3519000000000001</v>
      </c>
      <c r="K33" s="66">
        <f t="shared" si="15"/>
        <v>18</v>
      </c>
      <c r="L33" s="65">
        <f>VLOOKUP($A33,'Return Data'!$B$7:$R$1700,9,0)</f>
        <v>3.7915000000000001</v>
      </c>
      <c r="M33" s="66">
        <f t="shared" si="16"/>
        <v>11</v>
      </c>
      <c r="N33" s="65">
        <f>VLOOKUP($A33,'Return Data'!$B$7:$R$1700,10,0)</f>
        <v>4.3301999999999996</v>
      </c>
      <c r="O33" s="66">
        <f t="shared" si="17"/>
        <v>22</v>
      </c>
      <c r="P33" s="65">
        <f>VLOOKUP($A33,'Return Data'!$B$7:$R$1700,11,0)</f>
        <v>5.1154999999999999</v>
      </c>
      <c r="Q33" s="66">
        <f t="shared" si="18"/>
        <v>14</v>
      </c>
      <c r="R33" s="65">
        <f>VLOOKUP($A33,'Return Data'!$B$7:$R$1700,12,0)</f>
        <v>5.2091000000000003</v>
      </c>
      <c r="S33" s="66">
        <f t="shared" si="19"/>
        <v>14</v>
      </c>
      <c r="T33" s="65">
        <f>VLOOKUP($A33,'Return Data'!$B$7:$R$1700,13,0)</f>
        <v>5.4367000000000001</v>
      </c>
      <c r="U33" s="66">
        <f t="shared" si="20"/>
        <v>17</v>
      </c>
      <c r="V33" s="65">
        <f>VLOOKUP($A33,'Return Data'!$B$7:$R$1700,17,0)</f>
        <v>6.4371999999999998</v>
      </c>
      <c r="W33" s="66">
        <f t="shared" si="21"/>
        <v>20</v>
      </c>
      <c r="X33" s="65">
        <f>VLOOKUP($A33,'Return Data'!$B$7:$R$1700,14,0)</f>
        <v>6.6402999999999999</v>
      </c>
      <c r="Y33" s="66">
        <f t="shared" si="22"/>
        <v>20</v>
      </c>
      <c r="Z33" s="65">
        <f>VLOOKUP($A33,'Return Data'!$B$7:$R$1700,16,0)</f>
        <v>7.7008999999999999</v>
      </c>
      <c r="AA33" s="67">
        <f t="shared" si="23"/>
        <v>20</v>
      </c>
    </row>
    <row r="34" spans="1:27" x14ac:dyDescent="0.3">
      <c r="A34" s="63" t="s">
        <v>144</v>
      </c>
      <c r="B34" s="64">
        <f>VLOOKUP($A34,'Return Data'!$B$7:$R$1700,3,0)</f>
        <v>44025</v>
      </c>
      <c r="C34" s="65">
        <f>VLOOKUP($A34,'Return Data'!$B$7:$R$1700,4,0)</f>
        <v>3650.9247999999998</v>
      </c>
      <c r="D34" s="65">
        <f>VLOOKUP($A34,'Return Data'!$B$7:$R$1700,5,0)</f>
        <v>3.4125000000000001</v>
      </c>
      <c r="E34" s="66">
        <f t="shared" si="12"/>
        <v>8</v>
      </c>
      <c r="F34" s="65">
        <f>VLOOKUP($A34,'Return Data'!$B$7:$R$1700,6,0)</f>
        <v>3.3828</v>
      </c>
      <c r="G34" s="66">
        <f t="shared" si="13"/>
        <v>8</v>
      </c>
      <c r="H34" s="65">
        <f>VLOOKUP($A34,'Return Data'!$B$7:$R$1700,7,0)</f>
        <v>3.4967000000000001</v>
      </c>
      <c r="I34" s="66">
        <f t="shared" si="14"/>
        <v>7</v>
      </c>
      <c r="J34" s="65">
        <f>VLOOKUP($A34,'Return Data'!$B$7:$R$1700,8,0)</f>
        <v>3.5842000000000001</v>
      </c>
      <c r="K34" s="66">
        <f t="shared" si="15"/>
        <v>6</v>
      </c>
      <c r="L34" s="65">
        <f>VLOOKUP($A34,'Return Data'!$B$7:$R$1700,9,0)</f>
        <v>3.9167999999999998</v>
      </c>
      <c r="M34" s="66">
        <f t="shared" si="16"/>
        <v>8</v>
      </c>
      <c r="N34" s="65">
        <f>VLOOKUP($A34,'Return Data'!$B$7:$R$1700,10,0)</f>
        <v>4.4962</v>
      </c>
      <c r="O34" s="66">
        <f t="shared" si="17"/>
        <v>13</v>
      </c>
      <c r="P34" s="65">
        <f>VLOOKUP($A34,'Return Data'!$B$7:$R$1700,11,0)</f>
        <v>5.3452000000000002</v>
      </c>
      <c r="Q34" s="66">
        <f t="shared" si="18"/>
        <v>5</v>
      </c>
      <c r="R34" s="65">
        <f>VLOOKUP($A34,'Return Data'!$B$7:$R$1700,12,0)</f>
        <v>5.3871000000000002</v>
      </c>
      <c r="S34" s="66">
        <f t="shared" si="19"/>
        <v>5</v>
      </c>
      <c r="T34" s="65">
        <f>VLOOKUP($A34,'Return Data'!$B$7:$R$1700,13,0)</f>
        <v>5.6139000000000001</v>
      </c>
      <c r="U34" s="66">
        <f t="shared" si="20"/>
        <v>7</v>
      </c>
      <c r="V34" s="65">
        <f>VLOOKUP($A34,'Return Data'!$B$7:$R$1700,17,0)</f>
        <v>6.5286</v>
      </c>
      <c r="W34" s="66">
        <f t="shared" si="21"/>
        <v>12</v>
      </c>
      <c r="X34" s="65">
        <f>VLOOKUP($A34,'Return Data'!$B$7:$R$1700,14,0)</f>
        <v>6.7007000000000003</v>
      </c>
      <c r="Y34" s="66">
        <f t="shared" si="22"/>
        <v>12</v>
      </c>
      <c r="Z34" s="65">
        <f>VLOOKUP($A34,'Return Data'!$B$7:$R$1700,16,0)</f>
        <v>7.7169999999999996</v>
      </c>
      <c r="AA34" s="67">
        <f t="shared" si="23"/>
        <v>14</v>
      </c>
    </row>
    <row r="35" spans="1:27" x14ac:dyDescent="0.3">
      <c r="A35" s="63" t="s">
        <v>437</v>
      </c>
      <c r="B35" s="64">
        <f>VLOOKUP($A35,'Return Data'!$B$7:$R$1700,3,0)</f>
        <v>44025</v>
      </c>
      <c r="C35" s="65">
        <f>VLOOKUP($A35,'Return Data'!$B$7:$R$1700,4,0)</f>
        <v>1305.796</v>
      </c>
      <c r="D35" s="65">
        <f>VLOOKUP($A35,'Return Data'!$B$7:$R$1700,5,0)</f>
        <v>3.6480999999999999</v>
      </c>
      <c r="E35" s="66">
        <f t="shared" si="12"/>
        <v>4</v>
      </c>
      <c r="F35" s="65">
        <f>VLOOKUP($A35,'Return Data'!$B$7:$R$1700,6,0)</f>
        <v>3.4578000000000002</v>
      </c>
      <c r="G35" s="66">
        <f t="shared" si="13"/>
        <v>4</v>
      </c>
      <c r="H35" s="65">
        <f>VLOOKUP($A35,'Return Data'!$B$7:$R$1700,7,0)</f>
        <v>3.5918999999999999</v>
      </c>
      <c r="I35" s="66">
        <f t="shared" si="14"/>
        <v>4</v>
      </c>
      <c r="J35" s="65">
        <f>VLOOKUP($A35,'Return Data'!$B$7:$R$1700,8,0)</f>
        <v>3.6313</v>
      </c>
      <c r="K35" s="66">
        <f t="shared" si="15"/>
        <v>4</v>
      </c>
      <c r="L35" s="65">
        <f>VLOOKUP($A35,'Return Data'!$B$7:$R$1700,9,0)</f>
        <v>3.9148000000000001</v>
      </c>
      <c r="M35" s="66">
        <f t="shared" si="16"/>
        <v>9</v>
      </c>
      <c r="N35" s="65">
        <f>VLOOKUP($A35,'Return Data'!$B$7:$R$1700,10,0)</f>
        <v>4.6262999999999996</v>
      </c>
      <c r="O35" s="66">
        <f t="shared" si="17"/>
        <v>7</v>
      </c>
      <c r="P35" s="65">
        <f>VLOOKUP($A35,'Return Data'!$B$7:$R$1700,11,0)</f>
        <v>5.1820000000000004</v>
      </c>
      <c r="Q35" s="66">
        <f t="shared" si="18"/>
        <v>13</v>
      </c>
      <c r="R35" s="65">
        <f>VLOOKUP($A35,'Return Data'!$B$7:$R$1700,12,0)</f>
        <v>5.3354999999999997</v>
      </c>
      <c r="S35" s="66">
        <f t="shared" si="19"/>
        <v>10</v>
      </c>
      <c r="T35" s="65">
        <f>VLOOKUP($A35,'Return Data'!$B$7:$R$1700,13,0)</f>
        <v>5.6189</v>
      </c>
      <c r="U35" s="66">
        <f t="shared" si="20"/>
        <v>6</v>
      </c>
      <c r="V35" s="65">
        <f>VLOOKUP($A35,'Return Data'!$B$7:$R$1700,17,0)</f>
        <v>6.6199000000000003</v>
      </c>
      <c r="W35" s="66">
        <f t="shared" si="21"/>
        <v>4</v>
      </c>
      <c r="X35" s="65">
        <f>VLOOKUP($A35,'Return Data'!$B$7:$R$1700,14,0)</f>
        <v>6.7666000000000004</v>
      </c>
      <c r="Y35" s="66">
        <f t="shared" si="22"/>
        <v>4</v>
      </c>
      <c r="Z35" s="65">
        <f>VLOOKUP($A35,'Return Data'!$B$7:$R$1700,16,0)</f>
        <v>6.8451000000000004</v>
      </c>
      <c r="AA35" s="67">
        <f t="shared" si="23"/>
        <v>33</v>
      </c>
    </row>
    <row r="36" spans="1:27" x14ac:dyDescent="0.3">
      <c r="A36" s="63" t="s">
        <v>146</v>
      </c>
      <c r="B36" s="64">
        <f>VLOOKUP($A36,'Return Data'!$B$7:$R$1700,3,0)</f>
        <v>44025</v>
      </c>
      <c r="C36" s="65">
        <f>VLOOKUP($A36,'Return Data'!$B$7:$R$1700,4,0)</f>
        <v>2120.7577000000001</v>
      </c>
      <c r="D36" s="65">
        <f>VLOOKUP($A36,'Return Data'!$B$7:$R$1700,5,0)</f>
        <v>3.1377999999999999</v>
      </c>
      <c r="E36" s="66">
        <f t="shared" si="12"/>
        <v>19</v>
      </c>
      <c r="F36" s="65">
        <f>VLOOKUP($A36,'Return Data'!$B$7:$R$1700,6,0)</f>
        <v>3.1751</v>
      </c>
      <c r="G36" s="66">
        <f t="shared" si="13"/>
        <v>21</v>
      </c>
      <c r="H36" s="65">
        <f>VLOOKUP($A36,'Return Data'!$B$7:$R$1700,7,0)</f>
        <v>3.2706</v>
      </c>
      <c r="I36" s="66">
        <f t="shared" si="14"/>
        <v>21</v>
      </c>
      <c r="J36" s="65">
        <f>VLOOKUP($A36,'Return Data'!$B$7:$R$1700,8,0)</f>
        <v>3.4348999999999998</v>
      </c>
      <c r="K36" s="66">
        <f t="shared" si="15"/>
        <v>11</v>
      </c>
      <c r="L36" s="65">
        <f>VLOOKUP($A36,'Return Data'!$B$7:$R$1700,9,0)</f>
        <v>3.6023999999999998</v>
      </c>
      <c r="M36" s="66">
        <f t="shared" si="16"/>
        <v>19</v>
      </c>
      <c r="N36" s="65">
        <f>VLOOKUP($A36,'Return Data'!$B$7:$R$1700,10,0)</f>
        <v>4.2584999999999997</v>
      </c>
      <c r="O36" s="66">
        <f t="shared" si="17"/>
        <v>23</v>
      </c>
      <c r="P36" s="65">
        <f>VLOOKUP($A36,'Return Data'!$B$7:$R$1700,11,0)</f>
        <v>5.0244999999999997</v>
      </c>
      <c r="Q36" s="66">
        <f t="shared" si="18"/>
        <v>19</v>
      </c>
      <c r="R36" s="65">
        <f>VLOOKUP($A36,'Return Data'!$B$7:$R$1700,12,0)</f>
        <v>5.1515000000000004</v>
      </c>
      <c r="S36" s="66">
        <f t="shared" si="19"/>
        <v>19</v>
      </c>
      <c r="T36" s="65">
        <f>VLOOKUP($A36,'Return Data'!$B$7:$R$1700,13,0)</f>
        <v>5.4303999999999997</v>
      </c>
      <c r="U36" s="66">
        <f t="shared" si="20"/>
        <v>19</v>
      </c>
      <c r="V36" s="65">
        <f>VLOOKUP($A36,'Return Data'!$B$7:$R$1700,17,0)</f>
        <v>6.4424999999999999</v>
      </c>
      <c r="W36" s="66">
        <f t="shared" si="21"/>
        <v>19</v>
      </c>
      <c r="X36" s="65">
        <f>VLOOKUP($A36,'Return Data'!$B$7:$R$1700,14,0)</f>
        <v>6.6454000000000004</v>
      </c>
      <c r="Y36" s="66">
        <f t="shared" si="22"/>
        <v>19</v>
      </c>
      <c r="Z36" s="65">
        <f>VLOOKUP($A36,'Return Data'!$B$7:$R$1700,16,0)</f>
        <v>7.4711999999999996</v>
      </c>
      <c r="AA36" s="67">
        <f t="shared" si="23"/>
        <v>29</v>
      </c>
    </row>
    <row r="37" spans="1:27" x14ac:dyDescent="0.3">
      <c r="A37" s="63" t="s">
        <v>147</v>
      </c>
      <c r="B37" s="64">
        <f>VLOOKUP($A37,'Return Data'!$B$7:$R$1700,3,0)</f>
        <v>44025</v>
      </c>
      <c r="C37" s="65">
        <f>VLOOKUP($A37,'Return Data'!$B$7:$R$1700,4,0)</f>
        <v>10.807600000000001</v>
      </c>
      <c r="D37" s="65">
        <f>VLOOKUP($A37,'Return Data'!$B$7:$R$1700,5,0)</f>
        <v>2.702</v>
      </c>
      <c r="E37" s="66">
        <f t="shared" si="12"/>
        <v>39</v>
      </c>
      <c r="F37" s="65">
        <f>VLOOKUP($A37,'Return Data'!$B$7:$R$1700,6,0)</f>
        <v>2.9277000000000002</v>
      </c>
      <c r="G37" s="66">
        <f t="shared" si="13"/>
        <v>38</v>
      </c>
      <c r="H37" s="65">
        <f>VLOOKUP($A37,'Return Data'!$B$7:$R$1700,7,0)</f>
        <v>2.8963999999999999</v>
      </c>
      <c r="I37" s="66">
        <f t="shared" si="14"/>
        <v>38</v>
      </c>
      <c r="J37" s="65">
        <f>VLOOKUP($A37,'Return Data'!$B$7:$R$1700,8,0)</f>
        <v>2.9222000000000001</v>
      </c>
      <c r="K37" s="66">
        <f t="shared" si="15"/>
        <v>40</v>
      </c>
      <c r="L37" s="65">
        <f>VLOOKUP($A37,'Return Data'!$B$7:$R$1700,9,0)</f>
        <v>2.9487999999999999</v>
      </c>
      <c r="M37" s="66">
        <f t="shared" si="16"/>
        <v>40</v>
      </c>
      <c r="N37" s="65">
        <f>VLOOKUP($A37,'Return Data'!$B$7:$R$1700,10,0)</f>
        <v>3.4474999999999998</v>
      </c>
      <c r="O37" s="66">
        <f t="shared" si="17"/>
        <v>36</v>
      </c>
      <c r="P37" s="65">
        <f>VLOOKUP($A37,'Return Data'!$B$7:$R$1700,11,0)</f>
        <v>3.9026999999999998</v>
      </c>
      <c r="Q37" s="66">
        <f t="shared" si="18"/>
        <v>37</v>
      </c>
      <c r="R37" s="65">
        <f>VLOOKUP($A37,'Return Data'!$B$7:$R$1700,12,0)</f>
        <v>4.2008000000000001</v>
      </c>
      <c r="S37" s="66">
        <f t="shared" si="19"/>
        <v>37</v>
      </c>
      <c r="T37" s="65">
        <f>VLOOKUP($A37,'Return Data'!$B$7:$R$1700,13,0)</f>
        <v>4.5327999999999999</v>
      </c>
      <c r="U37" s="66">
        <f t="shared" si="20"/>
        <v>37</v>
      </c>
      <c r="V37" s="65"/>
      <c r="W37" s="66"/>
      <c r="X37" s="65"/>
      <c r="Y37" s="66"/>
      <c r="Z37" s="65">
        <f>VLOOKUP($A37,'Return Data'!$B$7:$R$1700,16,0)</f>
        <v>5.0807000000000002</v>
      </c>
      <c r="AA37" s="67">
        <f t="shared" si="23"/>
        <v>38</v>
      </c>
    </row>
    <row r="38" spans="1:27" x14ac:dyDescent="0.3">
      <c r="A38" s="63" t="s">
        <v>148</v>
      </c>
      <c r="B38" s="64">
        <f>VLOOKUP($A38,'Return Data'!$B$7:$R$1700,3,0)</f>
        <v>44025</v>
      </c>
      <c r="C38" s="65">
        <f>VLOOKUP($A38,'Return Data'!$B$7:$R$1700,4,0)</f>
        <v>4918.2138000000004</v>
      </c>
      <c r="D38" s="65">
        <f>VLOOKUP($A38,'Return Data'!$B$7:$R$1700,5,0)</f>
        <v>3.2412000000000001</v>
      </c>
      <c r="E38" s="66">
        <f t="shared" si="12"/>
        <v>14</v>
      </c>
      <c r="F38" s="65">
        <f>VLOOKUP($A38,'Return Data'!$B$7:$R$1700,6,0)</f>
        <v>3.2856000000000001</v>
      </c>
      <c r="G38" s="66">
        <f t="shared" si="13"/>
        <v>10</v>
      </c>
      <c r="H38" s="65">
        <f>VLOOKUP($A38,'Return Data'!$B$7:$R$1700,7,0)</f>
        <v>3.4180000000000001</v>
      </c>
      <c r="I38" s="66">
        <f t="shared" si="14"/>
        <v>10</v>
      </c>
      <c r="J38" s="65">
        <f>VLOOKUP($A38,'Return Data'!$B$7:$R$1700,8,0)</f>
        <v>3.5352999999999999</v>
      </c>
      <c r="K38" s="66">
        <f t="shared" si="15"/>
        <v>8</v>
      </c>
      <c r="L38" s="65">
        <f>VLOOKUP($A38,'Return Data'!$B$7:$R$1700,9,0)</f>
        <v>4.0022000000000002</v>
      </c>
      <c r="M38" s="66">
        <f t="shared" si="16"/>
        <v>5</v>
      </c>
      <c r="N38" s="65">
        <f>VLOOKUP($A38,'Return Data'!$B$7:$R$1700,10,0)</f>
        <v>4.7728000000000002</v>
      </c>
      <c r="O38" s="66">
        <f t="shared" si="17"/>
        <v>4</v>
      </c>
      <c r="P38" s="65">
        <f>VLOOKUP($A38,'Return Data'!$B$7:$R$1700,11,0)</f>
        <v>5.2648000000000001</v>
      </c>
      <c r="Q38" s="66">
        <f t="shared" si="18"/>
        <v>9</v>
      </c>
      <c r="R38" s="65">
        <f>VLOOKUP($A38,'Return Data'!$B$7:$R$1700,12,0)</f>
        <v>5.3204000000000002</v>
      </c>
      <c r="S38" s="66">
        <f t="shared" si="19"/>
        <v>12</v>
      </c>
      <c r="T38" s="65">
        <f>VLOOKUP($A38,'Return Data'!$B$7:$R$1700,13,0)</f>
        <v>5.5904999999999996</v>
      </c>
      <c r="U38" s="66">
        <f t="shared" si="20"/>
        <v>9</v>
      </c>
      <c r="V38" s="65">
        <f>VLOOKUP($A38,'Return Data'!$B$7:$R$1700,17,0)</f>
        <v>6.6039000000000003</v>
      </c>
      <c r="W38" s="66">
        <f t="shared" si="21"/>
        <v>5</v>
      </c>
      <c r="X38" s="65">
        <f>VLOOKUP($A38,'Return Data'!$B$7:$R$1700,14,0)</f>
        <v>6.7483000000000004</v>
      </c>
      <c r="Y38" s="66">
        <f t="shared" si="22"/>
        <v>7</v>
      </c>
      <c r="Z38" s="65">
        <f>VLOOKUP($A38,'Return Data'!$B$7:$R$1700,16,0)</f>
        <v>7.7728000000000002</v>
      </c>
      <c r="AA38" s="67">
        <f t="shared" si="23"/>
        <v>6</v>
      </c>
    </row>
    <row r="39" spans="1:27" x14ac:dyDescent="0.3">
      <c r="A39" s="63" t="s">
        <v>149</v>
      </c>
      <c r="B39" s="64">
        <f>VLOOKUP($A39,'Return Data'!$B$7:$R$1700,3,0)</f>
        <v>44025</v>
      </c>
      <c r="C39" s="65">
        <f>VLOOKUP($A39,'Return Data'!$B$7:$R$1700,4,0)</f>
        <v>1128.3420000000001</v>
      </c>
      <c r="D39" s="65">
        <f>VLOOKUP($A39,'Return Data'!$B$7:$R$1700,5,0)</f>
        <v>2.7044999999999999</v>
      </c>
      <c r="E39" s="66">
        <f t="shared" si="12"/>
        <v>38</v>
      </c>
      <c r="F39" s="65">
        <f>VLOOKUP($A39,'Return Data'!$B$7:$R$1700,6,0)</f>
        <v>2.9131</v>
      </c>
      <c r="G39" s="66">
        <f t="shared" si="13"/>
        <v>39</v>
      </c>
      <c r="H39" s="65">
        <f>VLOOKUP($A39,'Return Data'!$B$7:$R$1700,7,0)</f>
        <v>2.8658000000000001</v>
      </c>
      <c r="I39" s="66">
        <f t="shared" si="14"/>
        <v>39</v>
      </c>
      <c r="J39" s="65">
        <f>VLOOKUP($A39,'Return Data'!$B$7:$R$1700,8,0)</f>
        <v>2.9594999999999998</v>
      </c>
      <c r="K39" s="66">
        <f t="shared" si="15"/>
        <v>38</v>
      </c>
      <c r="L39" s="65">
        <f>VLOOKUP($A39,'Return Data'!$B$7:$R$1700,9,0)</f>
        <v>3.1593</v>
      </c>
      <c r="M39" s="66">
        <f t="shared" si="16"/>
        <v>35</v>
      </c>
      <c r="N39" s="65">
        <f>VLOOKUP($A39,'Return Data'!$B$7:$R$1700,10,0)</f>
        <v>3.5266000000000002</v>
      </c>
      <c r="O39" s="66">
        <f t="shared" si="17"/>
        <v>35</v>
      </c>
      <c r="P39" s="65">
        <f>VLOOKUP($A39,'Return Data'!$B$7:$R$1700,11,0)</f>
        <v>4.2205000000000004</v>
      </c>
      <c r="Q39" s="66">
        <f t="shared" si="18"/>
        <v>32</v>
      </c>
      <c r="R39" s="65">
        <f>VLOOKUP($A39,'Return Data'!$B$7:$R$1700,12,0)</f>
        <v>4.4687999999999999</v>
      </c>
      <c r="S39" s="66">
        <f t="shared" si="19"/>
        <v>32</v>
      </c>
      <c r="T39" s="65">
        <f>VLOOKUP($A39,'Return Data'!$B$7:$R$1700,13,0)</f>
        <v>4.8612000000000002</v>
      </c>
      <c r="U39" s="66">
        <f t="shared" si="20"/>
        <v>32</v>
      </c>
      <c r="V39" s="65">
        <f>VLOOKUP($A39,'Return Data'!$B$7:$R$1700,17,0)</f>
        <v>5.6524999999999999</v>
      </c>
      <c r="W39" s="66">
        <f t="shared" si="21"/>
        <v>33</v>
      </c>
      <c r="X39" s="65"/>
      <c r="Y39" s="66"/>
      <c r="Z39" s="65">
        <f>VLOOKUP($A39,'Return Data'!$B$7:$R$1700,16,0)</f>
        <v>5.7077999999999998</v>
      </c>
      <c r="AA39" s="67">
        <f t="shared" si="23"/>
        <v>37</v>
      </c>
    </row>
    <row r="40" spans="1:27" x14ac:dyDescent="0.3">
      <c r="A40" s="63" t="s">
        <v>150</v>
      </c>
      <c r="B40" s="64">
        <f>VLOOKUP($A40,'Return Data'!$B$7:$R$1700,3,0)</f>
        <v>44025</v>
      </c>
      <c r="C40" s="65">
        <f>VLOOKUP($A40,'Return Data'!$B$7:$R$1700,4,0)</f>
        <v>261.93360000000001</v>
      </c>
      <c r="D40" s="65">
        <f>VLOOKUP($A40,'Return Data'!$B$7:$R$1700,5,0)</f>
        <v>3.4980000000000002</v>
      </c>
      <c r="E40" s="66">
        <f t="shared" si="12"/>
        <v>6</v>
      </c>
      <c r="F40" s="65">
        <f>VLOOKUP($A40,'Return Data'!$B$7:$R$1700,6,0)</f>
        <v>3.5916000000000001</v>
      </c>
      <c r="G40" s="66">
        <f t="shared" si="13"/>
        <v>3</v>
      </c>
      <c r="H40" s="65">
        <f>VLOOKUP($A40,'Return Data'!$B$7:$R$1700,7,0)</f>
        <v>3.5796999999999999</v>
      </c>
      <c r="I40" s="66">
        <f t="shared" si="14"/>
        <v>5</v>
      </c>
      <c r="J40" s="65">
        <f>VLOOKUP($A40,'Return Data'!$B$7:$R$1700,8,0)</f>
        <v>3.6171000000000002</v>
      </c>
      <c r="K40" s="66">
        <f t="shared" si="15"/>
        <v>5</v>
      </c>
      <c r="L40" s="65">
        <f>VLOOKUP($A40,'Return Data'!$B$7:$R$1700,9,0)</f>
        <v>4.0064000000000002</v>
      </c>
      <c r="M40" s="66">
        <f t="shared" si="16"/>
        <v>4</v>
      </c>
      <c r="N40" s="65">
        <f>VLOOKUP($A40,'Return Data'!$B$7:$R$1700,10,0)</f>
        <v>4.8017000000000003</v>
      </c>
      <c r="O40" s="66">
        <f t="shared" si="17"/>
        <v>3</v>
      </c>
      <c r="P40" s="65">
        <f>VLOOKUP($A40,'Return Data'!$B$7:$R$1700,11,0)</f>
        <v>5.2199</v>
      </c>
      <c r="Q40" s="66">
        <f t="shared" si="18"/>
        <v>11</v>
      </c>
      <c r="R40" s="65">
        <f>VLOOKUP($A40,'Return Data'!$B$7:$R$1700,12,0)</f>
        <v>5.3501000000000003</v>
      </c>
      <c r="S40" s="66">
        <f t="shared" si="19"/>
        <v>7</v>
      </c>
      <c r="T40" s="65">
        <f>VLOOKUP($A40,'Return Data'!$B$7:$R$1700,13,0)</f>
        <v>5.5887000000000002</v>
      </c>
      <c r="U40" s="66">
        <f t="shared" si="20"/>
        <v>10</v>
      </c>
      <c r="V40" s="65">
        <f>VLOOKUP($A40,'Return Data'!$B$7:$R$1700,17,0)</f>
        <v>6.5991999999999997</v>
      </c>
      <c r="W40" s="66">
        <f t="shared" si="21"/>
        <v>8</v>
      </c>
      <c r="X40" s="65">
        <f>VLOOKUP($A40,'Return Data'!$B$7:$R$1700,14,0)</f>
        <v>6.7374000000000001</v>
      </c>
      <c r="Y40" s="66">
        <f t="shared" si="22"/>
        <v>8</v>
      </c>
      <c r="Z40" s="65">
        <f>VLOOKUP($A40,'Return Data'!$B$7:$R$1700,16,0)</f>
        <v>7.7469999999999999</v>
      </c>
      <c r="AA40" s="67">
        <f t="shared" si="23"/>
        <v>8</v>
      </c>
    </row>
    <row r="41" spans="1:27" x14ac:dyDescent="0.3">
      <c r="A41" s="63" t="s">
        <v>151</v>
      </c>
      <c r="B41" s="64">
        <f>VLOOKUP($A41,'Return Data'!$B$7:$R$1700,3,0)</f>
        <v>44025</v>
      </c>
      <c r="C41" s="65">
        <f>VLOOKUP($A41,'Return Data'!$B$7:$R$1700,4,0)</f>
        <v>2843.5577600000001</v>
      </c>
      <c r="D41" s="65">
        <f>VLOOKUP($A41,'Return Data'!$B$7:$R$1700,5,0)</f>
        <v>2.8980999999999999</v>
      </c>
      <c r="E41" s="66">
        <f t="shared" si="12"/>
        <v>35</v>
      </c>
      <c r="F41" s="65">
        <f>VLOOKUP($A41,'Return Data'!$B$7:$R$1700,6,0)</f>
        <v>3.0396000000000001</v>
      </c>
      <c r="G41" s="66">
        <f t="shared" si="13"/>
        <v>31</v>
      </c>
      <c r="H41" s="65">
        <f>VLOOKUP($A41,'Return Data'!$B$7:$R$1700,7,0)</f>
        <v>3.1549999999999998</v>
      </c>
      <c r="I41" s="66">
        <f t="shared" si="14"/>
        <v>30</v>
      </c>
      <c r="J41" s="65">
        <f>VLOOKUP($A41,'Return Data'!$B$7:$R$1700,8,0)</f>
        <v>3.2063000000000001</v>
      </c>
      <c r="K41" s="66">
        <f t="shared" si="15"/>
        <v>26</v>
      </c>
      <c r="L41" s="65">
        <f>VLOOKUP($A41,'Return Data'!$B$7:$R$1700,9,0)</f>
        <v>3.2149000000000001</v>
      </c>
      <c r="M41" s="66">
        <f t="shared" si="16"/>
        <v>30</v>
      </c>
      <c r="N41" s="65">
        <f>VLOOKUP($A41,'Return Data'!$B$7:$R$1700,10,0)</f>
        <v>3.7248000000000001</v>
      </c>
      <c r="O41" s="66">
        <f t="shared" si="17"/>
        <v>29</v>
      </c>
      <c r="P41" s="65">
        <f>VLOOKUP($A41,'Return Data'!$B$7:$R$1700,11,0)</f>
        <v>4.3749000000000002</v>
      </c>
      <c r="Q41" s="66">
        <f t="shared" si="18"/>
        <v>30</v>
      </c>
      <c r="R41" s="65">
        <f>VLOOKUP($A41,'Return Data'!$B$7:$R$1700,12,0)</f>
        <v>4.6230000000000002</v>
      </c>
      <c r="S41" s="66">
        <f t="shared" si="19"/>
        <v>30</v>
      </c>
      <c r="T41" s="65">
        <f>VLOOKUP($A41,'Return Data'!$B$7:$R$1700,13,0)</f>
        <v>4.9158999999999997</v>
      </c>
      <c r="U41" s="66">
        <f t="shared" si="20"/>
        <v>31</v>
      </c>
      <c r="V41" s="65">
        <f>VLOOKUP($A41,'Return Data'!$B$7:$R$1700,17,0)</f>
        <v>1.3945000000000001</v>
      </c>
      <c r="W41" s="66">
        <f t="shared" si="21"/>
        <v>36</v>
      </c>
      <c r="X41" s="65">
        <f>VLOOKUP($A41,'Return Data'!$B$7:$R$1700,14,0)</f>
        <v>3.2555999999999998</v>
      </c>
      <c r="Y41" s="66">
        <f t="shared" si="22"/>
        <v>35</v>
      </c>
      <c r="Z41" s="65">
        <f>VLOOKUP($A41,'Return Data'!$B$7:$R$1700,16,0)</f>
        <v>6.3585000000000003</v>
      </c>
      <c r="AA41" s="67">
        <f t="shared" si="23"/>
        <v>35</v>
      </c>
    </row>
    <row r="42" spans="1:27" x14ac:dyDescent="0.3">
      <c r="A42" s="63" t="s">
        <v>152</v>
      </c>
      <c r="B42" s="64">
        <f>VLOOKUP($A42,'Return Data'!$B$7:$R$1700,3,0)</f>
        <v>44025</v>
      </c>
      <c r="C42" s="65">
        <f>VLOOKUP($A42,'Return Data'!$B$7:$R$1700,4,0)</f>
        <v>31.836300000000001</v>
      </c>
      <c r="D42" s="65">
        <f>VLOOKUP($A42,'Return Data'!$B$7:$R$1700,5,0)</f>
        <v>5.7333999999999996</v>
      </c>
      <c r="E42" s="66">
        <f t="shared" si="12"/>
        <v>2</v>
      </c>
      <c r="F42" s="65">
        <f>VLOOKUP($A42,'Return Data'!$B$7:$R$1700,6,0)</f>
        <v>5.5438999999999998</v>
      </c>
      <c r="G42" s="66">
        <f t="shared" si="13"/>
        <v>1</v>
      </c>
      <c r="H42" s="65">
        <f>VLOOKUP($A42,'Return Data'!$B$7:$R$1700,7,0)</f>
        <v>5.0330000000000004</v>
      </c>
      <c r="I42" s="66">
        <f t="shared" si="14"/>
        <v>1</v>
      </c>
      <c r="J42" s="65">
        <f>VLOOKUP($A42,'Return Data'!$B$7:$R$1700,8,0)</f>
        <v>5.5888</v>
      </c>
      <c r="K42" s="66">
        <f t="shared" si="15"/>
        <v>1</v>
      </c>
      <c r="L42" s="65">
        <f>VLOOKUP($A42,'Return Data'!$B$7:$R$1700,9,0)</f>
        <v>4.9245000000000001</v>
      </c>
      <c r="M42" s="66">
        <f t="shared" si="16"/>
        <v>1</v>
      </c>
      <c r="N42" s="65">
        <f>VLOOKUP($A42,'Return Data'!$B$7:$R$1700,10,0)</f>
        <v>4.8827999999999996</v>
      </c>
      <c r="O42" s="66">
        <f t="shared" si="17"/>
        <v>1</v>
      </c>
      <c r="P42" s="65">
        <f>VLOOKUP($A42,'Return Data'!$B$7:$R$1700,11,0)</f>
        <v>5.5579000000000001</v>
      </c>
      <c r="Q42" s="66">
        <f t="shared" si="18"/>
        <v>1</v>
      </c>
      <c r="R42" s="65">
        <f>VLOOKUP($A42,'Return Data'!$B$7:$R$1700,12,0)</f>
        <v>5.9313000000000002</v>
      </c>
      <c r="S42" s="66">
        <f t="shared" si="19"/>
        <v>1</v>
      </c>
      <c r="T42" s="65">
        <f>VLOOKUP($A42,'Return Data'!$B$7:$R$1700,13,0)</f>
        <v>6.3079999999999998</v>
      </c>
      <c r="U42" s="66">
        <f t="shared" si="20"/>
        <v>1</v>
      </c>
      <c r="V42" s="65">
        <f>VLOOKUP($A42,'Return Data'!$B$7:$R$1700,17,0)</f>
        <v>7.0446</v>
      </c>
      <c r="W42" s="66">
        <f t="shared" si="21"/>
        <v>1</v>
      </c>
      <c r="X42" s="65">
        <f>VLOOKUP($A42,'Return Data'!$B$7:$R$1700,14,0)</f>
        <v>6.9679000000000002</v>
      </c>
      <c r="Y42" s="66">
        <f t="shared" si="22"/>
        <v>1</v>
      </c>
      <c r="Z42" s="65">
        <f>VLOOKUP($A42,'Return Data'!$B$7:$R$1700,16,0)</f>
        <v>8.0985999999999994</v>
      </c>
      <c r="AA42" s="67">
        <f t="shared" si="23"/>
        <v>1</v>
      </c>
    </row>
    <row r="43" spans="1:27" x14ac:dyDescent="0.3">
      <c r="A43" s="63" t="s">
        <v>153</v>
      </c>
      <c r="B43" s="64">
        <f>VLOOKUP($A43,'Return Data'!$B$7:$R$1700,3,0)</f>
        <v>44025</v>
      </c>
      <c r="C43" s="65">
        <f>VLOOKUP($A43,'Return Data'!$B$7:$R$1700,4,0)</f>
        <v>27.190200000000001</v>
      </c>
      <c r="D43" s="65">
        <f>VLOOKUP($A43,'Return Data'!$B$7:$R$1700,5,0)</f>
        <v>2.6850000000000001</v>
      </c>
      <c r="E43" s="66">
        <f t="shared" si="12"/>
        <v>40</v>
      </c>
      <c r="F43" s="65">
        <f>VLOOKUP($A43,'Return Data'!$B$7:$R$1700,6,0)</f>
        <v>2.9988000000000001</v>
      </c>
      <c r="G43" s="66">
        <f t="shared" si="13"/>
        <v>34</v>
      </c>
      <c r="H43" s="65">
        <f>VLOOKUP($A43,'Return Data'!$B$7:$R$1700,7,0)</f>
        <v>2.8206000000000002</v>
      </c>
      <c r="I43" s="66">
        <f t="shared" si="14"/>
        <v>40</v>
      </c>
      <c r="J43" s="65">
        <f>VLOOKUP($A43,'Return Data'!$B$7:$R$1700,8,0)</f>
        <v>2.9182000000000001</v>
      </c>
      <c r="K43" s="66">
        <f t="shared" si="15"/>
        <v>41</v>
      </c>
      <c r="L43" s="65">
        <f>VLOOKUP($A43,'Return Data'!$B$7:$R$1700,9,0)</f>
        <v>3.1808000000000001</v>
      </c>
      <c r="M43" s="66">
        <f t="shared" si="16"/>
        <v>31</v>
      </c>
      <c r="N43" s="65">
        <f>VLOOKUP($A43,'Return Data'!$B$7:$R$1700,10,0)</f>
        <v>3.3468</v>
      </c>
      <c r="O43" s="66">
        <f t="shared" si="17"/>
        <v>40</v>
      </c>
      <c r="P43" s="65">
        <f>VLOOKUP($A43,'Return Data'!$B$7:$R$1700,11,0)</f>
        <v>4.1143000000000001</v>
      </c>
      <c r="Q43" s="66">
        <f t="shared" si="18"/>
        <v>34</v>
      </c>
      <c r="R43" s="65">
        <f>VLOOKUP($A43,'Return Data'!$B$7:$R$1700,12,0)</f>
        <v>4.3902000000000001</v>
      </c>
      <c r="S43" s="66">
        <f t="shared" si="19"/>
        <v>35</v>
      </c>
      <c r="T43" s="65">
        <f>VLOOKUP($A43,'Return Data'!$B$7:$R$1700,13,0)</f>
        <v>4.7404000000000002</v>
      </c>
      <c r="U43" s="66">
        <f t="shared" si="20"/>
        <v>35</v>
      </c>
      <c r="V43" s="65">
        <f>VLOOKUP($A43,'Return Data'!$B$7:$R$1700,17,0)</f>
        <v>5.7412999999999998</v>
      </c>
      <c r="W43" s="66">
        <f t="shared" si="21"/>
        <v>31</v>
      </c>
      <c r="X43" s="65">
        <f>VLOOKUP($A43,'Return Data'!$B$7:$R$1700,14,0)</f>
        <v>5.8929999999999998</v>
      </c>
      <c r="Y43" s="66">
        <f t="shared" si="22"/>
        <v>32</v>
      </c>
      <c r="Z43" s="65">
        <f>VLOOKUP($A43,'Return Data'!$B$7:$R$1700,16,0)</f>
        <v>7.2576000000000001</v>
      </c>
      <c r="AA43" s="67">
        <f t="shared" si="23"/>
        <v>30</v>
      </c>
    </row>
    <row r="44" spans="1:27" x14ac:dyDescent="0.3">
      <c r="A44" s="63" t="s">
        <v>156</v>
      </c>
      <c r="B44" s="64">
        <f>VLOOKUP($A44,'Return Data'!$B$7:$R$1700,3,0)</f>
        <v>44025</v>
      </c>
      <c r="C44" s="65">
        <f>VLOOKUP($A44,'Return Data'!$B$7:$R$1700,4,0)</f>
        <v>3148.9317999999998</v>
      </c>
      <c r="D44" s="65">
        <f>VLOOKUP($A44,'Return Data'!$B$7:$R$1700,5,0)</f>
        <v>3.1554000000000002</v>
      </c>
      <c r="E44" s="66">
        <f t="shared" si="12"/>
        <v>18</v>
      </c>
      <c r="F44" s="65">
        <f>VLOOKUP($A44,'Return Data'!$B$7:$R$1700,6,0)</f>
        <v>3.1776</v>
      </c>
      <c r="G44" s="66">
        <f t="shared" si="13"/>
        <v>20</v>
      </c>
      <c r="H44" s="65">
        <f>VLOOKUP($A44,'Return Data'!$B$7:$R$1700,7,0)</f>
        <v>3.2879</v>
      </c>
      <c r="I44" s="66">
        <f t="shared" si="14"/>
        <v>17</v>
      </c>
      <c r="J44" s="65">
        <f>VLOOKUP($A44,'Return Data'!$B$7:$R$1700,8,0)</f>
        <v>3.3955000000000002</v>
      </c>
      <c r="K44" s="66">
        <f t="shared" si="15"/>
        <v>15</v>
      </c>
      <c r="L44" s="65">
        <f>VLOOKUP($A44,'Return Data'!$B$7:$R$1700,9,0)</f>
        <v>3.79</v>
      </c>
      <c r="M44" s="66">
        <f t="shared" si="16"/>
        <v>12</v>
      </c>
      <c r="N44" s="65">
        <f>VLOOKUP($A44,'Return Data'!$B$7:$R$1700,10,0)</f>
        <v>4.4493</v>
      </c>
      <c r="O44" s="66">
        <f t="shared" si="17"/>
        <v>16</v>
      </c>
      <c r="P44" s="65">
        <f>VLOOKUP($A44,'Return Data'!$B$7:$R$1700,11,0)</f>
        <v>5.0872999999999999</v>
      </c>
      <c r="Q44" s="66">
        <f t="shared" si="18"/>
        <v>16</v>
      </c>
      <c r="R44" s="65">
        <f>VLOOKUP($A44,'Return Data'!$B$7:$R$1700,12,0)</f>
        <v>5.1699000000000002</v>
      </c>
      <c r="S44" s="66">
        <f t="shared" si="19"/>
        <v>17</v>
      </c>
      <c r="T44" s="65">
        <f>VLOOKUP($A44,'Return Data'!$B$7:$R$1700,13,0)</f>
        <v>5.4314</v>
      </c>
      <c r="U44" s="66">
        <f t="shared" si="20"/>
        <v>18</v>
      </c>
      <c r="V44" s="65">
        <f>VLOOKUP($A44,'Return Data'!$B$7:$R$1700,17,0)</f>
        <v>6.4221000000000004</v>
      </c>
      <c r="W44" s="66">
        <f t="shared" si="21"/>
        <v>21</v>
      </c>
      <c r="X44" s="65">
        <f>VLOOKUP($A44,'Return Data'!$B$7:$R$1700,14,0)</f>
        <v>6.5925000000000002</v>
      </c>
      <c r="Y44" s="66">
        <f t="shared" si="22"/>
        <v>23</v>
      </c>
      <c r="Z44" s="65">
        <f>VLOOKUP($A44,'Return Data'!$B$7:$R$1700,16,0)</f>
        <v>7.6592000000000002</v>
      </c>
      <c r="AA44" s="67">
        <f t="shared" si="23"/>
        <v>25</v>
      </c>
    </row>
    <row r="45" spans="1:27" x14ac:dyDescent="0.3">
      <c r="A45" s="63" t="s">
        <v>157</v>
      </c>
      <c r="B45" s="64">
        <f>VLOOKUP($A45,'Return Data'!$B$7:$R$1700,3,0)</f>
        <v>44025</v>
      </c>
      <c r="C45" s="65">
        <f>VLOOKUP($A45,'Return Data'!$B$7:$R$1700,4,0)</f>
        <v>42.393999999999998</v>
      </c>
      <c r="D45" s="65">
        <f>VLOOKUP($A45,'Return Data'!$B$7:$R$1700,5,0)</f>
        <v>3.2719999999999998</v>
      </c>
      <c r="E45" s="66">
        <f t="shared" si="12"/>
        <v>12</v>
      </c>
      <c r="F45" s="65">
        <f>VLOOKUP($A45,'Return Data'!$B$7:$R$1700,6,0)</f>
        <v>3.2439</v>
      </c>
      <c r="G45" s="66">
        <f t="shared" si="13"/>
        <v>14</v>
      </c>
      <c r="H45" s="65">
        <f>VLOOKUP($A45,'Return Data'!$B$7:$R$1700,7,0)</f>
        <v>3.3107000000000002</v>
      </c>
      <c r="I45" s="66">
        <f t="shared" si="14"/>
        <v>15</v>
      </c>
      <c r="J45" s="65">
        <f>VLOOKUP($A45,'Return Data'!$B$7:$R$1700,8,0)</f>
        <v>3.2881</v>
      </c>
      <c r="K45" s="66">
        <f t="shared" si="15"/>
        <v>22</v>
      </c>
      <c r="L45" s="65">
        <f>VLOOKUP($A45,'Return Data'!$B$7:$R$1700,9,0)</f>
        <v>3.5632999999999999</v>
      </c>
      <c r="M45" s="66">
        <f t="shared" si="16"/>
        <v>22</v>
      </c>
      <c r="N45" s="65">
        <f>VLOOKUP($A45,'Return Data'!$B$7:$R$1700,10,0)</f>
        <v>4.4211999999999998</v>
      </c>
      <c r="O45" s="66">
        <f t="shared" si="17"/>
        <v>17</v>
      </c>
      <c r="P45" s="65">
        <f>VLOOKUP($A45,'Return Data'!$B$7:$R$1700,11,0)</f>
        <v>4.9869000000000003</v>
      </c>
      <c r="Q45" s="66">
        <f t="shared" si="18"/>
        <v>22</v>
      </c>
      <c r="R45" s="65">
        <f>VLOOKUP($A45,'Return Data'!$B$7:$R$1700,12,0)</f>
        <v>5.1406000000000001</v>
      </c>
      <c r="S45" s="66">
        <f t="shared" si="19"/>
        <v>21</v>
      </c>
      <c r="T45" s="65">
        <f>VLOOKUP($A45,'Return Data'!$B$7:$R$1700,13,0)</f>
        <v>5.4279000000000002</v>
      </c>
      <c r="U45" s="66">
        <f t="shared" si="20"/>
        <v>20</v>
      </c>
      <c r="V45" s="65">
        <f>VLOOKUP($A45,'Return Data'!$B$7:$R$1700,17,0)</f>
        <v>6.4794999999999998</v>
      </c>
      <c r="W45" s="66">
        <f t="shared" si="21"/>
        <v>16</v>
      </c>
      <c r="X45" s="65">
        <f>VLOOKUP($A45,'Return Data'!$B$7:$R$1700,14,0)</f>
        <v>6.6501000000000001</v>
      </c>
      <c r="Y45" s="66">
        <f t="shared" si="22"/>
        <v>17</v>
      </c>
      <c r="Z45" s="65">
        <f>VLOOKUP($A45,'Return Data'!$B$7:$R$1700,16,0)</f>
        <v>7.7118000000000002</v>
      </c>
      <c r="AA45" s="67">
        <f t="shared" si="23"/>
        <v>15</v>
      </c>
    </row>
    <row r="46" spans="1:27" x14ac:dyDescent="0.3">
      <c r="A46" s="63" t="s">
        <v>158</v>
      </c>
      <c r="B46" s="64">
        <f>VLOOKUP($A46,'Return Data'!$B$7:$R$1700,3,0)</f>
        <v>44025</v>
      </c>
      <c r="C46" s="65">
        <f>VLOOKUP($A46,'Return Data'!$B$7:$R$1700,4,0)</f>
        <v>3174.0072</v>
      </c>
      <c r="D46" s="65">
        <f>VLOOKUP($A46,'Return Data'!$B$7:$R$1700,5,0)</f>
        <v>3.2833999999999999</v>
      </c>
      <c r="E46" s="66">
        <f t="shared" si="12"/>
        <v>11</v>
      </c>
      <c r="F46" s="65">
        <f>VLOOKUP($A46,'Return Data'!$B$7:$R$1700,6,0)</f>
        <v>3.2591000000000001</v>
      </c>
      <c r="G46" s="66">
        <f t="shared" si="13"/>
        <v>13</v>
      </c>
      <c r="H46" s="65">
        <f>VLOOKUP($A46,'Return Data'!$B$7:$R$1700,7,0)</f>
        <v>3.3793000000000002</v>
      </c>
      <c r="I46" s="66">
        <f t="shared" si="14"/>
        <v>11</v>
      </c>
      <c r="J46" s="65">
        <f>VLOOKUP($A46,'Return Data'!$B$7:$R$1700,8,0)</f>
        <v>3.3696000000000002</v>
      </c>
      <c r="K46" s="66">
        <f t="shared" si="15"/>
        <v>17</v>
      </c>
      <c r="L46" s="65">
        <f>VLOOKUP($A46,'Return Data'!$B$7:$R$1700,9,0)</f>
        <v>3.7523</v>
      </c>
      <c r="M46" s="66">
        <f t="shared" si="16"/>
        <v>13</v>
      </c>
      <c r="N46" s="65">
        <f>VLOOKUP($A46,'Return Data'!$B$7:$R$1700,10,0)</f>
        <v>4.5895999999999999</v>
      </c>
      <c r="O46" s="66">
        <f t="shared" si="17"/>
        <v>8</v>
      </c>
      <c r="P46" s="65">
        <f>VLOOKUP($A46,'Return Data'!$B$7:$R$1700,11,0)</f>
        <v>5.3592000000000004</v>
      </c>
      <c r="Q46" s="66">
        <f t="shared" si="18"/>
        <v>4</v>
      </c>
      <c r="R46" s="65">
        <f>VLOOKUP($A46,'Return Data'!$B$7:$R$1700,12,0)</f>
        <v>5.3897000000000004</v>
      </c>
      <c r="S46" s="66">
        <f t="shared" si="19"/>
        <v>4</v>
      </c>
      <c r="T46" s="65">
        <f>VLOOKUP($A46,'Return Data'!$B$7:$R$1700,13,0)</f>
        <v>5.6081000000000003</v>
      </c>
      <c r="U46" s="66">
        <f t="shared" si="20"/>
        <v>8</v>
      </c>
      <c r="V46" s="65">
        <f>VLOOKUP($A46,'Return Data'!$B$7:$R$1700,17,0)</f>
        <v>6.5587999999999997</v>
      </c>
      <c r="W46" s="66">
        <f t="shared" si="21"/>
        <v>9</v>
      </c>
      <c r="X46" s="65">
        <f>VLOOKUP($A46,'Return Data'!$B$7:$R$1700,14,0)</f>
        <v>6.7140000000000004</v>
      </c>
      <c r="Y46" s="66">
        <f t="shared" si="22"/>
        <v>9</v>
      </c>
      <c r="Z46" s="65">
        <f>VLOOKUP($A46,'Return Data'!$B$7:$R$1700,16,0)</f>
        <v>7.7729999999999997</v>
      </c>
      <c r="AA46" s="67">
        <f t="shared" si="23"/>
        <v>5</v>
      </c>
    </row>
    <row r="47" spans="1:27" x14ac:dyDescent="0.3">
      <c r="A47" s="63" t="s">
        <v>159</v>
      </c>
      <c r="B47" s="64">
        <f>VLOOKUP($A47,'Return Data'!$B$7:$R$1700,3,0)</f>
        <v>44025</v>
      </c>
      <c r="C47" s="65">
        <f>VLOOKUP($A47,'Return Data'!$B$7:$R$1700,4,0)</f>
        <v>1974.6341</v>
      </c>
      <c r="D47" s="65">
        <f>VLOOKUP($A47,'Return Data'!$B$7:$R$1700,5,0)</f>
        <v>2.4603999999999999</v>
      </c>
      <c r="E47" s="66">
        <f t="shared" si="12"/>
        <v>42</v>
      </c>
      <c r="F47" s="65">
        <f>VLOOKUP($A47,'Return Data'!$B$7:$R$1700,6,0)</f>
        <v>2.5531999999999999</v>
      </c>
      <c r="G47" s="66">
        <f t="shared" si="13"/>
        <v>41</v>
      </c>
      <c r="H47" s="65">
        <f>VLOOKUP($A47,'Return Data'!$B$7:$R$1700,7,0)</f>
        <v>2.6625999999999999</v>
      </c>
      <c r="I47" s="66">
        <f t="shared" si="14"/>
        <v>42</v>
      </c>
      <c r="J47" s="65">
        <f>VLOOKUP($A47,'Return Data'!$B$7:$R$1700,8,0)</f>
        <v>2.7042000000000002</v>
      </c>
      <c r="K47" s="66">
        <f t="shared" si="15"/>
        <v>42</v>
      </c>
      <c r="L47" s="65">
        <f>VLOOKUP($A47,'Return Data'!$B$7:$R$1700,9,0)</f>
        <v>2.5937999999999999</v>
      </c>
      <c r="M47" s="66">
        <f t="shared" si="16"/>
        <v>42</v>
      </c>
      <c r="N47" s="65">
        <f>VLOOKUP($A47,'Return Data'!$B$7:$R$1700,10,0)</f>
        <v>2.6234999999999999</v>
      </c>
      <c r="O47" s="66">
        <f t="shared" si="17"/>
        <v>43</v>
      </c>
      <c r="P47" s="65">
        <f>VLOOKUP($A47,'Return Data'!$B$7:$R$1700,11,0)</f>
        <v>3.1922999999999999</v>
      </c>
      <c r="Q47" s="66">
        <f t="shared" si="18"/>
        <v>39</v>
      </c>
      <c r="R47" s="65">
        <f>VLOOKUP($A47,'Return Data'!$B$7:$R$1700,12,0)</f>
        <v>3.5912999999999999</v>
      </c>
      <c r="S47" s="66">
        <f t="shared" si="19"/>
        <v>39</v>
      </c>
      <c r="T47" s="65">
        <f>VLOOKUP($A47,'Return Data'!$B$7:$R$1700,13,0)</f>
        <v>3.9432</v>
      </c>
      <c r="U47" s="66">
        <f t="shared" si="20"/>
        <v>39</v>
      </c>
      <c r="V47" s="65">
        <f>VLOOKUP($A47,'Return Data'!$B$7:$R$1700,17,0)</f>
        <v>4.9195000000000002</v>
      </c>
      <c r="W47" s="66">
        <f t="shared" si="21"/>
        <v>34</v>
      </c>
      <c r="X47" s="65">
        <f>VLOOKUP($A47,'Return Data'!$B$7:$R$1700,14,0)</f>
        <v>5.8903999999999996</v>
      </c>
      <c r="Y47" s="66">
        <f t="shared" si="22"/>
        <v>33</v>
      </c>
      <c r="Z47" s="65">
        <f>VLOOKUP($A47,'Return Data'!$B$7:$R$1700,16,0)</f>
        <v>6.3796999999999997</v>
      </c>
      <c r="AA47" s="67">
        <f t="shared" si="23"/>
        <v>34</v>
      </c>
    </row>
    <row r="48" spans="1:27" x14ac:dyDescent="0.3">
      <c r="A48" s="63" t="s">
        <v>160</v>
      </c>
      <c r="B48" s="64">
        <f>VLOOKUP($A48,'Return Data'!$B$7:$R$1700,3,0)</f>
        <v>44025</v>
      </c>
      <c r="C48" s="65">
        <f>VLOOKUP($A48,'Return Data'!$B$7:$R$1700,4,0)</f>
        <v>1936.6569</v>
      </c>
      <c r="D48" s="65">
        <f>VLOOKUP($A48,'Return Data'!$B$7:$R$1700,5,0)</f>
        <v>3.0987</v>
      </c>
      <c r="E48" s="66">
        <f t="shared" si="12"/>
        <v>23</v>
      </c>
      <c r="F48" s="65">
        <f>VLOOKUP($A48,'Return Data'!$B$7:$R$1700,6,0)</f>
        <v>3.2130000000000001</v>
      </c>
      <c r="G48" s="66">
        <f t="shared" si="13"/>
        <v>17</v>
      </c>
      <c r="H48" s="65">
        <f>VLOOKUP($A48,'Return Data'!$B$7:$R$1700,7,0)</f>
        <v>3.2725</v>
      </c>
      <c r="I48" s="66">
        <f t="shared" si="14"/>
        <v>20</v>
      </c>
      <c r="J48" s="65">
        <f>VLOOKUP($A48,'Return Data'!$B$7:$R$1700,8,0)</f>
        <v>3.1766000000000001</v>
      </c>
      <c r="K48" s="66">
        <f t="shared" si="15"/>
        <v>31</v>
      </c>
      <c r="L48" s="65">
        <f>VLOOKUP($A48,'Return Data'!$B$7:$R$1700,9,0)</f>
        <v>3.6404999999999998</v>
      </c>
      <c r="M48" s="66">
        <f t="shared" si="16"/>
        <v>18</v>
      </c>
      <c r="N48" s="65">
        <f>VLOOKUP($A48,'Return Data'!$B$7:$R$1700,10,0)</f>
        <v>4.5537999999999998</v>
      </c>
      <c r="O48" s="66">
        <f t="shared" si="17"/>
        <v>9</v>
      </c>
      <c r="P48" s="65">
        <f>VLOOKUP($A48,'Return Data'!$B$7:$R$1700,11,0)</f>
        <v>5.3310000000000004</v>
      </c>
      <c r="Q48" s="66">
        <f t="shared" si="18"/>
        <v>6</v>
      </c>
      <c r="R48" s="65">
        <f>VLOOKUP($A48,'Return Data'!$B$7:$R$1700,12,0)</f>
        <v>5.3388999999999998</v>
      </c>
      <c r="S48" s="66">
        <f t="shared" si="19"/>
        <v>9</v>
      </c>
      <c r="T48" s="65">
        <f>VLOOKUP($A48,'Return Data'!$B$7:$R$1700,13,0)</f>
        <v>5.5343999999999998</v>
      </c>
      <c r="U48" s="66">
        <f t="shared" si="20"/>
        <v>13</v>
      </c>
      <c r="V48" s="65">
        <f>VLOOKUP($A48,'Return Data'!$B$7:$R$1700,17,0)</f>
        <v>4.5768000000000004</v>
      </c>
      <c r="W48" s="66">
        <f t="shared" si="21"/>
        <v>35</v>
      </c>
      <c r="X48" s="65">
        <f>VLOOKUP($A48,'Return Data'!$B$7:$R$1700,14,0)</f>
        <v>5.3643000000000001</v>
      </c>
      <c r="Y48" s="66">
        <f t="shared" si="22"/>
        <v>34</v>
      </c>
      <c r="Z48" s="65">
        <f>VLOOKUP($A48,'Return Data'!$B$7:$R$1700,16,0)</f>
        <v>7.1515000000000004</v>
      </c>
      <c r="AA48" s="67">
        <f t="shared" si="23"/>
        <v>31</v>
      </c>
    </row>
    <row r="49" spans="1:27" x14ac:dyDescent="0.3">
      <c r="A49" s="63" t="s">
        <v>161</v>
      </c>
      <c r="B49" s="64">
        <f>VLOOKUP($A49,'Return Data'!$B$7:$R$1700,3,0)</f>
        <v>44025</v>
      </c>
      <c r="C49" s="65">
        <f>VLOOKUP($A49,'Return Data'!$B$7:$R$1700,4,0)</f>
        <v>3294.0349999999999</v>
      </c>
      <c r="D49" s="65">
        <f>VLOOKUP($A49,'Return Data'!$B$7:$R$1700,5,0)</f>
        <v>3.2269999999999999</v>
      </c>
      <c r="E49" s="66">
        <f t="shared" si="12"/>
        <v>15</v>
      </c>
      <c r="F49" s="65">
        <f>VLOOKUP($A49,'Return Data'!$B$7:$R$1700,6,0)</f>
        <v>3.2193999999999998</v>
      </c>
      <c r="G49" s="66">
        <f t="shared" si="13"/>
        <v>15</v>
      </c>
      <c r="H49" s="65">
        <f>VLOOKUP($A49,'Return Data'!$B$7:$R$1700,7,0)</f>
        <v>3.3292000000000002</v>
      </c>
      <c r="I49" s="66">
        <f t="shared" si="14"/>
        <v>14</v>
      </c>
      <c r="J49" s="65">
        <f>VLOOKUP($A49,'Return Data'!$B$7:$R$1700,8,0)</f>
        <v>3.4502999999999999</v>
      </c>
      <c r="K49" s="66">
        <f t="shared" si="15"/>
        <v>10</v>
      </c>
      <c r="L49" s="65">
        <f>VLOOKUP($A49,'Return Data'!$B$7:$R$1700,9,0)</f>
        <v>3.8292999999999999</v>
      </c>
      <c r="M49" s="66">
        <f t="shared" si="16"/>
        <v>10</v>
      </c>
      <c r="N49" s="65">
        <f>VLOOKUP($A49,'Return Data'!$B$7:$R$1700,10,0)</f>
        <v>4.4969000000000001</v>
      </c>
      <c r="O49" s="66">
        <f t="shared" si="17"/>
        <v>12</v>
      </c>
      <c r="P49" s="65">
        <f>VLOOKUP($A49,'Return Data'!$B$7:$R$1700,11,0)</f>
        <v>5.0945</v>
      </c>
      <c r="Q49" s="66">
        <f t="shared" si="18"/>
        <v>15</v>
      </c>
      <c r="R49" s="65">
        <f>VLOOKUP($A49,'Return Data'!$B$7:$R$1700,12,0)</f>
        <v>5.1847000000000003</v>
      </c>
      <c r="S49" s="66">
        <f t="shared" si="19"/>
        <v>15</v>
      </c>
      <c r="T49" s="65">
        <f>VLOOKUP($A49,'Return Data'!$B$7:$R$1700,13,0)</f>
        <v>5.4537000000000004</v>
      </c>
      <c r="U49" s="66">
        <f t="shared" si="20"/>
        <v>16</v>
      </c>
      <c r="V49" s="65">
        <f>VLOOKUP($A49,'Return Data'!$B$7:$R$1700,17,0)</f>
        <v>6.4984999999999999</v>
      </c>
      <c r="W49" s="66">
        <f t="shared" si="21"/>
        <v>15</v>
      </c>
      <c r="X49" s="65">
        <f>VLOOKUP($A49,'Return Data'!$B$7:$R$1700,14,0)</f>
        <v>6.6706000000000003</v>
      </c>
      <c r="Y49" s="66">
        <f t="shared" si="22"/>
        <v>15</v>
      </c>
      <c r="Z49" s="65">
        <f>VLOOKUP($A49,'Return Data'!$B$7:$R$1700,16,0)</f>
        <v>7.6950000000000003</v>
      </c>
      <c r="AA49" s="67">
        <f t="shared" si="23"/>
        <v>21</v>
      </c>
    </row>
    <row r="50" spans="1:27" x14ac:dyDescent="0.3">
      <c r="A50" s="63" t="s">
        <v>162</v>
      </c>
      <c r="B50" s="64">
        <f>VLOOKUP($A50,'Return Data'!$B$7:$R$1700,3,0)</f>
        <v>44025</v>
      </c>
      <c r="C50" s="65">
        <f>VLOOKUP($A50,'Return Data'!$B$7:$R$1700,4,0)</f>
        <v>1088.7049</v>
      </c>
      <c r="D50" s="65">
        <f>VLOOKUP($A50,'Return Data'!$B$7:$R$1700,5,0)</f>
        <v>2.5817000000000001</v>
      </c>
      <c r="E50" s="66">
        <f t="shared" si="12"/>
        <v>41</v>
      </c>
      <c r="F50" s="65">
        <f>VLOOKUP($A50,'Return Data'!$B$7:$R$1700,6,0)</f>
        <v>2.8347000000000002</v>
      </c>
      <c r="G50" s="66">
        <f t="shared" si="13"/>
        <v>40</v>
      </c>
      <c r="H50" s="65">
        <f>VLOOKUP($A50,'Return Data'!$B$7:$R$1700,7,0)</f>
        <v>2.7837000000000001</v>
      </c>
      <c r="I50" s="66">
        <f t="shared" si="14"/>
        <v>41</v>
      </c>
      <c r="J50" s="65">
        <f>VLOOKUP($A50,'Return Data'!$B$7:$R$1700,8,0)</f>
        <v>2.9264999999999999</v>
      </c>
      <c r="K50" s="66">
        <f t="shared" si="15"/>
        <v>39</v>
      </c>
      <c r="L50" s="65">
        <f>VLOOKUP($A50,'Return Data'!$B$7:$R$1700,9,0)</f>
        <v>3.1484999999999999</v>
      </c>
      <c r="M50" s="66">
        <f t="shared" si="16"/>
        <v>37</v>
      </c>
      <c r="N50" s="65">
        <f>VLOOKUP($A50,'Return Data'!$B$7:$R$1700,10,0)</f>
        <v>3.5779000000000001</v>
      </c>
      <c r="O50" s="66">
        <f t="shared" si="17"/>
        <v>34</v>
      </c>
      <c r="P50" s="65">
        <f>VLOOKUP($A50,'Return Data'!$B$7:$R$1700,11,0)</f>
        <v>4.1734999999999998</v>
      </c>
      <c r="Q50" s="66">
        <f t="shared" si="18"/>
        <v>33</v>
      </c>
      <c r="R50" s="65">
        <f>VLOOKUP($A50,'Return Data'!$B$7:$R$1700,12,0)</f>
        <v>4.5853999999999999</v>
      </c>
      <c r="S50" s="66">
        <f t="shared" si="19"/>
        <v>31</v>
      </c>
      <c r="T50" s="65">
        <f>VLOOKUP($A50,'Return Data'!$B$7:$R$1700,13,0)</f>
        <v>5.0732999999999997</v>
      </c>
      <c r="U50" s="66">
        <f t="shared" si="20"/>
        <v>30</v>
      </c>
      <c r="V50" s="65"/>
      <c r="W50" s="66"/>
      <c r="X50" s="65"/>
      <c r="Y50" s="66"/>
      <c r="Z50" s="65">
        <f>VLOOKUP($A50,'Return Data'!$B$7:$R$1700,16,0)</f>
        <v>5.8532000000000002</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3.1942046511627913</v>
      </c>
      <c r="E52" s="74"/>
      <c r="F52" s="75">
        <f>AVERAGE(F8:F50)</f>
        <v>3.1806534883720938</v>
      </c>
      <c r="G52" s="74"/>
      <c r="H52" s="75">
        <f>AVERAGE(H8:H50)</f>
        <v>3.2352697674418605</v>
      </c>
      <c r="I52" s="74"/>
      <c r="J52" s="75">
        <f>AVERAGE(J8:J50)</f>
        <v>3.3148348837209296</v>
      </c>
      <c r="K52" s="74"/>
      <c r="L52" s="75">
        <f>AVERAGE(L8:L50)</f>
        <v>3.5072116279069769</v>
      </c>
      <c r="M52" s="74"/>
      <c r="N52" s="75">
        <f>AVERAGE(N8:N50)</f>
        <v>4.0866488372093022</v>
      </c>
      <c r="O52" s="74"/>
      <c r="P52" s="75">
        <f>AVERAGE(P8:P50)</f>
        <v>4.8252179487179463</v>
      </c>
      <c r="Q52" s="74"/>
      <c r="R52" s="75">
        <f>AVERAGE(R8:R50)</f>
        <v>4.9935641025641013</v>
      </c>
      <c r="S52" s="74"/>
      <c r="T52" s="75">
        <f>AVERAGE(T8:T50)</f>
        <v>5.2887974358974343</v>
      </c>
      <c r="U52" s="74"/>
      <c r="V52" s="75">
        <f>AVERAGE(V8:V50)</f>
        <v>6.1792916666666668</v>
      </c>
      <c r="W52" s="74"/>
      <c r="X52" s="75">
        <f>AVERAGE(X8:X50)</f>
        <v>6.4628285714285729</v>
      </c>
      <c r="Y52" s="74"/>
      <c r="Z52" s="75">
        <f>AVERAGE(Z8:Z50)</f>
        <v>7.0751465116279073</v>
      </c>
      <c r="AA52" s="76"/>
    </row>
    <row r="53" spans="1:27" x14ac:dyDescent="0.3">
      <c r="A53" s="73" t="s">
        <v>28</v>
      </c>
      <c r="B53" s="74"/>
      <c r="C53" s="74"/>
      <c r="D53" s="75">
        <f>MIN(D8:D50)</f>
        <v>1.4018999999999999</v>
      </c>
      <c r="E53" s="74"/>
      <c r="F53" s="75">
        <f>MIN(F8:F50)</f>
        <v>1.4019999999999999</v>
      </c>
      <c r="G53" s="74"/>
      <c r="H53" s="75">
        <f>MIN(H8:H50)</f>
        <v>1.4018999999999999</v>
      </c>
      <c r="I53" s="74"/>
      <c r="J53" s="75">
        <f>MIN(J8:J50)</f>
        <v>1.9036</v>
      </c>
      <c r="K53" s="74"/>
      <c r="L53" s="75">
        <f>MIN(L8:L50)</f>
        <v>2.5280999999999998</v>
      </c>
      <c r="M53" s="74"/>
      <c r="N53" s="75">
        <f>MIN(N8:N50)</f>
        <v>2.6234999999999999</v>
      </c>
      <c r="O53" s="74"/>
      <c r="P53" s="75">
        <f>MIN(P8:P50)</f>
        <v>3.1922999999999999</v>
      </c>
      <c r="Q53" s="74"/>
      <c r="R53" s="75">
        <f>MIN(R8:R50)</f>
        <v>3.5912999999999999</v>
      </c>
      <c r="S53" s="74"/>
      <c r="T53" s="75">
        <f>MIN(T8:T50)</f>
        <v>3.9432</v>
      </c>
      <c r="U53" s="74"/>
      <c r="V53" s="75">
        <f>MIN(V8:V50)</f>
        <v>1.3945000000000001</v>
      </c>
      <c r="W53" s="74"/>
      <c r="X53" s="75">
        <f>MIN(X8:X50)</f>
        <v>3.2555999999999998</v>
      </c>
      <c r="Y53" s="74"/>
      <c r="Z53" s="75">
        <f>MIN(Z8:Z50)</f>
        <v>4.3555000000000001</v>
      </c>
      <c r="AA53" s="76"/>
    </row>
    <row r="54" spans="1:27" ht="15" thickBot="1" x14ac:dyDescent="0.35">
      <c r="A54" s="77" t="s">
        <v>29</v>
      </c>
      <c r="B54" s="78"/>
      <c r="C54" s="78"/>
      <c r="D54" s="79">
        <f>MAX(D8:D50)</f>
        <v>5.9264000000000001</v>
      </c>
      <c r="E54" s="78"/>
      <c r="F54" s="79">
        <f>MAX(F8:F50)</f>
        <v>5.5438999999999998</v>
      </c>
      <c r="G54" s="78"/>
      <c r="H54" s="79">
        <f>MAX(H8:H50)</f>
        <v>5.0330000000000004</v>
      </c>
      <c r="I54" s="78"/>
      <c r="J54" s="79">
        <f>MAX(J8:J50)</f>
        <v>5.5888</v>
      </c>
      <c r="K54" s="78"/>
      <c r="L54" s="79">
        <f>MAX(L8:L50)</f>
        <v>4.9245000000000001</v>
      </c>
      <c r="M54" s="78"/>
      <c r="N54" s="79">
        <f>MAX(N8:N50)</f>
        <v>4.8827999999999996</v>
      </c>
      <c r="O54" s="78"/>
      <c r="P54" s="79">
        <f>MAX(P8:P50)</f>
        <v>5.5579000000000001</v>
      </c>
      <c r="Q54" s="78"/>
      <c r="R54" s="79">
        <f>MAX(R8:R50)</f>
        <v>5.9313000000000002</v>
      </c>
      <c r="S54" s="78"/>
      <c r="T54" s="79">
        <f>MAX(T8:T50)</f>
        <v>6.3079999999999998</v>
      </c>
      <c r="U54" s="78"/>
      <c r="V54" s="79">
        <f>MAX(V8:V50)</f>
        <v>7.0446</v>
      </c>
      <c r="W54" s="78"/>
      <c r="X54" s="79">
        <f>MAX(X8:X50)</f>
        <v>6.9679000000000002</v>
      </c>
      <c r="Y54" s="78"/>
      <c r="Z54" s="79">
        <f>MAX(Z8:Z50)</f>
        <v>8.0985999999999994</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44025</v>
      </c>
      <c r="C8" s="65">
        <f>VLOOKUP($A8,'Return Data'!$B$7:$R$1700,4,0)</f>
        <v>322.04559999999998</v>
      </c>
      <c r="D8" s="65">
        <f>VLOOKUP($A8,'Return Data'!$B$7:$R$1700,5,0)</f>
        <v>3.4458000000000002</v>
      </c>
      <c r="E8" s="66">
        <f>RANK(D8,D$8:D$45,0)</f>
        <v>6</v>
      </c>
      <c r="F8" s="65">
        <f>VLOOKUP($A8,'Return Data'!$B$7:$R$1700,6,0)</f>
        <v>3.3254999999999999</v>
      </c>
      <c r="G8" s="66">
        <f>RANK(F8,F$8:F$45,0)</f>
        <v>8</v>
      </c>
      <c r="H8" s="65">
        <f>VLOOKUP($A8,'Return Data'!$B$7:$R$1700,7,0)</f>
        <v>3.5434000000000001</v>
      </c>
      <c r="I8" s="66">
        <f>RANK(H8,H$8:H$45,0)</f>
        <v>4</v>
      </c>
      <c r="J8" s="65">
        <f>VLOOKUP($A8,'Return Data'!$B$7:$R$1700,8,0)</f>
        <v>3.6619000000000002</v>
      </c>
      <c r="K8" s="66">
        <f>RANK(J8,J$8:J$45,0)</f>
        <v>4</v>
      </c>
      <c r="L8" s="65">
        <f>VLOOKUP($A8,'Return Data'!$B$7:$R$1700,9,0)</f>
        <v>4.0711000000000004</v>
      </c>
      <c r="M8" s="66">
        <f>RANK(L8,L$8:L$45,0)</f>
        <v>3</v>
      </c>
      <c r="N8" s="65">
        <f>VLOOKUP($A8,'Return Data'!$B$7:$R$1700,10,0)</f>
        <v>4.7267999999999999</v>
      </c>
      <c r="O8" s="66">
        <f>RANK(N8,N$8:N$45,0)</f>
        <v>1</v>
      </c>
      <c r="P8" s="65">
        <f>VLOOKUP($A8,'Return Data'!$B$7:$R$1700,11,0)</f>
        <v>5.1891999999999996</v>
      </c>
      <c r="Q8" s="66">
        <f>RANK(P8,P$8:P$45,0)</f>
        <v>6</v>
      </c>
      <c r="R8" s="65">
        <f>VLOOKUP($A8,'Return Data'!$B$7:$R$1700,12,0)</f>
        <v>5.2412000000000001</v>
      </c>
      <c r="S8" s="66">
        <f>RANK(R8,R$8:R$45,0)</f>
        <v>5</v>
      </c>
      <c r="T8" s="65">
        <f>VLOOKUP($A8,'Return Data'!$B$7:$R$1700,13,0)</f>
        <v>5.5266999999999999</v>
      </c>
      <c r="U8" s="66">
        <f>RANK(T8,T$8:T$45,0)</f>
        <v>3</v>
      </c>
      <c r="V8" s="65">
        <f>VLOOKUP($A8,'Return Data'!$B$7:$R$1700,17,0)</f>
        <v>6.5022000000000002</v>
      </c>
      <c r="W8" s="66">
        <f>RANK(V8,V$8:V$45,0)</f>
        <v>4</v>
      </c>
      <c r="X8" s="65">
        <f>VLOOKUP($A8,'Return Data'!$B$7:$R$1700,14,0)</f>
        <v>6.6547000000000001</v>
      </c>
      <c r="Y8" s="66">
        <f>RANK(X8,X$8:X$45,0)</f>
        <v>4</v>
      </c>
      <c r="Z8" s="65">
        <f>VLOOKUP($A8,'Return Data'!$B$7:$R$1700,16,0)</f>
        <v>7.4385000000000003</v>
      </c>
      <c r="AA8" s="67">
        <f>RANK(Z8,Z$8:Z$45,0)</f>
        <v>17</v>
      </c>
    </row>
    <row r="9" spans="1:27" x14ac:dyDescent="0.3">
      <c r="A9" s="63" t="s">
        <v>228</v>
      </c>
      <c r="B9" s="64">
        <f>VLOOKUP($A9,'Return Data'!$B$7:$R$1700,3,0)</f>
        <v>44025</v>
      </c>
      <c r="C9" s="65">
        <f>VLOOKUP($A9,'Return Data'!$B$7:$R$1700,4,0)</f>
        <v>2222.3753000000002</v>
      </c>
      <c r="D9" s="65">
        <f>VLOOKUP($A9,'Return Data'!$B$7:$R$1700,5,0)</f>
        <v>3.2473000000000001</v>
      </c>
      <c r="E9" s="66">
        <f t="shared" ref="E9:E45" si="0">RANK(D9,D$8:D$45,0)</f>
        <v>10</v>
      </c>
      <c r="F9" s="65">
        <f>VLOOKUP($A9,'Return Data'!$B$7:$R$1700,6,0)</f>
        <v>3.2035</v>
      </c>
      <c r="G9" s="66">
        <f t="shared" ref="G9:G45" si="1">RANK(F9,F$8:F$45,0)</f>
        <v>11</v>
      </c>
      <c r="H9" s="65">
        <f>VLOOKUP($A9,'Return Data'!$B$7:$R$1700,7,0)</f>
        <v>3.3529</v>
      </c>
      <c r="I9" s="66">
        <f t="shared" ref="I9:I45" si="2">RANK(H9,H$8:H$45,0)</f>
        <v>10</v>
      </c>
      <c r="J9" s="65">
        <f>VLOOKUP($A9,'Return Data'!$B$7:$R$1700,8,0)</f>
        <v>3.3429000000000002</v>
      </c>
      <c r="K9" s="66">
        <f t="shared" ref="K9:K45" si="3">RANK(J9,J$8:J$45,0)</f>
        <v>12</v>
      </c>
      <c r="L9" s="65">
        <f>VLOOKUP($A9,'Return Data'!$B$7:$R$1700,9,0)</f>
        <v>3.6425000000000001</v>
      </c>
      <c r="M9" s="66">
        <f t="shared" ref="M9:M45" si="4">RANK(L9,L$8:L$45,0)</f>
        <v>14</v>
      </c>
      <c r="N9" s="65">
        <f>VLOOKUP($A9,'Return Data'!$B$7:$R$1700,10,0)</f>
        <v>4.4146999999999998</v>
      </c>
      <c r="O9" s="66">
        <f t="shared" ref="O9:O45" si="5">RANK(N9,N$8:N$45,0)</f>
        <v>11</v>
      </c>
      <c r="P9" s="65">
        <f>VLOOKUP($A9,'Return Data'!$B$7:$R$1700,11,0)</f>
        <v>5.1471</v>
      </c>
      <c r="Q9" s="66">
        <f t="shared" ref="Q9:Q45" si="6">RANK(P9,P$8:P$45,0)</f>
        <v>9</v>
      </c>
      <c r="R9" s="65">
        <f>VLOOKUP($A9,'Return Data'!$B$7:$R$1700,12,0)</f>
        <v>5.2298</v>
      </c>
      <c r="S9" s="66">
        <f t="shared" ref="S9:S45" si="7">RANK(R9,R$8:R$45,0)</f>
        <v>7</v>
      </c>
      <c r="T9" s="65">
        <f>VLOOKUP($A9,'Return Data'!$B$7:$R$1700,13,0)</f>
        <v>5.4844999999999997</v>
      </c>
      <c r="U9" s="66">
        <f t="shared" ref="U9:W45" si="8">RANK(T9,T$8:T$45,0)</f>
        <v>6</v>
      </c>
      <c r="V9" s="65">
        <f>VLOOKUP($A9,'Return Data'!$B$7:$R$1700,17,0)</f>
        <v>6.4755000000000003</v>
      </c>
      <c r="W9" s="66">
        <f t="shared" si="8"/>
        <v>7</v>
      </c>
      <c r="X9" s="65">
        <f>VLOOKUP($A9,'Return Data'!$B$7:$R$1700,14,0)</f>
        <v>6.65</v>
      </c>
      <c r="Y9" s="66">
        <f t="shared" ref="Y9:Y44" si="9">RANK(X9,X$8:X$45,0)</f>
        <v>5</v>
      </c>
      <c r="Z9" s="65">
        <f>VLOOKUP($A9,'Return Data'!$B$7:$R$1700,16,0)</f>
        <v>7.6988000000000003</v>
      </c>
      <c r="AA9" s="67">
        <f t="shared" ref="AA9:AA45" si="10">RANK(Z9,Z$8:Z$45,0)</f>
        <v>7</v>
      </c>
    </row>
    <row r="10" spans="1:27" x14ac:dyDescent="0.3">
      <c r="A10" s="63" t="s">
        <v>229</v>
      </c>
      <c r="B10" s="64">
        <f>VLOOKUP($A10,'Return Data'!$B$7:$R$1700,3,0)</f>
        <v>44025</v>
      </c>
      <c r="C10" s="65">
        <f>VLOOKUP($A10,'Return Data'!$B$7:$R$1700,4,0)</f>
        <v>2298.5322999999999</v>
      </c>
      <c r="D10" s="65">
        <f>VLOOKUP($A10,'Return Data'!$B$7:$R$1700,5,0)</f>
        <v>2.83</v>
      </c>
      <c r="E10" s="66">
        <f t="shared" si="0"/>
        <v>29</v>
      </c>
      <c r="F10" s="65">
        <f>VLOOKUP($A10,'Return Data'!$B$7:$R$1700,6,0)</f>
        <v>2.8961000000000001</v>
      </c>
      <c r="G10" s="66">
        <f t="shared" si="1"/>
        <v>32</v>
      </c>
      <c r="H10" s="65">
        <f>VLOOKUP($A10,'Return Data'!$B$7:$R$1700,7,0)</f>
        <v>2.9220999999999999</v>
      </c>
      <c r="I10" s="66">
        <f t="shared" si="2"/>
        <v>31</v>
      </c>
      <c r="J10" s="65">
        <f>VLOOKUP($A10,'Return Data'!$B$7:$R$1700,8,0)</f>
        <v>3.0882999999999998</v>
      </c>
      <c r="K10" s="66">
        <f t="shared" si="3"/>
        <v>29</v>
      </c>
      <c r="L10" s="65">
        <f>VLOOKUP($A10,'Return Data'!$B$7:$R$1700,9,0)</f>
        <v>3.2048000000000001</v>
      </c>
      <c r="M10" s="66">
        <f t="shared" si="4"/>
        <v>26</v>
      </c>
      <c r="N10" s="65">
        <f>VLOOKUP($A10,'Return Data'!$B$7:$R$1700,10,0)</f>
        <v>3.7014</v>
      </c>
      <c r="O10" s="66">
        <f t="shared" si="5"/>
        <v>27</v>
      </c>
      <c r="P10" s="65">
        <f>VLOOKUP($A10,'Return Data'!$B$7:$R$1700,11,0)</f>
        <v>4.8936999999999999</v>
      </c>
      <c r="Q10" s="66">
        <f t="shared" si="6"/>
        <v>22</v>
      </c>
      <c r="R10" s="65">
        <f>VLOOKUP($A10,'Return Data'!$B$7:$R$1700,12,0)</f>
        <v>5.0621</v>
      </c>
      <c r="S10" s="66">
        <f t="shared" si="7"/>
        <v>17</v>
      </c>
      <c r="T10" s="65">
        <f>VLOOKUP($A10,'Return Data'!$B$7:$R$1700,13,0)</f>
        <v>5.3521000000000001</v>
      </c>
      <c r="U10" s="66">
        <f t="shared" si="8"/>
        <v>17</v>
      </c>
      <c r="V10" s="65">
        <f>VLOOKUP($A10,'Return Data'!$B$7:$R$1700,17,0)</f>
        <v>6.4028999999999998</v>
      </c>
      <c r="W10" s="66">
        <f t="shared" si="8"/>
        <v>13</v>
      </c>
      <c r="X10" s="65">
        <f>VLOOKUP($A10,'Return Data'!$B$7:$R$1700,14,0)</f>
        <v>6.5941000000000001</v>
      </c>
      <c r="Y10" s="66">
        <f t="shared" si="9"/>
        <v>11</v>
      </c>
      <c r="Z10" s="65">
        <f>VLOOKUP($A10,'Return Data'!$B$7:$R$1700,16,0)</f>
        <v>7.5454999999999997</v>
      </c>
      <c r="AA10" s="67">
        <f t="shared" si="10"/>
        <v>14</v>
      </c>
    </row>
    <row r="11" spans="1:27" x14ac:dyDescent="0.3">
      <c r="A11" s="63" t="s">
        <v>230</v>
      </c>
      <c r="B11" s="64">
        <f>VLOOKUP($A11,'Return Data'!$B$7:$R$1700,3,0)</f>
        <v>44025</v>
      </c>
      <c r="C11" s="65">
        <f>VLOOKUP($A11,'Return Data'!$B$7:$R$1700,4,0)</f>
        <v>3070.5989</v>
      </c>
      <c r="D11" s="65">
        <f>VLOOKUP($A11,'Return Data'!$B$7:$R$1700,5,0)</f>
        <v>3.1692999999999998</v>
      </c>
      <c r="E11" s="66">
        <f t="shared" si="0"/>
        <v>14</v>
      </c>
      <c r="F11" s="65">
        <f>VLOOKUP($A11,'Return Data'!$B$7:$R$1700,6,0)</f>
        <v>3.1013000000000002</v>
      </c>
      <c r="G11" s="66">
        <f t="shared" si="1"/>
        <v>19</v>
      </c>
      <c r="H11" s="65">
        <f>VLOOKUP($A11,'Return Data'!$B$7:$R$1700,7,0)</f>
        <v>3.0945</v>
      </c>
      <c r="I11" s="66">
        <f t="shared" si="2"/>
        <v>26</v>
      </c>
      <c r="J11" s="65">
        <f>VLOOKUP($A11,'Return Data'!$B$7:$R$1700,8,0)</f>
        <v>3.0392000000000001</v>
      </c>
      <c r="K11" s="66">
        <f t="shared" si="3"/>
        <v>32</v>
      </c>
      <c r="L11" s="65">
        <f>VLOOKUP($A11,'Return Data'!$B$7:$R$1700,9,0)</f>
        <v>3.1417999999999999</v>
      </c>
      <c r="M11" s="66">
        <f t="shared" si="4"/>
        <v>27</v>
      </c>
      <c r="N11" s="65">
        <f>VLOOKUP($A11,'Return Data'!$B$7:$R$1700,10,0)</f>
        <v>3.8612000000000002</v>
      </c>
      <c r="O11" s="66">
        <f t="shared" si="5"/>
        <v>26</v>
      </c>
      <c r="P11" s="65">
        <f>VLOOKUP($A11,'Return Data'!$B$7:$R$1700,11,0)</f>
        <v>4.8734000000000002</v>
      </c>
      <c r="Q11" s="66">
        <f t="shared" si="6"/>
        <v>23</v>
      </c>
      <c r="R11" s="65">
        <f>VLOOKUP($A11,'Return Data'!$B$7:$R$1700,12,0)</f>
        <v>5.0677000000000003</v>
      </c>
      <c r="S11" s="66">
        <f t="shared" si="7"/>
        <v>16</v>
      </c>
      <c r="T11" s="65">
        <f>VLOOKUP($A11,'Return Data'!$B$7:$R$1700,13,0)</f>
        <v>5.3841000000000001</v>
      </c>
      <c r="U11" s="66">
        <f t="shared" si="8"/>
        <v>12</v>
      </c>
      <c r="V11" s="65">
        <f>VLOOKUP($A11,'Return Data'!$B$7:$R$1700,17,0)</f>
        <v>6.4142000000000001</v>
      </c>
      <c r="W11" s="66">
        <f t="shared" si="8"/>
        <v>11</v>
      </c>
      <c r="X11" s="65">
        <f>VLOOKUP($A11,'Return Data'!$B$7:$R$1700,14,0)</f>
        <v>6.5658000000000003</v>
      </c>
      <c r="Y11" s="66">
        <f t="shared" si="9"/>
        <v>15</v>
      </c>
      <c r="Z11" s="65">
        <f>VLOOKUP($A11,'Return Data'!$B$7:$R$1700,16,0)</f>
        <v>7.3243999999999998</v>
      </c>
      <c r="AA11" s="67">
        <f t="shared" si="10"/>
        <v>19</v>
      </c>
    </row>
    <row r="12" spans="1:27" x14ac:dyDescent="0.3">
      <c r="A12" s="63" t="s">
        <v>231</v>
      </c>
      <c r="B12" s="64">
        <f>VLOOKUP($A12,'Return Data'!$B$7:$R$1700,3,0)</f>
        <v>44025</v>
      </c>
      <c r="C12" s="65">
        <f>VLOOKUP($A12,'Return Data'!$B$7:$R$1700,4,0)</f>
        <v>2297.8456000000001</v>
      </c>
      <c r="D12" s="65">
        <f>VLOOKUP($A12,'Return Data'!$B$7:$R$1700,5,0)</f>
        <v>2.8102</v>
      </c>
      <c r="E12" s="66">
        <f t="shared" si="0"/>
        <v>31</v>
      </c>
      <c r="F12" s="65">
        <f>VLOOKUP($A12,'Return Data'!$B$7:$R$1700,6,0)</f>
        <v>2.9457</v>
      </c>
      <c r="G12" s="66">
        <f t="shared" si="1"/>
        <v>30</v>
      </c>
      <c r="H12" s="65">
        <f>VLOOKUP($A12,'Return Data'!$B$7:$R$1700,7,0)</f>
        <v>3.0758999999999999</v>
      </c>
      <c r="I12" s="66">
        <f t="shared" si="2"/>
        <v>27</v>
      </c>
      <c r="J12" s="65">
        <f>VLOOKUP($A12,'Return Data'!$B$7:$R$1700,8,0)</f>
        <v>3.2342</v>
      </c>
      <c r="K12" s="66">
        <f t="shared" si="3"/>
        <v>22</v>
      </c>
      <c r="L12" s="65">
        <f>VLOOKUP($A12,'Return Data'!$B$7:$R$1700,9,0)</f>
        <v>3.5034999999999998</v>
      </c>
      <c r="M12" s="66">
        <f t="shared" si="4"/>
        <v>22</v>
      </c>
      <c r="N12" s="65">
        <f>VLOOKUP($A12,'Return Data'!$B$7:$R$1700,10,0)</f>
        <v>4.4372999999999996</v>
      </c>
      <c r="O12" s="66">
        <f t="shared" si="5"/>
        <v>10</v>
      </c>
      <c r="P12" s="65">
        <f>VLOOKUP($A12,'Return Data'!$B$7:$R$1700,11,0)</f>
        <v>4.9211999999999998</v>
      </c>
      <c r="Q12" s="66">
        <f t="shared" si="6"/>
        <v>18</v>
      </c>
      <c r="R12" s="65">
        <f>VLOOKUP($A12,'Return Data'!$B$7:$R$1700,12,0)</f>
        <v>4.9885999999999999</v>
      </c>
      <c r="S12" s="66">
        <f t="shared" si="7"/>
        <v>23</v>
      </c>
      <c r="T12" s="65">
        <f>VLOOKUP($A12,'Return Data'!$B$7:$R$1700,13,0)</f>
        <v>5.2396000000000003</v>
      </c>
      <c r="U12" s="66">
        <f t="shared" si="8"/>
        <v>24</v>
      </c>
      <c r="V12" s="65">
        <f>VLOOKUP($A12,'Return Data'!$B$7:$R$1700,17,0)</f>
        <v>6.2881999999999998</v>
      </c>
      <c r="W12" s="66">
        <f t="shared" si="8"/>
        <v>25</v>
      </c>
      <c r="X12" s="65">
        <f>VLOOKUP($A12,'Return Data'!$B$7:$R$1700,14,0)</f>
        <v>6.5259999999999998</v>
      </c>
      <c r="Y12" s="66">
        <f t="shared" si="9"/>
        <v>20</v>
      </c>
      <c r="Z12" s="65">
        <f>VLOOKUP($A12,'Return Data'!$B$7:$R$1700,16,0)</f>
        <v>7.1791</v>
      </c>
      <c r="AA12" s="67">
        <f t="shared" si="10"/>
        <v>26</v>
      </c>
    </row>
    <row r="13" spans="1:27" x14ac:dyDescent="0.3">
      <c r="A13" s="63" t="s">
        <v>232</v>
      </c>
      <c r="B13" s="64">
        <f>VLOOKUP($A13,'Return Data'!$B$7:$R$1700,3,0)</f>
        <v>44025</v>
      </c>
      <c r="C13" s="65">
        <f>VLOOKUP($A13,'Return Data'!$B$7:$R$1700,4,0)</f>
        <v>2405.9209999999998</v>
      </c>
      <c r="D13" s="65">
        <f>VLOOKUP($A13,'Return Data'!$B$7:$R$1700,5,0)</f>
        <v>3.1133000000000002</v>
      </c>
      <c r="E13" s="66">
        <f t="shared" si="0"/>
        <v>18</v>
      </c>
      <c r="F13" s="65">
        <f>VLOOKUP($A13,'Return Data'!$B$7:$R$1700,6,0)</f>
        <v>3.0642999999999998</v>
      </c>
      <c r="G13" s="66">
        <f t="shared" si="1"/>
        <v>24</v>
      </c>
      <c r="H13" s="65">
        <f>VLOOKUP($A13,'Return Data'!$B$7:$R$1700,7,0)</f>
        <v>3.0503</v>
      </c>
      <c r="I13" s="66">
        <f t="shared" si="2"/>
        <v>30</v>
      </c>
      <c r="J13" s="65">
        <f>VLOOKUP($A13,'Return Data'!$B$7:$R$1700,8,0)</f>
        <v>3.1086</v>
      </c>
      <c r="K13" s="66">
        <f t="shared" si="3"/>
        <v>26</v>
      </c>
      <c r="L13" s="65">
        <f>VLOOKUP($A13,'Return Data'!$B$7:$R$1700,9,0)</f>
        <v>3.0878999999999999</v>
      </c>
      <c r="M13" s="66">
        <f t="shared" si="4"/>
        <v>32</v>
      </c>
      <c r="N13" s="65">
        <f>VLOOKUP($A13,'Return Data'!$B$7:$R$1700,10,0)</f>
        <v>3.3010000000000002</v>
      </c>
      <c r="O13" s="66">
        <f t="shared" si="5"/>
        <v>33</v>
      </c>
      <c r="P13" s="65">
        <f>VLOOKUP($A13,'Return Data'!$B$7:$R$1700,11,0)</f>
        <v>4.0697000000000001</v>
      </c>
      <c r="Q13" s="66">
        <f t="shared" si="6"/>
        <v>33</v>
      </c>
      <c r="R13" s="65">
        <f>VLOOKUP($A13,'Return Data'!$B$7:$R$1700,12,0)</f>
        <v>4.4345999999999997</v>
      </c>
      <c r="S13" s="66">
        <f t="shared" si="7"/>
        <v>31</v>
      </c>
      <c r="T13" s="65">
        <f>VLOOKUP($A13,'Return Data'!$B$7:$R$1700,13,0)</f>
        <v>4.7748999999999997</v>
      </c>
      <c r="U13" s="66">
        <f t="shared" si="8"/>
        <v>31</v>
      </c>
      <c r="V13" s="65">
        <f>VLOOKUP($A13,'Return Data'!$B$7:$R$1700,17,0)</f>
        <v>6.0171000000000001</v>
      </c>
      <c r="W13" s="66">
        <f t="shared" si="8"/>
        <v>29</v>
      </c>
      <c r="X13" s="65">
        <f>VLOOKUP($A13,'Return Data'!$B$7:$R$1700,14,0)</f>
        <v>6.3071999999999999</v>
      </c>
      <c r="Y13" s="66">
        <f t="shared" si="9"/>
        <v>29</v>
      </c>
      <c r="Z13" s="65">
        <f>VLOOKUP($A13,'Return Data'!$B$7:$R$1700,16,0)</f>
        <v>7.5496999999999996</v>
      </c>
      <c r="AA13" s="67">
        <f t="shared" si="10"/>
        <v>13</v>
      </c>
    </row>
    <row r="14" spans="1:27" x14ac:dyDescent="0.3">
      <c r="A14" s="63" t="s">
        <v>233</v>
      </c>
      <c r="B14" s="64">
        <f>VLOOKUP($A14,'Return Data'!$B$7:$R$1700,3,0)</f>
        <v>44025</v>
      </c>
      <c r="C14" s="65">
        <f>VLOOKUP($A14,'Return Data'!$B$7:$R$1700,4,0)</f>
        <v>2855.7125999999998</v>
      </c>
      <c r="D14" s="65">
        <f>VLOOKUP($A14,'Return Data'!$B$7:$R$1700,5,0)</f>
        <v>3.3772000000000002</v>
      </c>
      <c r="E14" s="66">
        <f t="shared" si="0"/>
        <v>7</v>
      </c>
      <c r="F14" s="65">
        <f>VLOOKUP($A14,'Return Data'!$B$7:$R$1700,6,0)</f>
        <v>3.3645999999999998</v>
      </c>
      <c r="G14" s="66">
        <f t="shared" si="1"/>
        <v>5</v>
      </c>
      <c r="H14" s="65">
        <f>VLOOKUP($A14,'Return Data'!$B$7:$R$1700,7,0)</f>
        <v>3.1928999999999998</v>
      </c>
      <c r="I14" s="66">
        <f t="shared" si="2"/>
        <v>19</v>
      </c>
      <c r="J14" s="65">
        <f>VLOOKUP($A14,'Return Data'!$B$7:$R$1700,8,0)</f>
        <v>3.2526000000000002</v>
      </c>
      <c r="K14" s="66">
        <f t="shared" si="3"/>
        <v>21</v>
      </c>
      <c r="L14" s="65">
        <f>VLOOKUP($A14,'Return Data'!$B$7:$R$1700,9,0)</f>
        <v>3.5196000000000001</v>
      </c>
      <c r="M14" s="66">
        <f t="shared" si="4"/>
        <v>21</v>
      </c>
      <c r="N14" s="65">
        <f>VLOOKUP($A14,'Return Data'!$B$7:$R$1700,10,0)</f>
        <v>4.0593000000000004</v>
      </c>
      <c r="O14" s="66">
        <f t="shared" si="5"/>
        <v>24</v>
      </c>
      <c r="P14" s="65">
        <f>VLOOKUP($A14,'Return Data'!$B$7:$R$1700,11,0)</f>
        <v>4.9951999999999996</v>
      </c>
      <c r="Q14" s="66">
        <f t="shared" si="6"/>
        <v>14</v>
      </c>
      <c r="R14" s="65">
        <f>VLOOKUP($A14,'Return Data'!$B$7:$R$1700,12,0)</f>
        <v>5.0552999999999999</v>
      </c>
      <c r="S14" s="66">
        <f t="shared" si="7"/>
        <v>18</v>
      </c>
      <c r="T14" s="65">
        <f>VLOOKUP($A14,'Return Data'!$B$7:$R$1700,13,0)</f>
        <v>5.3242000000000003</v>
      </c>
      <c r="U14" s="66">
        <f t="shared" si="8"/>
        <v>20</v>
      </c>
      <c r="V14" s="65">
        <f>VLOOKUP($A14,'Return Data'!$B$7:$R$1700,17,0)</f>
        <v>6.3558000000000003</v>
      </c>
      <c r="W14" s="66">
        <f t="shared" si="8"/>
        <v>19</v>
      </c>
      <c r="X14" s="65">
        <f>VLOOKUP($A14,'Return Data'!$B$7:$R$1700,14,0)</f>
        <v>6.5434000000000001</v>
      </c>
      <c r="Y14" s="66">
        <f t="shared" si="9"/>
        <v>19</v>
      </c>
      <c r="Z14" s="65">
        <f>VLOOKUP($A14,'Return Data'!$B$7:$R$1700,16,0)</f>
        <v>7.4257</v>
      </c>
      <c r="AA14" s="67">
        <f t="shared" si="10"/>
        <v>18</v>
      </c>
    </row>
    <row r="15" spans="1:27" x14ac:dyDescent="0.3">
      <c r="A15" s="63" t="s">
        <v>234</v>
      </c>
      <c r="B15" s="64">
        <f>VLOOKUP($A15,'Return Data'!$B$7:$R$1700,3,0)</f>
        <v>44025</v>
      </c>
      <c r="C15" s="65">
        <f>VLOOKUP($A15,'Return Data'!$B$7:$R$1700,4,0)</f>
        <v>2566.7586999999999</v>
      </c>
      <c r="D15" s="65">
        <f>VLOOKUP($A15,'Return Data'!$B$7:$R$1700,5,0)</f>
        <v>2.7789000000000001</v>
      </c>
      <c r="E15" s="66">
        <f t="shared" si="0"/>
        <v>33</v>
      </c>
      <c r="F15" s="65">
        <f>VLOOKUP($A15,'Return Data'!$B$7:$R$1700,6,0)</f>
        <v>2.8849999999999998</v>
      </c>
      <c r="G15" s="66">
        <f t="shared" si="1"/>
        <v>33</v>
      </c>
      <c r="H15" s="65">
        <f>VLOOKUP($A15,'Return Data'!$B$7:$R$1700,7,0)</f>
        <v>2.8706</v>
      </c>
      <c r="I15" s="66">
        <f t="shared" si="2"/>
        <v>33</v>
      </c>
      <c r="J15" s="65">
        <f>VLOOKUP($A15,'Return Data'!$B$7:$R$1700,8,0)</f>
        <v>2.9773000000000001</v>
      </c>
      <c r="K15" s="66">
        <f t="shared" si="3"/>
        <v>33</v>
      </c>
      <c r="L15" s="65">
        <f>VLOOKUP($A15,'Return Data'!$B$7:$R$1700,9,0)</f>
        <v>3.1069</v>
      </c>
      <c r="M15" s="66">
        <f t="shared" si="4"/>
        <v>30</v>
      </c>
      <c r="N15" s="65">
        <f>VLOOKUP($A15,'Return Data'!$B$7:$R$1700,10,0)</f>
        <v>4.2858999999999998</v>
      </c>
      <c r="O15" s="66">
        <f t="shared" si="5"/>
        <v>17</v>
      </c>
      <c r="P15" s="65">
        <f>VLOOKUP($A15,'Return Data'!$B$7:$R$1700,11,0)</f>
        <v>4.9753999999999996</v>
      </c>
      <c r="Q15" s="66">
        <f t="shared" si="6"/>
        <v>15</v>
      </c>
      <c r="R15" s="65">
        <f>VLOOKUP($A15,'Return Data'!$B$7:$R$1700,12,0)</f>
        <v>5.0868000000000002</v>
      </c>
      <c r="S15" s="66">
        <f t="shared" si="7"/>
        <v>14</v>
      </c>
      <c r="T15" s="65">
        <f>VLOOKUP($A15,'Return Data'!$B$7:$R$1700,13,0)</f>
        <v>5.3765999999999998</v>
      </c>
      <c r="U15" s="66">
        <f t="shared" si="8"/>
        <v>14</v>
      </c>
      <c r="V15" s="65">
        <f>VLOOKUP($A15,'Return Data'!$B$7:$R$1700,17,0)</f>
        <v>6.4055999999999997</v>
      </c>
      <c r="W15" s="66">
        <f t="shared" si="8"/>
        <v>12</v>
      </c>
      <c r="X15" s="65">
        <f>VLOOKUP($A15,'Return Data'!$B$7:$R$1700,14,0)</f>
        <v>6.5867000000000004</v>
      </c>
      <c r="Y15" s="66">
        <f t="shared" si="9"/>
        <v>12</v>
      </c>
      <c r="Z15" s="65">
        <f>VLOOKUP($A15,'Return Data'!$B$7:$R$1700,16,0)</f>
        <v>7.5621999999999998</v>
      </c>
      <c r="AA15" s="67">
        <f t="shared" si="10"/>
        <v>12</v>
      </c>
    </row>
    <row r="16" spans="1:27" x14ac:dyDescent="0.3">
      <c r="A16" s="63" t="s">
        <v>235</v>
      </c>
      <c r="B16" s="64">
        <f>VLOOKUP($A16,'Return Data'!$B$7:$R$1700,3,0)</f>
        <v>44025</v>
      </c>
      <c r="C16" s="65">
        <f>VLOOKUP($A16,'Return Data'!$B$7:$R$1700,4,0)</f>
        <v>2186.5626999999999</v>
      </c>
      <c r="D16" s="65">
        <f>VLOOKUP($A16,'Return Data'!$B$7:$R$1700,5,0)</f>
        <v>3.0434000000000001</v>
      </c>
      <c r="E16" s="66">
        <f t="shared" si="0"/>
        <v>22</v>
      </c>
      <c r="F16" s="65">
        <f>VLOOKUP($A16,'Return Data'!$B$7:$R$1700,6,0)</f>
        <v>2.996</v>
      </c>
      <c r="G16" s="66">
        <f t="shared" si="1"/>
        <v>27</v>
      </c>
      <c r="H16" s="65">
        <f>VLOOKUP($A16,'Return Data'!$B$7:$R$1700,7,0)</f>
        <v>3.1604000000000001</v>
      </c>
      <c r="I16" s="66">
        <f t="shared" si="2"/>
        <v>23</v>
      </c>
      <c r="J16" s="65">
        <f>VLOOKUP($A16,'Return Data'!$B$7:$R$1700,8,0)</f>
        <v>3.1105999999999998</v>
      </c>
      <c r="K16" s="66">
        <f t="shared" si="3"/>
        <v>25</v>
      </c>
      <c r="L16" s="65">
        <f>VLOOKUP($A16,'Return Data'!$B$7:$R$1700,9,0)</f>
        <v>3.1301999999999999</v>
      </c>
      <c r="M16" s="66">
        <f t="shared" si="4"/>
        <v>28</v>
      </c>
      <c r="N16" s="65">
        <f>VLOOKUP($A16,'Return Data'!$B$7:$R$1700,10,0)</f>
        <v>3.2974000000000001</v>
      </c>
      <c r="O16" s="66">
        <f t="shared" si="5"/>
        <v>34</v>
      </c>
      <c r="P16" s="65">
        <f>VLOOKUP($A16,'Return Data'!$B$7:$R$1700,11,0)</f>
        <v>4.2076000000000002</v>
      </c>
      <c r="Q16" s="66">
        <f t="shared" si="6"/>
        <v>30</v>
      </c>
      <c r="R16" s="65">
        <f>VLOOKUP($A16,'Return Data'!$B$7:$R$1700,12,0)</f>
        <v>4.4051</v>
      </c>
      <c r="S16" s="66">
        <f t="shared" si="7"/>
        <v>32</v>
      </c>
      <c r="T16" s="65">
        <f>VLOOKUP($A16,'Return Data'!$B$7:$R$1700,13,0)</f>
        <v>4.7001999999999997</v>
      </c>
      <c r="U16" s="66">
        <f t="shared" si="8"/>
        <v>33</v>
      </c>
      <c r="V16" s="65">
        <f>VLOOKUP($A16,'Return Data'!$B$7:$R$1700,17,0)</f>
        <v>6.0175000000000001</v>
      </c>
      <c r="W16" s="66">
        <f t="shared" si="8"/>
        <v>28</v>
      </c>
      <c r="X16" s="65">
        <f>VLOOKUP($A16,'Return Data'!$B$7:$R$1700,14,0)</f>
        <v>6.3345000000000002</v>
      </c>
      <c r="Y16" s="66">
        <f t="shared" si="9"/>
        <v>28</v>
      </c>
      <c r="Z16" s="65">
        <f>VLOOKUP($A16,'Return Data'!$B$7:$R$1700,16,0)</f>
        <v>7.8103999999999996</v>
      </c>
      <c r="AA16" s="67">
        <f t="shared" si="10"/>
        <v>5</v>
      </c>
    </row>
    <row r="17" spans="1:27" x14ac:dyDescent="0.3">
      <c r="A17" s="63" t="s">
        <v>236</v>
      </c>
      <c r="B17" s="64">
        <f>VLOOKUP($A17,'Return Data'!$B$7:$R$1700,3,0)</f>
        <v>44025</v>
      </c>
      <c r="C17" s="65">
        <f>VLOOKUP($A17,'Return Data'!$B$7:$R$1700,4,0)</f>
        <v>3931.5308</v>
      </c>
      <c r="D17" s="65">
        <f>VLOOKUP($A17,'Return Data'!$B$7:$R$1700,5,0)</f>
        <v>3.012</v>
      </c>
      <c r="E17" s="66">
        <f t="shared" si="0"/>
        <v>24</v>
      </c>
      <c r="F17" s="65">
        <f>VLOOKUP($A17,'Return Data'!$B$7:$R$1700,6,0)</f>
        <v>3.0731000000000002</v>
      </c>
      <c r="G17" s="66">
        <f t="shared" si="1"/>
        <v>22</v>
      </c>
      <c r="H17" s="65">
        <f>VLOOKUP($A17,'Return Data'!$B$7:$R$1700,7,0)</f>
        <v>3.2772000000000001</v>
      </c>
      <c r="I17" s="66">
        <f t="shared" si="2"/>
        <v>13</v>
      </c>
      <c r="J17" s="65">
        <f>VLOOKUP($A17,'Return Data'!$B$7:$R$1700,8,0)</f>
        <v>3.3052000000000001</v>
      </c>
      <c r="K17" s="66">
        <f t="shared" si="3"/>
        <v>17</v>
      </c>
      <c r="L17" s="65">
        <f>VLOOKUP($A17,'Return Data'!$B$7:$R$1700,9,0)</f>
        <v>3.5455999999999999</v>
      </c>
      <c r="M17" s="66">
        <f t="shared" si="4"/>
        <v>18</v>
      </c>
      <c r="N17" s="65">
        <f>VLOOKUP($A17,'Return Data'!$B$7:$R$1700,10,0)</f>
        <v>4.2362000000000002</v>
      </c>
      <c r="O17" s="66">
        <f t="shared" si="5"/>
        <v>21</v>
      </c>
      <c r="P17" s="65">
        <f>VLOOKUP($A17,'Return Data'!$B$7:$R$1700,11,0)</f>
        <v>4.9248000000000003</v>
      </c>
      <c r="Q17" s="66">
        <f t="shared" si="6"/>
        <v>17</v>
      </c>
      <c r="R17" s="65">
        <f>VLOOKUP($A17,'Return Data'!$B$7:$R$1700,12,0)</f>
        <v>5.0168999999999997</v>
      </c>
      <c r="S17" s="66">
        <f t="shared" si="7"/>
        <v>22</v>
      </c>
      <c r="T17" s="65">
        <f>VLOOKUP($A17,'Return Data'!$B$7:$R$1700,13,0)</f>
        <v>5.2950999999999997</v>
      </c>
      <c r="U17" s="66">
        <f t="shared" si="8"/>
        <v>21</v>
      </c>
      <c r="V17" s="65">
        <f>VLOOKUP($A17,'Return Data'!$B$7:$R$1700,17,0)</f>
        <v>6.3053999999999997</v>
      </c>
      <c r="W17" s="66">
        <f t="shared" si="8"/>
        <v>22</v>
      </c>
      <c r="X17" s="65">
        <f>VLOOKUP($A17,'Return Data'!$B$7:$R$1700,14,0)</f>
        <v>6.4549000000000003</v>
      </c>
      <c r="Y17" s="66">
        <f t="shared" si="9"/>
        <v>26</v>
      </c>
      <c r="Z17" s="65">
        <f>VLOOKUP($A17,'Return Data'!$B$7:$R$1700,16,0)</f>
        <v>7.1773999999999996</v>
      </c>
      <c r="AA17" s="67">
        <f t="shared" si="10"/>
        <v>27</v>
      </c>
    </row>
    <row r="18" spans="1:27" x14ac:dyDescent="0.3">
      <c r="A18" s="63" t="s">
        <v>237</v>
      </c>
      <c r="B18" s="64">
        <f>VLOOKUP($A18,'Return Data'!$B$7:$R$1700,3,0)</f>
        <v>44025</v>
      </c>
      <c r="C18" s="65">
        <f>VLOOKUP($A18,'Return Data'!$B$7:$R$1700,4,0)</f>
        <v>1994.0213000000001</v>
      </c>
      <c r="D18" s="65">
        <f>VLOOKUP($A18,'Return Data'!$B$7:$R$1700,5,0)</f>
        <v>2.9015</v>
      </c>
      <c r="E18" s="66">
        <f t="shared" si="0"/>
        <v>28</v>
      </c>
      <c r="F18" s="65">
        <f>VLOOKUP($A18,'Return Data'!$B$7:$R$1700,6,0)</f>
        <v>3.0253000000000001</v>
      </c>
      <c r="G18" s="66">
        <f t="shared" si="1"/>
        <v>26</v>
      </c>
      <c r="H18" s="65">
        <f>VLOOKUP($A18,'Return Data'!$B$7:$R$1700,7,0)</f>
        <v>3.161</v>
      </c>
      <c r="I18" s="66">
        <f t="shared" si="2"/>
        <v>22</v>
      </c>
      <c r="J18" s="65">
        <f>VLOOKUP($A18,'Return Data'!$B$7:$R$1700,8,0)</f>
        <v>3.3056000000000001</v>
      </c>
      <c r="K18" s="66">
        <f t="shared" si="3"/>
        <v>16</v>
      </c>
      <c r="L18" s="65">
        <f>VLOOKUP($A18,'Return Data'!$B$7:$R$1700,9,0)</f>
        <v>3.5853999999999999</v>
      </c>
      <c r="M18" s="66">
        <f t="shared" si="4"/>
        <v>17</v>
      </c>
      <c r="N18" s="65">
        <f>VLOOKUP($A18,'Return Data'!$B$7:$R$1700,10,0)</f>
        <v>4.2594000000000003</v>
      </c>
      <c r="O18" s="66">
        <f t="shared" si="5"/>
        <v>20</v>
      </c>
      <c r="P18" s="65">
        <f>VLOOKUP($A18,'Return Data'!$B$7:$R$1700,11,0)</f>
        <v>4.6845999999999997</v>
      </c>
      <c r="Q18" s="66">
        <f t="shared" si="6"/>
        <v>26</v>
      </c>
      <c r="R18" s="65">
        <f>VLOOKUP($A18,'Return Data'!$B$7:$R$1700,12,0)</f>
        <v>4.9348000000000001</v>
      </c>
      <c r="S18" s="66">
        <f t="shared" si="7"/>
        <v>25</v>
      </c>
      <c r="T18" s="65">
        <f>VLOOKUP($A18,'Return Data'!$B$7:$R$1700,13,0)</f>
        <v>5.2729999999999997</v>
      </c>
      <c r="U18" s="66">
        <f t="shared" si="8"/>
        <v>23</v>
      </c>
      <c r="V18" s="65">
        <f>VLOOKUP($A18,'Return Data'!$B$7:$R$1700,17,0)</f>
        <v>6.3704999999999998</v>
      </c>
      <c r="W18" s="66">
        <f t="shared" si="8"/>
        <v>17</v>
      </c>
      <c r="X18" s="65">
        <f>VLOOKUP($A18,'Return Data'!$B$7:$R$1700,14,0)</f>
        <v>6.5705</v>
      </c>
      <c r="Y18" s="66">
        <f t="shared" si="9"/>
        <v>14</v>
      </c>
      <c r="Z18" s="65">
        <f>VLOOKUP($A18,'Return Data'!$B$7:$R$1700,16,0)</f>
        <v>4.3726000000000003</v>
      </c>
      <c r="AA18" s="67">
        <f t="shared" si="10"/>
        <v>38</v>
      </c>
    </row>
    <row r="19" spans="1:27" x14ac:dyDescent="0.3">
      <c r="A19" s="63" t="s">
        <v>238</v>
      </c>
      <c r="B19" s="64">
        <f>VLOOKUP($A19,'Return Data'!$B$7:$R$1700,3,0)</f>
        <v>44025</v>
      </c>
      <c r="C19" s="65">
        <f>VLOOKUP($A19,'Return Data'!$B$7:$R$1700,4,0)</f>
        <v>296.3741</v>
      </c>
      <c r="D19" s="65">
        <f>VLOOKUP($A19,'Return Data'!$B$7:$R$1700,5,0)</f>
        <v>3.1777000000000002</v>
      </c>
      <c r="E19" s="66">
        <f t="shared" si="0"/>
        <v>12</v>
      </c>
      <c r="F19" s="65">
        <f>VLOOKUP($A19,'Return Data'!$B$7:$R$1700,6,0)</f>
        <v>3.2029000000000001</v>
      </c>
      <c r="G19" s="66">
        <f t="shared" si="1"/>
        <v>12</v>
      </c>
      <c r="H19" s="65">
        <f>VLOOKUP($A19,'Return Data'!$B$7:$R$1700,7,0)</f>
        <v>3.4100999999999999</v>
      </c>
      <c r="I19" s="66">
        <f t="shared" si="2"/>
        <v>7</v>
      </c>
      <c r="J19" s="65">
        <f>VLOOKUP($A19,'Return Data'!$B$7:$R$1700,8,0)</f>
        <v>3.4459</v>
      </c>
      <c r="K19" s="66">
        <f t="shared" si="3"/>
        <v>8</v>
      </c>
      <c r="L19" s="65">
        <f>VLOOKUP($A19,'Return Data'!$B$7:$R$1700,9,0)</f>
        <v>3.8504999999999998</v>
      </c>
      <c r="M19" s="66">
        <f t="shared" si="4"/>
        <v>7</v>
      </c>
      <c r="N19" s="65">
        <f>VLOOKUP($A19,'Return Data'!$B$7:$R$1700,10,0)</f>
        <v>4.5818000000000003</v>
      </c>
      <c r="O19" s="66">
        <f t="shared" si="5"/>
        <v>5</v>
      </c>
      <c r="P19" s="65">
        <f>VLOOKUP($A19,'Return Data'!$B$7:$R$1700,11,0)</f>
        <v>5.1736000000000004</v>
      </c>
      <c r="Q19" s="66">
        <f t="shared" si="6"/>
        <v>7</v>
      </c>
      <c r="R19" s="65">
        <f>VLOOKUP($A19,'Return Data'!$B$7:$R$1700,12,0)</f>
        <v>5.2225999999999999</v>
      </c>
      <c r="S19" s="66">
        <f t="shared" si="7"/>
        <v>8</v>
      </c>
      <c r="T19" s="65">
        <f>VLOOKUP($A19,'Return Data'!$B$7:$R$1700,13,0)</f>
        <v>5.4740000000000002</v>
      </c>
      <c r="U19" s="66">
        <f t="shared" si="8"/>
        <v>8</v>
      </c>
      <c r="V19" s="65">
        <f>VLOOKUP($A19,'Return Data'!$B$7:$R$1700,17,0)</f>
        <v>6.4386999999999999</v>
      </c>
      <c r="W19" s="66">
        <f t="shared" si="8"/>
        <v>9</v>
      </c>
      <c r="X19" s="65">
        <f>VLOOKUP($A19,'Return Data'!$B$7:$R$1700,14,0)</f>
        <v>6.5995999999999997</v>
      </c>
      <c r="Y19" s="66">
        <f t="shared" si="9"/>
        <v>9</v>
      </c>
      <c r="Z19" s="65">
        <f>VLOOKUP($A19,'Return Data'!$B$7:$R$1700,16,0)</f>
        <v>7.6909000000000001</v>
      </c>
      <c r="AA19" s="67">
        <f t="shared" si="10"/>
        <v>8</v>
      </c>
    </row>
    <row r="20" spans="1:27" x14ac:dyDescent="0.3">
      <c r="A20" s="63" t="s">
        <v>239</v>
      </c>
      <c r="B20" s="64">
        <f>VLOOKUP($A20,'Return Data'!$B$7:$R$1700,3,0)</f>
        <v>44025</v>
      </c>
      <c r="C20" s="65">
        <f>VLOOKUP($A20,'Return Data'!$B$7:$R$1700,4,0)</f>
        <v>2144.2813000000001</v>
      </c>
      <c r="D20" s="65">
        <f>VLOOKUP($A20,'Return Data'!$B$7:$R$1700,5,0)</f>
        <v>5.8855000000000004</v>
      </c>
      <c r="E20" s="66">
        <f t="shared" si="0"/>
        <v>1</v>
      </c>
      <c r="F20" s="65">
        <f>VLOOKUP($A20,'Return Data'!$B$7:$R$1700,6,0)</f>
        <v>4.3625999999999996</v>
      </c>
      <c r="G20" s="66">
        <f t="shared" si="1"/>
        <v>3</v>
      </c>
      <c r="H20" s="65">
        <f>VLOOKUP($A20,'Return Data'!$B$7:$R$1700,7,0)</f>
        <v>4.1369999999999996</v>
      </c>
      <c r="I20" s="66">
        <f t="shared" si="2"/>
        <v>3</v>
      </c>
      <c r="J20" s="65">
        <f>VLOOKUP($A20,'Return Data'!$B$7:$R$1700,8,0)</f>
        <v>3.9289999999999998</v>
      </c>
      <c r="K20" s="66">
        <f t="shared" si="3"/>
        <v>3</v>
      </c>
      <c r="L20" s="65">
        <f>VLOOKUP($A20,'Return Data'!$B$7:$R$1700,9,0)</f>
        <v>3.9752999999999998</v>
      </c>
      <c r="M20" s="66">
        <f t="shared" si="4"/>
        <v>4</v>
      </c>
      <c r="N20" s="65">
        <f>VLOOKUP($A20,'Return Data'!$B$7:$R$1700,10,0)</f>
        <v>4.7233999999999998</v>
      </c>
      <c r="O20" s="66">
        <f t="shared" si="5"/>
        <v>2</v>
      </c>
      <c r="P20" s="65">
        <f>VLOOKUP($A20,'Return Data'!$B$7:$R$1700,11,0)</f>
        <v>5.3996000000000004</v>
      </c>
      <c r="Q20" s="66">
        <f t="shared" si="6"/>
        <v>1</v>
      </c>
      <c r="R20" s="65">
        <f>VLOOKUP($A20,'Return Data'!$B$7:$R$1700,12,0)</f>
        <v>5.4424999999999999</v>
      </c>
      <c r="S20" s="66">
        <f t="shared" si="7"/>
        <v>2</v>
      </c>
      <c r="T20" s="65">
        <f>VLOOKUP($A20,'Return Data'!$B$7:$R$1700,13,0)</f>
        <v>5.6412000000000004</v>
      </c>
      <c r="U20" s="66">
        <f t="shared" si="8"/>
        <v>2</v>
      </c>
      <c r="V20" s="65">
        <f>VLOOKUP($A20,'Return Data'!$B$7:$R$1700,17,0)</f>
        <v>6.5525000000000002</v>
      </c>
      <c r="W20" s="66">
        <f t="shared" si="8"/>
        <v>2</v>
      </c>
      <c r="X20" s="65">
        <f>VLOOKUP($A20,'Return Data'!$B$7:$R$1700,14,0)</f>
        <v>6.6802999999999999</v>
      </c>
      <c r="Y20" s="66">
        <f t="shared" si="9"/>
        <v>2</v>
      </c>
      <c r="Z20" s="65">
        <f>VLOOKUP($A20,'Return Data'!$B$7:$R$1700,16,0)</f>
        <v>7.9108000000000001</v>
      </c>
      <c r="AA20" s="67">
        <f t="shared" si="10"/>
        <v>3</v>
      </c>
    </row>
    <row r="21" spans="1:27" x14ac:dyDescent="0.3">
      <c r="A21" s="63" t="s">
        <v>240</v>
      </c>
      <c r="B21" s="64">
        <f>VLOOKUP($A21,'Return Data'!$B$7:$R$1700,3,0)</f>
        <v>44025</v>
      </c>
      <c r="C21" s="65">
        <f>VLOOKUP($A21,'Return Data'!$B$7:$R$1700,4,0)</f>
        <v>2419.8971000000001</v>
      </c>
      <c r="D21" s="65">
        <f>VLOOKUP($A21,'Return Data'!$B$7:$R$1700,5,0)</f>
        <v>2.9912999999999998</v>
      </c>
      <c r="E21" s="66">
        <f t="shared" si="0"/>
        <v>27</v>
      </c>
      <c r="F21" s="65">
        <f>VLOOKUP($A21,'Return Data'!$B$7:$R$1700,6,0)</f>
        <v>3.0455999999999999</v>
      </c>
      <c r="G21" s="66">
        <f t="shared" si="1"/>
        <v>25</v>
      </c>
      <c r="H21" s="65">
        <f>VLOOKUP($A21,'Return Data'!$B$7:$R$1700,7,0)</f>
        <v>3.1236999999999999</v>
      </c>
      <c r="I21" s="66">
        <f t="shared" si="2"/>
        <v>25</v>
      </c>
      <c r="J21" s="65">
        <f>VLOOKUP($A21,'Return Data'!$B$7:$R$1700,8,0)</f>
        <v>3.161</v>
      </c>
      <c r="K21" s="66">
        <f t="shared" si="3"/>
        <v>24</v>
      </c>
      <c r="L21" s="65">
        <f>VLOOKUP($A21,'Return Data'!$B$7:$R$1700,9,0)</f>
        <v>3.4620000000000002</v>
      </c>
      <c r="M21" s="66">
        <f t="shared" si="4"/>
        <v>24</v>
      </c>
      <c r="N21" s="65">
        <f>VLOOKUP($A21,'Return Data'!$B$7:$R$1700,10,0)</f>
        <v>4.1348000000000003</v>
      </c>
      <c r="O21" s="66">
        <f t="shared" si="5"/>
        <v>23</v>
      </c>
      <c r="P21" s="65">
        <f>VLOOKUP($A21,'Return Data'!$B$7:$R$1700,11,0)</f>
        <v>4.7817999999999996</v>
      </c>
      <c r="Q21" s="66">
        <f t="shared" si="6"/>
        <v>25</v>
      </c>
      <c r="R21" s="65">
        <f>VLOOKUP($A21,'Return Data'!$B$7:$R$1700,12,0)</f>
        <v>4.8832000000000004</v>
      </c>
      <c r="S21" s="66">
        <f t="shared" si="7"/>
        <v>26</v>
      </c>
      <c r="T21" s="65">
        <f>VLOOKUP($A21,'Return Data'!$B$7:$R$1700,13,0)</f>
        <v>5.1475999999999997</v>
      </c>
      <c r="U21" s="66">
        <f t="shared" si="8"/>
        <v>27</v>
      </c>
      <c r="V21" s="65">
        <f>VLOOKUP($A21,'Return Data'!$B$7:$R$1700,17,0)</f>
        <v>6.1829999999999998</v>
      </c>
      <c r="W21" s="66">
        <f t="shared" si="8"/>
        <v>27</v>
      </c>
      <c r="X21" s="65">
        <f>VLOOKUP($A21,'Return Data'!$B$7:$R$1700,14,0)</f>
        <v>6.4218999999999999</v>
      </c>
      <c r="Y21" s="66">
        <f t="shared" si="9"/>
        <v>27</v>
      </c>
      <c r="Z21" s="65">
        <f>VLOOKUP($A21,'Return Data'!$B$7:$R$1700,16,0)</f>
        <v>5.5738000000000003</v>
      </c>
      <c r="AA21" s="67">
        <f t="shared" si="10"/>
        <v>35</v>
      </c>
    </row>
    <row r="22" spans="1:27" x14ac:dyDescent="0.3">
      <c r="A22" s="63" t="s">
        <v>241</v>
      </c>
      <c r="B22" s="64">
        <f>VLOOKUP($A22,'Return Data'!$B$7:$R$1700,3,0)</f>
        <v>44025</v>
      </c>
      <c r="C22" s="65">
        <f>VLOOKUP($A22,'Return Data'!$B$7:$R$1700,4,0)</f>
        <v>1553.2238</v>
      </c>
      <c r="D22" s="65">
        <f>VLOOKUP($A22,'Return Data'!$B$7:$R$1700,5,0)</f>
        <v>2.6884999999999999</v>
      </c>
      <c r="E22" s="66">
        <f t="shared" si="0"/>
        <v>36</v>
      </c>
      <c r="F22" s="65">
        <f>VLOOKUP($A22,'Return Data'!$B$7:$R$1700,6,0)</f>
        <v>2.4702999999999999</v>
      </c>
      <c r="G22" s="66">
        <f t="shared" si="1"/>
        <v>38</v>
      </c>
      <c r="H22" s="65">
        <f>VLOOKUP($A22,'Return Data'!$B$7:$R$1700,7,0)</f>
        <v>2.8856999999999999</v>
      </c>
      <c r="I22" s="66">
        <f t="shared" si="2"/>
        <v>32</v>
      </c>
      <c r="J22" s="65">
        <f>VLOOKUP($A22,'Return Data'!$B$7:$R$1700,8,0)</f>
        <v>3.0493000000000001</v>
      </c>
      <c r="K22" s="66">
        <f t="shared" si="3"/>
        <v>31</v>
      </c>
      <c r="L22" s="65">
        <f>VLOOKUP($A22,'Return Data'!$B$7:$R$1700,9,0)</f>
        <v>3.0987</v>
      </c>
      <c r="M22" s="66">
        <f t="shared" si="4"/>
        <v>31</v>
      </c>
      <c r="N22" s="65">
        <f>VLOOKUP($A22,'Return Data'!$B$7:$R$1700,10,0)</f>
        <v>3.3218000000000001</v>
      </c>
      <c r="O22" s="66">
        <f t="shared" si="5"/>
        <v>32</v>
      </c>
      <c r="P22" s="65">
        <f>VLOOKUP($A22,'Return Data'!$B$7:$R$1700,11,0)</f>
        <v>3.9011</v>
      </c>
      <c r="Q22" s="66">
        <f t="shared" si="6"/>
        <v>35</v>
      </c>
      <c r="R22" s="65">
        <f>VLOOKUP($A22,'Return Data'!$B$7:$R$1700,12,0)</f>
        <v>4.181</v>
      </c>
      <c r="S22" s="66">
        <f t="shared" si="7"/>
        <v>35</v>
      </c>
      <c r="T22" s="65">
        <f>VLOOKUP($A22,'Return Data'!$B$7:$R$1700,13,0)</f>
        <v>4.5472999999999999</v>
      </c>
      <c r="U22" s="66">
        <f t="shared" si="8"/>
        <v>35</v>
      </c>
      <c r="V22" s="65">
        <f>VLOOKUP($A22,'Return Data'!$B$7:$R$1700,17,0)</f>
        <v>5.6139000000000001</v>
      </c>
      <c r="W22" s="66">
        <f t="shared" si="8"/>
        <v>31</v>
      </c>
      <c r="X22" s="65">
        <f>VLOOKUP($A22,'Return Data'!$B$7:$R$1700,14,0)</f>
        <v>5.9085999999999999</v>
      </c>
      <c r="Y22" s="66">
        <f t="shared" si="9"/>
        <v>30</v>
      </c>
      <c r="Z22" s="65">
        <f>VLOOKUP($A22,'Return Data'!$B$7:$R$1700,16,0)</f>
        <v>6.8224</v>
      </c>
      <c r="AA22" s="67">
        <f t="shared" si="10"/>
        <v>28</v>
      </c>
    </row>
    <row r="23" spans="1:27" x14ac:dyDescent="0.3">
      <c r="A23" s="63" t="s">
        <v>242</v>
      </c>
      <c r="B23" s="64">
        <f>VLOOKUP($A23,'Return Data'!$B$7:$R$1700,3,0)</f>
        <v>44025</v>
      </c>
      <c r="C23" s="65">
        <f>VLOOKUP($A23,'Return Data'!$B$7:$R$1700,4,0)</f>
        <v>1945.8313000000001</v>
      </c>
      <c r="D23" s="65">
        <f>VLOOKUP($A23,'Return Data'!$B$7:$R$1700,5,0)</f>
        <v>2.9977999999999998</v>
      </c>
      <c r="E23" s="66">
        <f t="shared" si="0"/>
        <v>26</v>
      </c>
      <c r="F23" s="65">
        <f>VLOOKUP($A23,'Return Data'!$B$7:$R$1700,6,0)</f>
        <v>2.9575999999999998</v>
      </c>
      <c r="G23" s="66">
        <f t="shared" si="1"/>
        <v>29</v>
      </c>
      <c r="H23" s="65">
        <f>VLOOKUP($A23,'Return Data'!$B$7:$R$1700,7,0)</f>
        <v>3.0728</v>
      </c>
      <c r="I23" s="66">
        <f t="shared" si="2"/>
        <v>28</v>
      </c>
      <c r="J23" s="65">
        <f>VLOOKUP($A23,'Return Data'!$B$7:$R$1700,8,0)</f>
        <v>3.0928</v>
      </c>
      <c r="K23" s="66">
        <f t="shared" si="3"/>
        <v>28</v>
      </c>
      <c r="L23" s="65">
        <f>VLOOKUP($A23,'Return Data'!$B$7:$R$1700,9,0)</f>
        <v>3.0621999999999998</v>
      </c>
      <c r="M23" s="66">
        <f t="shared" si="4"/>
        <v>35</v>
      </c>
      <c r="N23" s="65">
        <f>VLOOKUP($A23,'Return Data'!$B$7:$R$1700,10,0)</f>
        <v>3.5562</v>
      </c>
      <c r="O23" s="66">
        <f t="shared" si="5"/>
        <v>29</v>
      </c>
      <c r="P23" s="65">
        <f>VLOOKUP($A23,'Return Data'!$B$7:$R$1700,11,0)</f>
        <v>4.5255999999999998</v>
      </c>
      <c r="Q23" s="66">
        <f t="shared" si="6"/>
        <v>28</v>
      </c>
      <c r="R23" s="65">
        <f>VLOOKUP($A23,'Return Data'!$B$7:$R$1700,12,0)</f>
        <v>4.7923</v>
      </c>
      <c r="S23" s="66">
        <f t="shared" si="7"/>
        <v>28</v>
      </c>
      <c r="T23" s="65">
        <f>VLOOKUP($A23,'Return Data'!$B$7:$R$1700,13,0)</f>
        <v>5.1360999999999999</v>
      </c>
      <c r="U23" s="66">
        <f t="shared" si="8"/>
        <v>28</v>
      </c>
      <c r="V23" s="65">
        <f>VLOOKUP($A23,'Return Data'!$B$7:$R$1700,17,0)</f>
        <v>6.2225999999999999</v>
      </c>
      <c r="W23" s="66">
        <f t="shared" si="8"/>
        <v>26</v>
      </c>
      <c r="X23" s="65">
        <f>VLOOKUP($A23,'Return Data'!$B$7:$R$1700,14,0)</f>
        <v>6.4648000000000003</v>
      </c>
      <c r="Y23" s="66">
        <f t="shared" si="9"/>
        <v>25</v>
      </c>
      <c r="Z23" s="65">
        <f>VLOOKUP($A23,'Return Data'!$B$7:$R$1700,16,0)</f>
        <v>7.9298999999999999</v>
      </c>
      <c r="AA23" s="67">
        <f t="shared" si="10"/>
        <v>2</v>
      </c>
    </row>
    <row r="24" spans="1:27" x14ac:dyDescent="0.3">
      <c r="A24" s="63" t="s">
        <v>243</v>
      </c>
      <c r="B24" s="64">
        <f>VLOOKUP($A24,'Return Data'!$B$7:$R$1700,3,0)</f>
        <v>44025</v>
      </c>
      <c r="C24" s="65">
        <f>VLOOKUP($A24,'Return Data'!$B$7:$R$1700,4,0)</f>
        <v>2748.6498000000001</v>
      </c>
      <c r="D24" s="65">
        <f>VLOOKUP($A24,'Return Data'!$B$7:$R$1700,5,0)</f>
        <v>3.105</v>
      </c>
      <c r="E24" s="66">
        <f t="shared" si="0"/>
        <v>19</v>
      </c>
      <c r="F24" s="65">
        <f>VLOOKUP($A24,'Return Data'!$B$7:$R$1700,6,0)</f>
        <v>3.0655999999999999</v>
      </c>
      <c r="G24" s="66">
        <f t="shared" si="1"/>
        <v>23</v>
      </c>
      <c r="H24" s="65">
        <f>VLOOKUP($A24,'Return Data'!$B$7:$R$1700,7,0)</f>
        <v>3.1556999999999999</v>
      </c>
      <c r="I24" s="66">
        <f t="shared" si="2"/>
        <v>24</v>
      </c>
      <c r="J24" s="65">
        <f>VLOOKUP($A24,'Return Data'!$B$7:$R$1700,8,0)</f>
        <v>3.2770999999999999</v>
      </c>
      <c r="K24" s="66">
        <f t="shared" si="3"/>
        <v>19</v>
      </c>
      <c r="L24" s="65">
        <f>VLOOKUP($A24,'Return Data'!$B$7:$R$1700,9,0)</f>
        <v>3.5905</v>
      </c>
      <c r="M24" s="66">
        <f t="shared" si="4"/>
        <v>16</v>
      </c>
      <c r="N24" s="65">
        <f>VLOOKUP($A24,'Return Data'!$B$7:$R$1700,10,0)</f>
        <v>4.2817999999999996</v>
      </c>
      <c r="O24" s="66">
        <f t="shared" si="5"/>
        <v>18</v>
      </c>
      <c r="P24" s="65">
        <f>VLOOKUP($A24,'Return Data'!$B$7:$R$1700,11,0)</f>
        <v>4.8269000000000002</v>
      </c>
      <c r="Q24" s="66">
        <f t="shared" si="6"/>
        <v>24</v>
      </c>
      <c r="R24" s="65">
        <f>VLOOKUP($A24,'Return Data'!$B$7:$R$1700,12,0)</f>
        <v>4.9561999999999999</v>
      </c>
      <c r="S24" s="66">
        <f t="shared" si="7"/>
        <v>24</v>
      </c>
      <c r="T24" s="65">
        <f>VLOOKUP($A24,'Return Data'!$B$7:$R$1700,13,0)</f>
        <v>5.2083000000000004</v>
      </c>
      <c r="U24" s="66">
        <f t="shared" si="8"/>
        <v>25</v>
      </c>
      <c r="V24" s="65">
        <f>VLOOKUP($A24,'Return Data'!$B$7:$R$1700,17,0)</f>
        <v>6.2956000000000003</v>
      </c>
      <c r="W24" s="66">
        <f t="shared" si="8"/>
        <v>24</v>
      </c>
      <c r="X24" s="65">
        <f>VLOOKUP($A24,'Return Data'!$B$7:$R$1700,14,0)</f>
        <v>6.5121000000000002</v>
      </c>
      <c r="Y24" s="66">
        <f t="shared" si="9"/>
        <v>22</v>
      </c>
      <c r="Z24" s="65">
        <f>VLOOKUP($A24,'Return Data'!$B$7:$R$1700,16,0)</f>
        <v>7.681</v>
      </c>
      <c r="AA24" s="67">
        <f t="shared" si="10"/>
        <v>9</v>
      </c>
    </row>
    <row r="25" spans="1:27" x14ac:dyDescent="0.3">
      <c r="A25" s="63" t="s">
        <v>244</v>
      </c>
      <c r="B25" s="64">
        <f>VLOOKUP($A25,'Return Data'!$B$7:$R$1700,3,0)</f>
        <v>44025</v>
      </c>
      <c r="C25" s="65">
        <f>VLOOKUP($A25,'Return Data'!$B$7:$R$1700,4,0)</f>
        <v>1056.0643</v>
      </c>
      <c r="D25" s="65">
        <f>VLOOKUP($A25,'Return Data'!$B$7:$R$1700,5,0)</f>
        <v>2.8205</v>
      </c>
      <c r="E25" s="66">
        <f t="shared" si="0"/>
        <v>30</v>
      </c>
      <c r="F25" s="65">
        <f>VLOOKUP($A25,'Return Data'!$B$7:$R$1700,6,0)</f>
        <v>2.8624000000000001</v>
      </c>
      <c r="G25" s="66">
        <f t="shared" si="1"/>
        <v>34</v>
      </c>
      <c r="H25" s="65">
        <f>VLOOKUP($A25,'Return Data'!$B$7:$R$1700,7,0)</f>
        <v>2.847</v>
      </c>
      <c r="I25" s="66">
        <f t="shared" si="2"/>
        <v>34</v>
      </c>
      <c r="J25" s="65">
        <f>VLOOKUP($A25,'Return Data'!$B$7:$R$1700,8,0)</f>
        <v>2.8877000000000002</v>
      </c>
      <c r="K25" s="66">
        <f t="shared" si="3"/>
        <v>34</v>
      </c>
      <c r="L25" s="65">
        <f>VLOOKUP($A25,'Return Data'!$B$7:$R$1700,9,0)</f>
        <v>2.6996000000000002</v>
      </c>
      <c r="M25" s="66">
        <f t="shared" si="4"/>
        <v>38</v>
      </c>
      <c r="N25" s="65">
        <f>VLOOKUP($A25,'Return Data'!$B$7:$R$1700,10,0)</f>
        <v>2.7389999999999999</v>
      </c>
      <c r="O25" s="66">
        <f t="shared" si="5"/>
        <v>38</v>
      </c>
      <c r="P25" s="65">
        <f>VLOOKUP($A25,'Return Data'!$B$7:$R$1700,11,0)</f>
        <v>3.4453999999999998</v>
      </c>
      <c r="Q25" s="66">
        <f t="shared" si="6"/>
        <v>37</v>
      </c>
      <c r="R25" s="65">
        <f>VLOOKUP($A25,'Return Data'!$B$7:$R$1700,12,0)</f>
        <v>3.8157999999999999</v>
      </c>
      <c r="S25" s="66">
        <f t="shared" si="7"/>
        <v>37</v>
      </c>
      <c r="T25" s="65">
        <f>VLOOKUP($A25,'Return Data'!$B$7:$R$1700,13,0)</f>
        <v>4.1977000000000002</v>
      </c>
      <c r="U25" s="66">
        <f t="shared" si="8"/>
        <v>37</v>
      </c>
      <c r="V25" s="65"/>
      <c r="W25" s="66"/>
      <c r="X25" s="65"/>
      <c r="Y25" s="66"/>
      <c r="Z25" s="65">
        <f>VLOOKUP($A25,'Return Data'!$B$7:$R$1700,16,0)</f>
        <v>4.5582000000000003</v>
      </c>
      <c r="AA25" s="67">
        <f t="shared" si="10"/>
        <v>37</v>
      </c>
    </row>
    <row r="26" spans="1:27" x14ac:dyDescent="0.3">
      <c r="A26" s="63" t="s">
        <v>245</v>
      </c>
      <c r="B26" s="64">
        <f>VLOOKUP($A26,'Return Data'!$B$7:$R$1700,3,0)</f>
        <v>44025</v>
      </c>
      <c r="C26" s="65">
        <f>VLOOKUP($A26,'Return Data'!$B$7:$R$1700,4,0)</f>
        <v>54.654200000000003</v>
      </c>
      <c r="D26" s="65">
        <f>VLOOKUP($A26,'Return Data'!$B$7:$R$1700,5,0)</f>
        <v>3.8738999999999999</v>
      </c>
      <c r="E26" s="66">
        <f t="shared" si="0"/>
        <v>4</v>
      </c>
      <c r="F26" s="65">
        <f>VLOOKUP($A26,'Return Data'!$B$7:$R$1700,6,0)</f>
        <v>3.3624000000000001</v>
      </c>
      <c r="G26" s="66">
        <f t="shared" si="1"/>
        <v>6</v>
      </c>
      <c r="H26" s="65">
        <f>VLOOKUP($A26,'Return Data'!$B$7:$R$1700,7,0)</f>
        <v>3.2936000000000001</v>
      </c>
      <c r="I26" s="66">
        <f t="shared" si="2"/>
        <v>12</v>
      </c>
      <c r="J26" s="65">
        <f>VLOOKUP($A26,'Return Data'!$B$7:$R$1700,8,0)</f>
        <v>3.31</v>
      </c>
      <c r="K26" s="66">
        <f t="shared" si="3"/>
        <v>15</v>
      </c>
      <c r="L26" s="65">
        <f>VLOOKUP($A26,'Return Data'!$B$7:$R$1700,9,0)</f>
        <v>3.4289999999999998</v>
      </c>
      <c r="M26" s="66">
        <f t="shared" si="4"/>
        <v>25</v>
      </c>
      <c r="N26" s="65">
        <f>VLOOKUP($A26,'Return Data'!$B$7:$R$1700,10,0)</f>
        <v>3.9889999999999999</v>
      </c>
      <c r="O26" s="66">
        <f t="shared" si="5"/>
        <v>25</v>
      </c>
      <c r="P26" s="65">
        <f>VLOOKUP($A26,'Return Data'!$B$7:$R$1700,11,0)</f>
        <v>4.6487999999999996</v>
      </c>
      <c r="Q26" s="66">
        <f t="shared" si="6"/>
        <v>27</v>
      </c>
      <c r="R26" s="65">
        <f>VLOOKUP($A26,'Return Data'!$B$7:$R$1700,12,0)</f>
        <v>4.8234000000000004</v>
      </c>
      <c r="S26" s="66">
        <f t="shared" si="7"/>
        <v>27</v>
      </c>
      <c r="T26" s="65">
        <f>VLOOKUP($A26,'Return Data'!$B$7:$R$1700,13,0)</f>
        <v>5.1513999999999998</v>
      </c>
      <c r="U26" s="66">
        <f t="shared" si="8"/>
        <v>26</v>
      </c>
      <c r="V26" s="65">
        <f>VLOOKUP($A26,'Return Data'!$B$7:$R$1700,17,0)</f>
        <v>6.3186</v>
      </c>
      <c r="W26" s="66">
        <f t="shared" si="8"/>
        <v>21</v>
      </c>
      <c r="X26" s="65">
        <f>VLOOKUP($A26,'Return Data'!$B$7:$R$1700,14,0)</f>
        <v>6.5236999999999998</v>
      </c>
      <c r="Y26" s="66">
        <f t="shared" si="9"/>
        <v>21</v>
      </c>
      <c r="Z26" s="65">
        <f>VLOOKUP($A26,'Return Data'!$B$7:$R$1700,16,0)</f>
        <v>7.8235000000000001</v>
      </c>
      <c r="AA26" s="67">
        <f t="shared" si="10"/>
        <v>4</v>
      </c>
    </row>
    <row r="27" spans="1:27" x14ac:dyDescent="0.3">
      <c r="A27" s="63" t="s">
        <v>246</v>
      </c>
      <c r="B27" s="64">
        <f>VLOOKUP($A27,'Return Data'!$B$7:$R$1700,3,0)</f>
        <v>44025</v>
      </c>
      <c r="C27" s="65">
        <f>VLOOKUP($A27,'Return Data'!$B$7:$R$1700,4,0)</f>
        <v>4050.5862999999999</v>
      </c>
      <c r="D27" s="65">
        <f>VLOOKUP($A27,'Return Data'!$B$7:$R$1700,5,0)</f>
        <v>3.1585999999999999</v>
      </c>
      <c r="E27" s="66">
        <f t="shared" si="0"/>
        <v>15</v>
      </c>
      <c r="F27" s="65">
        <f>VLOOKUP($A27,'Return Data'!$B$7:$R$1700,6,0)</f>
        <v>3.1276000000000002</v>
      </c>
      <c r="G27" s="66">
        <f t="shared" si="1"/>
        <v>17</v>
      </c>
      <c r="H27" s="65">
        <f>VLOOKUP($A27,'Return Data'!$B$7:$R$1700,7,0)</f>
        <v>3.3845999999999998</v>
      </c>
      <c r="I27" s="66">
        <f t="shared" si="2"/>
        <v>8</v>
      </c>
      <c r="J27" s="65">
        <f>VLOOKUP($A27,'Return Data'!$B$7:$R$1700,8,0)</f>
        <v>3.4466999999999999</v>
      </c>
      <c r="K27" s="66">
        <f t="shared" si="3"/>
        <v>7</v>
      </c>
      <c r="L27" s="65">
        <f>VLOOKUP($A27,'Return Data'!$B$7:$R$1700,9,0)</f>
        <v>3.8877999999999999</v>
      </c>
      <c r="M27" s="66">
        <f t="shared" si="4"/>
        <v>6</v>
      </c>
      <c r="N27" s="65">
        <f>VLOOKUP($A27,'Return Data'!$B$7:$R$1700,10,0)</f>
        <v>4.3254999999999999</v>
      </c>
      <c r="O27" s="66">
        <f t="shared" si="5"/>
        <v>15</v>
      </c>
      <c r="P27" s="65">
        <f>VLOOKUP($A27,'Return Data'!$B$7:$R$1700,11,0)</f>
        <v>4.9000000000000004</v>
      </c>
      <c r="Q27" s="66">
        <f t="shared" si="6"/>
        <v>20</v>
      </c>
      <c r="R27" s="65">
        <f>VLOOKUP($A27,'Return Data'!$B$7:$R$1700,12,0)</f>
        <v>5.0286</v>
      </c>
      <c r="S27" s="66">
        <f t="shared" si="7"/>
        <v>21</v>
      </c>
      <c r="T27" s="65">
        <f>VLOOKUP($A27,'Return Data'!$B$7:$R$1700,13,0)</f>
        <v>5.2792000000000003</v>
      </c>
      <c r="U27" s="66">
        <f t="shared" si="8"/>
        <v>22</v>
      </c>
      <c r="V27" s="65">
        <f>VLOOKUP($A27,'Return Data'!$B$7:$R$1700,17,0)</f>
        <v>6.3032000000000004</v>
      </c>
      <c r="W27" s="66">
        <f t="shared" si="8"/>
        <v>23</v>
      </c>
      <c r="X27" s="65">
        <f>VLOOKUP($A27,'Return Data'!$B$7:$R$1700,14,0)</f>
        <v>6.5090000000000003</v>
      </c>
      <c r="Y27" s="66">
        <f t="shared" si="9"/>
        <v>23</v>
      </c>
      <c r="Z27" s="65">
        <f>VLOOKUP($A27,'Return Data'!$B$7:$R$1700,16,0)</f>
        <v>7.3044000000000002</v>
      </c>
      <c r="AA27" s="67">
        <f t="shared" si="10"/>
        <v>20</v>
      </c>
    </row>
    <row r="28" spans="1:27" x14ac:dyDescent="0.3">
      <c r="A28" s="63" t="s">
        <v>247</v>
      </c>
      <c r="B28" s="64">
        <f>VLOOKUP($A28,'Return Data'!$B$7:$R$1700,3,0)</f>
        <v>44025</v>
      </c>
      <c r="C28" s="65">
        <f>VLOOKUP($A28,'Return Data'!$B$7:$R$1700,4,0)</f>
        <v>2744.5913</v>
      </c>
      <c r="D28" s="65">
        <f>VLOOKUP($A28,'Return Data'!$B$7:$R$1700,5,0)</f>
        <v>3.0377000000000001</v>
      </c>
      <c r="E28" s="66">
        <f t="shared" si="0"/>
        <v>23</v>
      </c>
      <c r="F28" s="65">
        <f>VLOOKUP($A28,'Return Data'!$B$7:$R$1700,6,0)</f>
        <v>3.2151999999999998</v>
      </c>
      <c r="G28" s="66">
        <f t="shared" si="1"/>
        <v>10</v>
      </c>
      <c r="H28" s="65">
        <f>VLOOKUP($A28,'Return Data'!$B$7:$R$1700,7,0)</f>
        <v>3.2393000000000001</v>
      </c>
      <c r="I28" s="66">
        <f t="shared" si="2"/>
        <v>16</v>
      </c>
      <c r="J28" s="65">
        <f>VLOOKUP($A28,'Return Data'!$B$7:$R$1700,8,0)</f>
        <v>3.3018999999999998</v>
      </c>
      <c r="K28" s="66">
        <f t="shared" si="3"/>
        <v>18</v>
      </c>
      <c r="L28" s="65">
        <f>VLOOKUP($A28,'Return Data'!$B$7:$R$1700,9,0)</f>
        <v>3.7412999999999998</v>
      </c>
      <c r="M28" s="66">
        <f t="shared" si="4"/>
        <v>11</v>
      </c>
      <c r="N28" s="65">
        <f>VLOOKUP($A28,'Return Data'!$B$7:$R$1700,10,0)</f>
        <v>4.2797000000000001</v>
      </c>
      <c r="O28" s="66">
        <f t="shared" si="5"/>
        <v>19</v>
      </c>
      <c r="P28" s="65">
        <f>VLOOKUP($A28,'Return Data'!$B$7:$R$1700,11,0)</f>
        <v>5.0643000000000002</v>
      </c>
      <c r="Q28" s="66">
        <f t="shared" si="6"/>
        <v>11</v>
      </c>
      <c r="R28" s="65">
        <f>VLOOKUP($A28,'Return Data'!$B$7:$R$1700,12,0)</f>
        <v>5.1571999999999996</v>
      </c>
      <c r="S28" s="66">
        <f t="shared" si="7"/>
        <v>11</v>
      </c>
      <c r="T28" s="65">
        <f>VLOOKUP($A28,'Return Data'!$B$7:$R$1700,13,0)</f>
        <v>5.3841000000000001</v>
      </c>
      <c r="U28" s="66">
        <f t="shared" si="8"/>
        <v>12</v>
      </c>
      <c r="V28" s="65">
        <f>VLOOKUP($A28,'Return Data'!$B$7:$R$1700,17,0)</f>
        <v>6.3826999999999998</v>
      </c>
      <c r="W28" s="66">
        <f t="shared" si="8"/>
        <v>15</v>
      </c>
      <c r="X28" s="65">
        <f>VLOOKUP($A28,'Return Data'!$B$7:$R$1700,14,0)</f>
        <v>6.5827999999999998</v>
      </c>
      <c r="Y28" s="66">
        <f t="shared" si="9"/>
        <v>13</v>
      </c>
      <c r="Z28" s="65">
        <f>VLOOKUP($A28,'Return Data'!$B$7:$R$1700,16,0)</f>
        <v>7.5983000000000001</v>
      </c>
      <c r="AA28" s="67">
        <f t="shared" si="10"/>
        <v>10</v>
      </c>
    </row>
    <row r="29" spans="1:27" x14ac:dyDescent="0.3">
      <c r="A29" s="63" t="s">
        <v>248</v>
      </c>
      <c r="B29" s="64">
        <f>VLOOKUP($A29,'Return Data'!$B$7:$R$1700,3,0)</f>
        <v>44025</v>
      </c>
      <c r="C29" s="65">
        <f>VLOOKUP($A29,'Return Data'!$B$7:$R$1700,4,0)</f>
        <v>3621.2856999999999</v>
      </c>
      <c r="D29" s="65">
        <f>VLOOKUP($A29,'Return Data'!$B$7:$R$1700,5,0)</f>
        <v>3.2730000000000001</v>
      </c>
      <c r="E29" s="66">
        <f t="shared" si="0"/>
        <v>9</v>
      </c>
      <c r="F29" s="65">
        <f>VLOOKUP($A29,'Return Data'!$B$7:$R$1700,6,0)</f>
        <v>3.2427000000000001</v>
      </c>
      <c r="G29" s="66">
        <f t="shared" si="1"/>
        <v>9</v>
      </c>
      <c r="H29" s="65">
        <f>VLOOKUP($A29,'Return Data'!$B$7:$R$1700,7,0)</f>
        <v>3.3567</v>
      </c>
      <c r="I29" s="66">
        <f t="shared" si="2"/>
        <v>9</v>
      </c>
      <c r="J29" s="65">
        <f>VLOOKUP($A29,'Return Data'!$B$7:$R$1700,8,0)</f>
        <v>3.444</v>
      </c>
      <c r="K29" s="66">
        <f t="shared" si="3"/>
        <v>10</v>
      </c>
      <c r="L29" s="65">
        <f>VLOOKUP($A29,'Return Data'!$B$7:$R$1700,9,0)</f>
        <v>3.7764000000000002</v>
      </c>
      <c r="M29" s="66">
        <f t="shared" si="4"/>
        <v>10</v>
      </c>
      <c r="N29" s="65">
        <f>VLOOKUP($A29,'Return Data'!$B$7:$R$1700,10,0)</f>
        <v>4.3545999999999996</v>
      </c>
      <c r="O29" s="66">
        <f t="shared" si="5"/>
        <v>14</v>
      </c>
      <c r="P29" s="65">
        <f>VLOOKUP($A29,'Return Data'!$B$7:$R$1700,11,0)</f>
        <v>5.2016</v>
      </c>
      <c r="Q29" s="66">
        <f t="shared" si="6"/>
        <v>4</v>
      </c>
      <c r="R29" s="65">
        <f>VLOOKUP($A29,'Return Data'!$B$7:$R$1700,12,0)</f>
        <v>5.2491000000000003</v>
      </c>
      <c r="S29" s="66">
        <f t="shared" si="7"/>
        <v>4</v>
      </c>
      <c r="T29" s="65">
        <f>VLOOKUP($A29,'Return Data'!$B$7:$R$1700,13,0)</f>
        <v>5.4720000000000004</v>
      </c>
      <c r="U29" s="66">
        <f t="shared" si="8"/>
        <v>9</v>
      </c>
      <c r="V29" s="65">
        <f>VLOOKUP($A29,'Return Data'!$B$7:$R$1700,17,0)</f>
        <v>6.3826000000000001</v>
      </c>
      <c r="W29" s="66">
        <f t="shared" si="8"/>
        <v>16</v>
      </c>
      <c r="X29" s="65">
        <f>VLOOKUP($A29,'Return Data'!$B$7:$R$1700,14,0)</f>
        <v>6.5533999999999999</v>
      </c>
      <c r="Y29" s="66">
        <f t="shared" si="9"/>
        <v>17</v>
      </c>
      <c r="Z29" s="65">
        <f>VLOOKUP($A29,'Return Data'!$B$7:$R$1700,16,0)</f>
        <v>7.2652999999999999</v>
      </c>
      <c r="AA29" s="67">
        <f t="shared" si="10"/>
        <v>23</v>
      </c>
    </row>
    <row r="30" spans="1:27" x14ac:dyDescent="0.3">
      <c r="A30" s="63" t="s">
        <v>438</v>
      </c>
      <c r="B30" s="64">
        <f>VLOOKUP($A30,'Return Data'!$B$7:$R$1700,3,0)</f>
        <v>44025</v>
      </c>
      <c r="C30" s="65">
        <f>VLOOKUP($A30,'Return Data'!$B$7:$R$1700,4,0)</f>
        <v>1299.0604000000001</v>
      </c>
      <c r="D30" s="65">
        <f>VLOOKUP($A30,'Return Data'!$B$7:$R$1700,5,0)</f>
        <v>3.5406</v>
      </c>
      <c r="E30" s="66">
        <f t="shared" si="0"/>
        <v>5</v>
      </c>
      <c r="F30" s="65">
        <f>VLOOKUP($A30,'Return Data'!$B$7:$R$1700,6,0)</f>
        <v>3.3481999999999998</v>
      </c>
      <c r="G30" s="66">
        <f t="shared" si="1"/>
        <v>7</v>
      </c>
      <c r="H30" s="65">
        <f>VLOOKUP($A30,'Return Data'!$B$7:$R$1700,7,0)</f>
        <v>3.4824000000000002</v>
      </c>
      <c r="I30" s="66">
        <f t="shared" si="2"/>
        <v>5</v>
      </c>
      <c r="J30" s="65">
        <f>VLOOKUP($A30,'Return Data'!$B$7:$R$1700,8,0)</f>
        <v>3.5213000000000001</v>
      </c>
      <c r="K30" s="66">
        <f t="shared" si="3"/>
        <v>5</v>
      </c>
      <c r="L30" s="65">
        <f>VLOOKUP($A30,'Return Data'!$B$7:$R$1700,9,0)</f>
        <v>3.8043999999999998</v>
      </c>
      <c r="M30" s="66">
        <f t="shared" si="4"/>
        <v>9</v>
      </c>
      <c r="N30" s="65">
        <f>VLOOKUP($A30,'Return Data'!$B$7:$R$1700,10,0)</f>
        <v>4.5151000000000003</v>
      </c>
      <c r="O30" s="66">
        <f t="shared" si="5"/>
        <v>7</v>
      </c>
      <c r="P30" s="65">
        <f>VLOOKUP($A30,'Return Data'!$B$7:$R$1700,11,0)</f>
        <v>5.0701000000000001</v>
      </c>
      <c r="Q30" s="66">
        <f t="shared" si="6"/>
        <v>10</v>
      </c>
      <c r="R30" s="65">
        <f>VLOOKUP($A30,'Return Data'!$B$7:$R$1700,12,0)</f>
        <v>5.2218</v>
      </c>
      <c r="S30" s="66">
        <f t="shared" si="7"/>
        <v>9</v>
      </c>
      <c r="T30" s="65">
        <f>VLOOKUP($A30,'Return Data'!$B$7:$R$1700,13,0)</f>
        <v>5.5034000000000001</v>
      </c>
      <c r="U30" s="66">
        <f t="shared" si="8"/>
        <v>4</v>
      </c>
      <c r="V30" s="65">
        <f>VLOOKUP($A30,'Return Data'!$B$7:$R$1700,17,0)</f>
        <v>6.4983000000000004</v>
      </c>
      <c r="W30" s="66">
        <f t="shared" si="8"/>
        <v>5</v>
      </c>
      <c r="X30" s="65">
        <f>VLOOKUP($A30,'Return Data'!$B$7:$R$1700,14,0)</f>
        <v>6.6330999999999998</v>
      </c>
      <c r="Y30" s="66">
        <f t="shared" si="9"/>
        <v>7</v>
      </c>
      <c r="Z30" s="65">
        <f>VLOOKUP($A30,'Return Data'!$B$7:$R$1700,16,0)</f>
        <v>6.7080000000000002</v>
      </c>
      <c r="AA30" s="67">
        <f t="shared" si="10"/>
        <v>30</v>
      </c>
    </row>
    <row r="31" spans="1:27" x14ac:dyDescent="0.3">
      <c r="A31" s="63" t="s">
        <v>250</v>
      </c>
      <c r="B31" s="64">
        <f>VLOOKUP($A31,'Return Data'!$B$7:$R$1700,3,0)</f>
        <v>44025</v>
      </c>
      <c r="C31" s="65">
        <f>VLOOKUP($A31,'Return Data'!$B$7:$R$1700,4,0)</f>
        <v>2095.2247000000002</v>
      </c>
      <c r="D31" s="65">
        <f>VLOOKUP($A31,'Return Data'!$B$7:$R$1700,5,0)</f>
        <v>3.0489000000000002</v>
      </c>
      <c r="E31" s="66">
        <f t="shared" si="0"/>
        <v>21</v>
      </c>
      <c r="F31" s="65">
        <f>VLOOKUP($A31,'Return Data'!$B$7:$R$1700,6,0)</f>
        <v>3.0807000000000002</v>
      </c>
      <c r="G31" s="66">
        <f t="shared" si="1"/>
        <v>21</v>
      </c>
      <c r="H31" s="65">
        <f>VLOOKUP($A31,'Return Data'!$B$7:$R$1700,7,0)</f>
        <v>3.1766999999999999</v>
      </c>
      <c r="I31" s="66">
        <f t="shared" si="2"/>
        <v>20</v>
      </c>
      <c r="J31" s="65">
        <f>VLOOKUP($A31,'Return Data'!$B$7:$R$1700,8,0)</f>
        <v>3.3408000000000002</v>
      </c>
      <c r="K31" s="66">
        <f t="shared" si="3"/>
        <v>13</v>
      </c>
      <c r="L31" s="65">
        <f>VLOOKUP($A31,'Return Data'!$B$7:$R$1700,9,0)</f>
        <v>3.5206</v>
      </c>
      <c r="M31" s="66">
        <f t="shared" si="4"/>
        <v>20</v>
      </c>
      <c r="N31" s="65">
        <f>VLOOKUP($A31,'Return Data'!$B$7:$R$1700,10,0)</f>
        <v>4.1630000000000003</v>
      </c>
      <c r="O31" s="66">
        <f t="shared" si="5"/>
        <v>22</v>
      </c>
      <c r="P31" s="65">
        <f>VLOOKUP($A31,'Return Data'!$B$7:$R$1700,11,0)</f>
        <v>4.915</v>
      </c>
      <c r="Q31" s="66">
        <f t="shared" si="6"/>
        <v>19</v>
      </c>
      <c r="R31" s="65">
        <f>VLOOKUP($A31,'Return Data'!$B$7:$R$1700,12,0)</f>
        <v>5.0461</v>
      </c>
      <c r="S31" s="66">
        <f t="shared" si="7"/>
        <v>20</v>
      </c>
      <c r="T31" s="65">
        <f>VLOOKUP($A31,'Return Data'!$B$7:$R$1700,13,0)</f>
        <v>5.3261000000000003</v>
      </c>
      <c r="U31" s="66">
        <f t="shared" si="8"/>
        <v>19</v>
      </c>
      <c r="V31" s="65">
        <f>VLOOKUP($A31,'Return Data'!$B$7:$R$1700,17,0)</f>
        <v>6.3579999999999997</v>
      </c>
      <c r="W31" s="66">
        <f t="shared" si="8"/>
        <v>18</v>
      </c>
      <c r="X31" s="65">
        <f>VLOOKUP($A31,'Return Data'!$B$7:$R$1700,14,0)</f>
        <v>6.5517000000000003</v>
      </c>
      <c r="Y31" s="66">
        <f t="shared" si="9"/>
        <v>18</v>
      </c>
      <c r="Z31" s="65">
        <f>VLOOKUP($A31,'Return Data'!$B$7:$R$1700,16,0)</f>
        <v>6.6391</v>
      </c>
      <c r="AA31" s="67">
        <f t="shared" si="10"/>
        <v>31</v>
      </c>
    </row>
    <row r="32" spans="1:27" x14ac:dyDescent="0.3">
      <c r="A32" s="63" t="s">
        <v>251</v>
      </c>
      <c r="B32" s="64">
        <f>VLOOKUP($A32,'Return Data'!$B$7:$R$1700,3,0)</f>
        <v>44025</v>
      </c>
      <c r="C32" s="65">
        <f>VLOOKUP($A32,'Return Data'!$B$7:$R$1700,4,0)</f>
        <v>10.782299999999999</v>
      </c>
      <c r="D32" s="65">
        <f>VLOOKUP($A32,'Return Data'!$B$7:$R$1700,5,0)</f>
        <v>2.7082999999999999</v>
      </c>
      <c r="E32" s="66">
        <f t="shared" si="0"/>
        <v>34</v>
      </c>
      <c r="F32" s="65">
        <f>VLOOKUP($A32,'Return Data'!$B$7:$R$1700,6,0)</f>
        <v>2.8216000000000001</v>
      </c>
      <c r="G32" s="66">
        <f t="shared" si="1"/>
        <v>35</v>
      </c>
      <c r="H32" s="65">
        <f>VLOOKUP($A32,'Return Data'!$B$7:$R$1700,7,0)</f>
        <v>2.758</v>
      </c>
      <c r="I32" s="66">
        <f t="shared" si="2"/>
        <v>36</v>
      </c>
      <c r="J32" s="65">
        <f>VLOOKUP($A32,'Return Data'!$B$7:$R$1700,8,0)</f>
        <v>2.7837000000000001</v>
      </c>
      <c r="K32" s="66">
        <f t="shared" si="3"/>
        <v>38</v>
      </c>
      <c r="L32" s="65">
        <f>VLOOKUP($A32,'Return Data'!$B$7:$R$1700,9,0)</f>
        <v>2.8130999999999999</v>
      </c>
      <c r="M32" s="66">
        <f t="shared" si="4"/>
        <v>37</v>
      </c>
      <c r="N32" s="65">
        <f>VLOOKUP($A32,'Return Data'!$B$7:$R$1700,10,0)</f>
        <v>3.2967</v>
      </c>
      <c r="O32" s="66">
        <f t="shared" si="5"/>
        <v>35</v>
      </c>
      <c r="P32" s="65">
        <f>VLOOKUP($A32,'Return Data'!$B$7:$R$1700,11,0)</f>
        <v>3.7517</v>
      </c>
      <c r="Q32" s="66">
        <f t="shared" si="6"/>
        <v>36</v>
      </c>
      <c r="R32" s="65">
        <f>VLOOKUP($A32,'Return Data'!$B$7:$R$1700,12,0)</f>
        <v>4.0468999999999999</v>
      </c>
      <c r="S32" s="66">
        <f t="shared" si="7"/>
        <v>36</v>
      </c>
      <c r="T32" s="65">
        <f>VLOOKUP($A32,'Return Data'!$B$7:$R$1700,13,0)</f>
        <v>4.3768000000000002</v>
      </c>
      <c r="U32" s="66">
        <f t="shared" si="8"/>
        <v>36</v>
      </c>
      <c r="V32" s="65"/>
      <c r="W32" s="66"/>
      <c r="X32" s="65"/>
      <c r="Y32" s="66"/>
      <c r="Z32" s="65">
        <f>VLOOKUP($A32,'Return Data'!$B$7:$R$1700,16,0)</f>
        <v>4.9237000000000002</v>
      </c>
      <c r="AA32" s="67">
        <f t="shared" si="10"/>
        <v>36</v>
      </c>
    </row>
    <row r="33" spans="1:27" x14ac:dyDescent="0.3">
      <c r="A33" s="63" t="s">
        <v>252</v>
      </c>
      <c r="B33" s="64">
        <f>VLOOKUP($A33,'Return Data'!$B$7:$R$1700,3,0)</f>
        <v>44025</v>
      </c>
      <c r="C33" s="65">
        <f>VLOOKUP($A33,'Return Data'!$B$7:$R$1700,4,0)</f>
        <v>4888.1796999999997</v>
      </c>
      <c r="D33" s="65">
        <f>VLOOKUP($A33,'Return Data'!$B$7:$R$1700,5,0)</f>
        <v>3.1513</v>
      </c>
      <c r="E33" s="66">
        <f t="shared" si="0"/>
        <v>17</v>
      </c>
      <c r="F33" s="65">
        <f>VLOOKUP($A33,'Return Data'!$B$7:$R$1700,6,0)</f>
        <v>3.1957</v>
      </c>
      <c r="G33" s="66">
        <f t="shared" si="1"/>
        <v>13</v>
      </c>
      <c r="H33" s="65">
        <f>VLOOKUP($A33,'Return Data'!$B$7:$R$1700,7,0)</f>
        <v>3.3277999999999999</v>
      </c>
      <c r="I33" s="66">
        <f t="shared" si="2"/>
        <v>11</v>
      </c>
      <c r="J33" s="65">
        <f>VLOOKUP($A33,'Return Data'!$B$7:$R$1700,8,0)</f>
        <v>3.4451999999999998</v>
      </c>
      <c r="K33" s="66">
        <f t="shared" si="3"/>
        <v>9</v>
      </c>
      <c r="L33" s="65">
        <f>VLOOKUP($A33,'Return Data'!$B$7:$R$1700,9,0)</f>
        <v>3.9119000000000002</v>
      </c>
      <c r="M33" s="66">
        <f t="shared" si="4"/>
        <v>5</v>
      </c>
      <c r="N33" s="65">
        <f>VLOOKUP($A33,'Return Data'!$B$7:$R$1700,10,0)</f>
        <v>4.6755000000000004</v>
      </c>
      <c r="O33" s="66">
        <f t="shared" si="5"/>
        <v>3</v>
      </c>
      <c r="P33" s="65">
        <f>VLOOKUP($A33,'Return Data'!$B$7:$R$1700,11,0)</f>
        <v>5.1589999999999998</v>
      </c>
      <c r="Q33" s="66">
        <f t="shared" si="6"/>
        <v>8</v>
      </c>
      <c r="R33" s="65">
        <f>VLOOKUP($A33,'Return Data'!$B$7:$R$1700,12,0)</f>
        <v>5.2214</v>
      </c>
      <c r="S33" s="66">
        <f t="shared" si="7"/>
        <v>10</v>
      </c>
      <c r="T33" s="65">
        <f>VLOOKUP($A33,'Return Data'!$B$7:$R$1700,13,0)</f>
        <v>5.4939999999999998</v>
      </c>
      <c r="U33" s="66">
        <f t="shared" si="8"/>
        <v>5</v>
      </c>
      <c r="V33" s="65">
        <f>VLOOKUP($A33,'Return Data'!$B$7:$R$1700,17,0)</f>
        <v>6.5126999999999997</v>
      </c>
      <c r="W33" s="66">
        <f t="shared" si="8"/>
        <v>3</v>
      </c>
      <c r="X33" s="65">
        <f>VLOOKUP($A33,'Return Data'!$B$7:$R$1700,14,0)</f>
        <v>6.6588000000000003</v>
      </c>
      <c r="Y33" s="66">
        <f t="shared" si="9"/>
        <v>3</v>
      </c>
      <c r="Z33" s="65">
        <f>VLOOKUP($A33,'Return Data'!$B$7:$R$1700,16,0)</f>
        <v>7.2859999999999996</v>
      </c>
      <c r="AA33" s="67">
        <f t="shared" si="10"/>
        <v>21</v>
      </c>
    </row>
    <row r="34" spans="1:27" x14ac:dyDescent="0.3">
      <c r="A34" s="63" t="s">
        <v>253</v>
      </c>
      <c r="B34" s="64">
        <f>VLOOKUP($A34,'Return Data'!$B$7:$R$1700,3,0)</f>
        <v>44025</v>
      </c>
      <c r="C34" s="65">
        <f>VLOOKUP($A34,'Return Data'!$B$7:$R$1700,4,0)</f>
        <v>1125.7637</v>
      </c>
      <c r="D34" s="65">
        <f>VLOOKUP($A34,'Return Data'!$B$7:$R$1700,5,0)</f>
        <v>2.6036999999999999</v>
      </c>
      <c r="E34" s="66">
        <f t="shared" si="0"/>
        <v>37</v>
      </c>
      <c r="F34" s="65">
        <f>VLOOKUP($A34,'Return Data'!$B$7:$R$1700,6,0)</f>
        <v>2.8117000000000001</v>
      </c>
      <c r="G34" s="66">
        <f t="shared" si="1"/>
        <v>36</v>
      </c>
      <c r="H34" s="65">
        <f>VLOOKUP($A34,'Return Data'!$B$7:$R$1700,7,0)</f>
        <v>2.7648000000000001</v>
      </c>
      <c r="I34" s="66">
        <f t="shared" si="2"/>
        <v>35</v>
      </c>
      <c r="J34" s="65">
        <f>VLOOKUP($A34,'Return Data'!$B$7:$R$1700,8,0)</f>
        <v>2.8589000000000002</v>
      </c>
      <c r="K34" s="66">
        <f t="shared" si="3"/>
        <v>35</v>
      </c>
      <c r="L34" s="65">
        <f>VLOOKUP($A34,'Return Data'!$B$7:$R$1700,9,0)</f>
        <v>3.0588000000000002</v>
      </c>
      <c r="M34" s="66">
        <f t="shared" si="4"/>
        <v>36</v>
      </c>
      <c r="N34" s="65">
        <f>VLOOKUP($A34,'Return Data'!$B$7:$R$1700,10,0)</f>
        <v>3.4257</v>
      </c>
      <c r="O34" s="66">
        <f t="shared" si="5"/>
        <v>31</v>
      </c>
      <c r="P34" s="65">
        <f>VLOOKUP($A34,'Return Data'!$B$7:$R$1700,11,0)</f>
        <v>4.1192000000000002</v>
      </c>
      <c r="Q34" s="66">
        <f t="shared" si="6"/>
        <v>31</v>
      </c>
      <c r="R34" s="65">
        <f>VLOOKUP($A34,'Return Data'!$B$7:$R$1700,12,0)</f>
        <v>4.3661000000000003</v>
      </c>
      <c r="S34" s="66">
        <f t="shared" si="7"/>
        <v>33</v>
      </c>
      <c r="T34" s="65">
        <f>VLOOKUP($A34,'Return Data'!$B$7:$R$1700,13,0)</f>
        <v>4.7569999999999997</v>
      </c>
      <c r="U34" s="66">
        <f t="shared" si="8"/>
        <v>32</v>
      </c>
      <c r="V34" s="65">
        <f>VLOOKUP($A34,'Return Data'!$B$7:$R$1700,17,0)</f>
        <v>5.5431999999999997</v>
      </c>
      <c r="W34" s="66">
        <f t="shared" si="8"/>
        <v>32</v>
      </c>
      <c r="X34" s="65"/>
      <c r="Y34" s="66"/>
      <c r="Z34" s="65">
        <f>VLOOKUP($A34,'Return Data'!$B$7:$R$1700,16,0)</f>
        <v>5.5967000000000002</v>
      </c>
      <c r="AA34" s="67">
        <f t="shared" si="10"/>
        <v>34</v>
      </c>
    </row>
    <row r="35" spans="1:27" x14ac:dyDescent="0.3">
      <c r="A35" s="63" t="s">
        <v>254</v>
      </c>
      <c r="B35" s="64">
        <f>VLOOKUP($A35,'Return Data'!$B$7:$R$1700,3,0)</f>
        <v>44025</v>
      </c>
      <c r="C35" s="65">
        <f>VLOOKUP($A35,'Return Data'!$B$7:$R$1700,4,0)</f>
        <v>260.4359</v>
      </c>
      <c r="D35" s="65">
        <f>VLOOKUP($A35,'Return Data'!$B$7:$R$1700,5,0)</f>
        <v>3.3639000000000001</v>
      </c>
      <c r="E35" s="66">
        <f t="shared" si="0"/>
        <v>8</v>
      </c>
      <c r="F35" s="65">
        <f>VLOOKUP($A35,'Return Data'!$B$7:$R$1700,6,0)</f>
        <v>3.4580000000000002</v>
      </c>
      <c r="G35" s="66">
        <f t="shared" si="1"/>
        <v>4</v>
      </c>
      <c r="H35" s="65">
        <f>VLOOKUP($A35,'Return Data'!$B$7:$R$1700,7,0)</f>
        <v>3.4419</v>
      </c>
      <c r="I35" s="66">
        <f t="shared" si="2"/>
        <v>6</v>
      </c>
      <c r="J35" s="65">
        <f>VLOOKUP($A35,'Return Data'!$B$7:$R$1700,8,0)</f>
        <v>3.4742999999999999</v>
      </c>
      <c r="K35" s="66">
        <f t="shared" si="3"/>
        <v>6</v>
      </c>
      <c r="L35" s="65">
        <f>VLOOKUP($A35,'Return Data'!$B$7:$R$1700,9,0)</f>
        <v>3.8241000000000001</v>
      </c>
      <c r="M35" s="66">
        <f t="shared" si="4"/>
        <v>8</v>
      </c>
      <c r="N35" s="65">
        <f>VLOOKUP($A35,'Return Data'!$B$7:$R$1700,10,0)</f>
        <v>4.6009000000000002</v>
      </c>
      <c r="O35" s="66">
        <f t="shared" si="5"/>
        <v>4</v>
      </c>
      <c r="P35" s="65">
        <f>VLOOKUP($A35,'Return Data'!$B$7:$R$1700,11,0)</f>
        <v>5.0157999999999996</v>
      </c>
      <c r="Q35" s="66">
        <f t="shared" si="6"/>
        <v>12</v>
      </c>
      <c r="R35" s="65">
        <f>VLOOKUP($A35,'Return Data'!$B$7:$R$1700,12,0)</f>
        <v>5.1544999999999996</v>
      </c>
      <c r="S35" s="66">
        <f t="shared" si="7"/>
        <v>12</v>
      </c>
      <c r="T35" s="65">
        <f>VLOOKUP($A35,'Return Data'!$B$7:$R$1700,13,0)</f>
        <v>5.4282000000000004</v>
      </c>
      <c r="U35" s="66">
        <f t="shared" si="8"/>
        <v>11</v>
      </c>
      <c r="V35" s="65">
        <f>VLOOKUP($A35,'Return Data'!$B$7:$R$1700,17,0)</f>
        <v>6.4894999999999996</v>
      </c>
      <c r="W35" s="66">
        <f t="shared" si="8"/>
        <v>6</v>
      </c>
      <c r="X35" s="65">
        <f>VLOOKUP($A35,'Return Data'!$B$7:$R$1700,14,0)</f>
        <v>6.6444000000000001</v>
      </c>
      <c r="Y35" s="66">
        <f t="shared" si="9"/>
        <v>6</v>
      </c>
      <c r="Z35" s="65">
        <f>VLOOKUP($A35,'Return Data'!$B$7:$R$1700,16,0)</f>
        <v>7.7234999999999996</v>
      </c>
      <c r="AA35" s="67">
        <f t="shared" si="10"/>
        <v>6</v>
      </c>
    </row>
    <row r="36" spans="1:27" x14ac:dyDescent="0.3">
      <c r="A36" s="63" t="s">
        <v>255</v>
      </c>
      <c r="B36" s="64">
        <f>VLOOKUP($A36,'Return Data'!$B$7:$R$1700,3,0)</f>
        <v>44025</v>
      </c>
      <c r="C36" s="65">
        <f>VLOOKUP($A36,'Return Data'!$B$7:$R$1700,4,0)</f>
        <v>2828.25216</v>
      </c>
      <c r="D36" s="65">
        <f>VLOOKUP($A36,'Return Data'!$B$7:$R$1700,5,0)</f>
        <v>2.7980999999999998</v>
      </c>
      <c r="E36" s="66">
        <f t="shared" si="0"/>
        <v>32</v>
      </c>
      <c r="F36" s="65">
        <f>VLOOKUP($A36,'Return Data'!$B$7:$R$1700,6,0)</f>
        <v>2.9397000000000002</v>
      </c>
      <c r="G36" s="66">
        <f t="shared" si="1"/>
        <v>31</v>
      </c>
      <c r="H36" s="65">
        <f>VLOOKUP($A36,'Return Data'!$B$7:$R$1700,7,0)</f>
        <v>3.0552000000000001</v>
      </c>
      <c r="I36" s="66">
        <f t="shared" si="2"/>
        <v>29</v>
      </c>
      <c r="J36" s="65">
        <f>VLOOKUP($A36,'Return Data'!$B$7:$R$1700,8,0)</f>
        <v>3.1063000000000001</v>
      </c>
      <c r="K36" s="66">
        <f t="shared" si="3"/>
        <v>27</v>
      </c>
      <c r="L36" s="65">
        <f>VLOOKUP($A36,'Return Data'!$B$7:$R$1700,9,0)</f>
        <v>3.1147999999999998</v>
      </c>
      <c r="M36" s="66">
        <f t="shared" si="4"/>
        <v>29</v>
      </c>
      <c r="N36" s="65">
        <f>VLOOKUP($A36,'Return Data'!$B$7:$R$1700,10,0)</f>
        <v>3.6238999999999999</v>
      </c>
      <c r="O36" s="66">
        <f t="shared" si="5"/>
        <v>28</v>
      </c>
      <c r="P36" s="65">
        <f>VLOOKUP($A36,'Return Data'!$B$7:$R$1700,11,0)</f>
        <v>4.2885999999999997</v>
      </c>
      <c r="Q36" s="66">
        <f t="shared" si="6"/>
        <v>29</v>
      </c>
      <c r="R36" s="65">
        <f>VLOOKUP($A36,'Return Data'!$B$7:$R$1700,12,0)</f>
        <v>4.5509000000000004</v>
      </c>
      <c r="S36" s="66">
        <f t="shared" si="7"/>
        <v>29</v>
      </c>
      <c r="T36" s="65">
        <f>VLOOKUP($A36,'Return Data'!$B$7:$R$1700,13,0)</f>
        <v>4.8829000000000002</v>
      </c>
      <c r="U36" s="66">
        <f t="shared" si="8"/>
        <v>30</v>
      </c>
      <c r="V36" s="65">
        <f>VLOOKUP($A36,'Return Data'!$B$7:$R$1700,17,0)</f>
        <v>1.3385</v>
      </c>
      <c r="W36" s="66">
        <f t="shared" si="8"/>
        <v>35</v>
      </c>
      <c r="X36" s="65">
        <f>VLOOKUP($A36,'Return Data'!$B$7:$R$1700,14,0)</f>
        <v>3.1947999999999999</v>
      </c>
      <c r="Y36" s="66">
        <f t="shared" si="9"/>
        <v>34</v>
      </c>
      <c r="Z36" s="65">
        <f>VLOOKUP($A36,'Return Data'!$B$7:$R$1700,16,0)</f>
        <v>6.7663000000000002</v>
      </c>
      <c r="AA36" s="67">
        <f t="shared" si="10"/>
        <v>29</v>
      </c>
    </row>
    <row r="37" spans="1:27" x14ac:dyDescent="0.3">
      <c r="A37" s="63" t="s">
        <v>256</v>
      </c>
      <c r="B37" s="64">
        <f>VLOOKUP($A37,'Return Data'!$B$7:$R$1700,3,0)</f>
        <v>44025</v>
      </c>
      <c r="C37" s="65">
        <f>VLOOKUP($A37,'Return Data'!$B$7:$R$1700,4,0)</f>
        <v>31.455300000000001</v>
      </c>
      <c r="D37" s="65">
        <f>VLOOKUP($A37,'Return Data'!$B$7:$R$1700,5,0)</f>
        <v>5.3384999999999998</v>
      </c>
      <c r="E37" s="66">
        <f t="shared" si="0"/>
        <v>3</v>
      </c>
      <c r="F37" s="65">
        <f>VLOOKUP($A37,'Return Data'!$B$7:$R$1700,6,0)</f>
        <v>5.1852</v>
      </c>
      <c r="G37" s="66">
        <f t="shared" si="1"/>
        <v>2</v>
      </c>
      <c r="H37" s="65">
        <f>VLOOKUP($A37,'Return Data'!$B$7:$R$1700,7,0)</f>
        <v>4.6788999999999996</v>
      </c>
      <c r="I37" s="66">
        <f t="shared" si="2"/>
        <v>2</v>
      </c>
      <c r="J37" s="65">
        <f>VLOOKUP($A37,'Return Data'!$B$7:$R$1700,8,0)</f>
        <v>5.2571000000000003</v>
      </c>
      <c r="K37" s="66">
        <f t="shared" si="3"/>
        <v>1</v>
      </c>
      <c r="L37" s="65">
        <f>VLOOKUP($A37,'Return Data'!$B$7:$R$1700,9,0)</f>
        <v>4.5807000000000002</v>
      </c>
      <c r="M37" s="66">
        <f t="shared" si="4"/>
        <v>1</v>
      </c>
      <c r="N37" s="65">
        <f>VLOOKUP($A37,'Return Data'!$B$7:$R$1700,10,0)</f>
        <v>4.5315000000000003</v>
      </c>
      <c r="O37" s="66">
        <f t="shared" si="5"/>
        <v>6</v>
      </c>
      <c r="P37" s="65">
        <f>VLOOKUP($A37,'Return Data'!$B$7:$R$1700,11,0)</f>
        <v>5.2013999999999996</v>
      </c>
      <c r="Q37" s="66">
        <f t="shared" si="6"/>
        <v>5</v>
      </c>
      <c r="R37" s="65">
        <f>VLOOKUP($A37,'Return Data'!$B$7:$R$1700,12,0)</f>
        <v>5.5688000000000004</v>
      </c>
      <c r="S37" s="66">
        <f t="shared" si="7"/>
        <v>1</v>
      </c>
      <c r="T37" s="65">
        <f>VLOOKUP($A37,'Return Data'!$B$7:$R$1700,13,0)</f>
        <v>5.9389000000000003</v>
      </c>
      <c r="U37" s="66">
        <f t="shared" si="8"/>
        <v>1</v>
      </c>
      <c r="V37" s="65">
        <f>VLOOKUP($A37,'Return Data'!$B$7:$R$1700,17,0)</f>
        <v>6.7220000000000004</v>
      </c>
      <c r="W37" s="66">
        <f t="shared" si="8"/>
        <v>1</v>
      </c>
      <c r="X37" s="65">
        <f>VLOOKUP($A37,'Return Data'!$B$7:$R$1700,14,0)</f>
        <v>6.7013999999999996</v>
      </c>
      <c r="Y37" s="66">
        <f t="shared" si="9"/>
        <v>1</v>
      </c>
      <c r="Z37" s="65">
        <f>VLOOKUP($A37,'Return Data'!$B$7:$R$1700,16,0)</f>
        <v>8.0523000000000007</v>
      </c>
      <c r="AA37" s="67">
        <f t="shared" si="10"/>
        <v>1</v>
      </c>
    </row>
    <row r="38" spans="1:27" x14ac:dyDescent="0.3">
      <c r="A38" s="63" t="s">
        <v>257</v>
      </c>
      <c r="B38" s="64">
        <f>VLOOKUP($A38,'Return Data'!$B$7:$R$1700,3,0)</f>
        <v>44025</v>
      </c>
      <c r="C38" s="65">
        <f>VLOOKUP($A38,'Return Data'!$B$7:$R$1700,4,0)</f>
        <v>27.134799999999998</v>
      </c>
      <c r="D38" s="65">
        <f>VLOOKUP($A38,'Return Data'!$B$7:$R$1700,5,0)</f>
        <v>2.6905000000000001</v>
      </c>
      <c r="E38" s="66">
        <f t="shared" si="0"/>
        <v>35</v>
      </c>
      <c r="F38" s="65">
        <f>VLOOKUP($A38,'Return Data'!$B$7:$R$1700,6,0)</f>
        <v>2.96</v>
      </c>
      <c r="G38" s="66">
        <f t="shared" si="1"/>
        <v>28</v>
      </c>
      <c r="H38" s="65">
        <f>VLOOKUP($A38,'Return Data'!$B$7:$R$1700,7,0)</f>
        <v>2.7301000000000002</v>
      </c>
      <c r="I38" s="66">
        <f t="shared" si="2"/>
        <v>37</v>
      </c>
      <c r="J38" s="65">
        <f>VLOOKUP($A38,'Return Data'!$B$7:$R$1700,8,0)</f>
        <v>2.8182</v>
      </c>
      <c r="K38" s="66">
        <f t="shared" si="3"/>
        <v>37</v>
      </c>
      <c r="L38" s="65">
        <f>VLOOKUP($A38,'Return Data'!$B$7:$R$1700,9,0)</f>
        <v>3.0836999999999999</v>
      </c>
      <c r="M38" s="66">
        <f t="shared" si="4"/>
        <v>33</v>
      </c>
      <c r="N38" s="65">
        <f>VLOOKUP($A38,'Return Data'!$B$7:$R$1700,10,0)</f>
        <v>3.2469999999999999</v>
      </c>
      <c r="O38" s="66">
        <f t="shared" si="5"/>
        <v>36</v>
      </c>
      <c r="P38" s="65">
        <f>VLOOKUP($A38,'Return Data'!$B$7:$R$1700,11,0)</f>
        <v>4.0167000000000002</v>
      </c>
      <c r="Q38" s="66">
        <f t="shared" si="6"/>
        <v>34</v>
      </c>
      <c r="R38" s="65">
        <f>VLOOKUP($A38,'Return Data'!$B$7:$R$1700,12,0)</f>
        <v>4.3041</v>
      </c>
      <c r="S38" s="66">
        <f t="shared" si="7"/>
        <v>34</v>
      </c>
      <c r="T38" s="65">
        <f>VLOOKUP($A38,'Return Data'!$B$7:$R$1700,13,0)</f>
        <v>4.6593999999999998</v>
      </c>
      <c r="U38" s="66">
        <f t="shared" si="8"/>
        <v>34</v>
      </c>
      <c r="V38" s="65">
        <f>VLOOKUP($A38,'Return Data'!$B$7:$R$1700,17,0)</f>
        <v>5.6695000000000002</v>
      </c>
      <c r="W38" s="66">
        <f t="shared" si="8"/>
        <v>30</v>
      </c>
      <c r="X38" s="65">
        <f>VLOOKUP($A38,'Return Data'!$B$7:$R$1700,14,0)</f>
        <v>5.8270999999999997</v>
      </c>
      <c r="Y38" s="66">
        <f t="shared" si="9"/>
        <v>31</v>
      </c>
      <c r="Z38" s="65">
        <f>VLOOKUP($A38,'Return Data'!$B$7:$R$1700,16,0)</f>
        <v>7.2009999999999996</v>
      </c>
      <c r="AA38" s="67">
        <f t="shared" si="10"/>
        <v>24</v>
      </c>
    </row>
    <row r="39" spans="1:27" x14ac:dyDescent="0.3">
      <c r="A39" s="63" t="s">
        <v>260</v>
      </c>
      <c r="B39" s="64">
        <f>VLOOKUP($A39,'Return Data'!$B$7:$R$1700,3,0)</f>
        <v>44025</v>
      </c>
      <c r="C39" s="65">
        <f>VLOOKUP($A39,'Return Data'!$B$7:$R$1700,4,0)</f>
        <v>3132.6142</v>
      </c>
      <c r="D39" s="65">
        <f>VLOOKUP($A39,'Return Data'!$B$7:$R$1700,5,0)</f>
        <v>3.0750999999999999</v>
      </c>
      <c r="E39" s="66">
        <f t="shared" si="0"/>
        <v>20</v>
      </c>
      <c r="F39" s="65">
        <f>VLOOKUP($A39,'Return Data'!$B$7:$R$1700,6,0)</f>
        <v>3.0973999999999999</v>
      </c>
      <c r="G39" s="66">
        <f t="shared" si="1"/>
        <v>20</v>
      </c>
      <c r="H39" s="65">
        <f>VLOOKUP($A39,'Return Data'!$B$7:$R$1700,7,0)</f>
        <v>3.2077</v>
      </c>
      <c r="I39" s="66">
        <f t="shared" si="2"/>
        <v>18</v>
      </c>
      <c r="J39" s="65">
        <f>VLOOKUP($A39,'Return Data'!$B$7:$R$1700,8,0)</f>
        <v>3.3153999999999999</v>
      </c>
      <c r="K39" s="66">
        <f t="shared" si="3"/>
        <v>14</v>
      </c>
      <c r="L39" s="65">
        <f>VLOOKUP($A39,'Return Data'!$B$7:$R$1700,9,0)</f>
        <v>3.7092999999999998</v>
      </c>
      <c r="M39" s="66">
        <f t="shared" si="4"/>
        <v>13</v>
      </c>
      <c r="N39" s="65">
        <f>VLOOKUP($A39,'Return Data'!$B$7:$R$1700,10,0)</f>
        <v>4.3682999999999996</v>
      </c>
      <c r="O39" s="66">
        <f t="shared" si="5"/>
        <v>13</v>
      </c>
      <c r="P39" s="65">
        <f>VLOOKUP($A39,'Return Data'!$B$7:$R$1700,11,0)</f>
        <v>5.0068999999999999</v>
      </c>
      <c r="Q39" s="66">
        <f t="shared" si="6"/>
        <v>13</v>
      </c>
      <c r="R39" s="65">
        <f>VLOOKUP($A39,'Return Data'!$B$7:$R$1700,12,0)</f>
        <v>5.0914000000000001</v>
      </c>
      <c r="S39" s="66">
        <f t="shared" si="7"/>
        <v>13</v>
      </c>
      <c r="T39" s="65">
        <f>VLOOKUP($A39,'Return Data'!$B$7:$R$1700,13,0)</f>
        <v>5.3532999999999999</v>
      </c>
      <c r="U39" s="66">
        <f t="shared" si="8"/>
        <v>16</v>
      </c>
      <c r="V39" s="65">
        <f>VLOOKUP($A39,'Return Data'!$B$7:$R$1700,17,0)</f>
        <v>6.3338000000000001</v>
      </c>
      <c r="W39" s="66">
        <f t="shared" si="8"/>
        <v>20</v>
      </c>
      <c r="X39" s="65">
        <f>VLOOKUP($A39,'Return Data'!$B$7:$R$1700,14,0)</f>
        <v>6.5065</v>
      </c>
      <c r="Y39" s="66">
        <f t="shared" si="9"/>
        <v>24</v>
      </c>
      <c r="Z39" s="65">
        <f>VLOOKUP($A39,'Return Data'!$B$7:$R$1700,16,0)</f>
        <v>7.1830999999999996</v>
      </c>
      <c r="AA39" s="67">
        <f t="shared" si="10"/>
        <v>25</v>
      </c>
    </row>
    <row r="40" spans="1:27" x14ac:dyDescent="0.3">
      <c r="A40" s="63" t="s">
        <v>261</v>
      </c>
      <c r="B40" s="64">
        <f>VLOOKUP($A40,'Return Data'!$B$7:$R$1700,3,0)</f>
        <v>44025</v>
      </c>
      <c r="C40" s="65">
        <f>VLOOKUP($A40,'Return Data'!$B$7:$R$1700,4,0)</f>
        <v>42.1509</v>
      </c>
      <c r="D40" s="65">
        <f>VLOOKUP($A40,'Return Data'!$B$7:$R$1700,5,0)</f>
        <v>3.2042000000000002</v>
      </c>
      <c r="E40" s="66">
        <f t="shared" si="0"/>
        <v>11</v>
      </c>
      <c r="F40" s="65">
        <f>VLOOKUP($A40,'Return Data'!$B$7:$R$1700,6,0)</f>
        <v>3.1758999999999999</v>
      </c>
      <c r="G40" s="66">
        <f t="shared" si="1"/>
        <v>14</v>
      </c>
      <c r="H40" s="65">
        <f>VLOOKUP($A40,'Return Data'!$B$7:$R$1700,7,0)</f>
        <v>3.2307000000000001</v>
      </c>
      <c r="I40" s="66">
        <f t="shared" si="2"/>
        <v>17</v>
      </c>
      <c r="J40" s="65">
        <f>VLOOKUP($A40,'Return Data'!$B$7:$R$1700,8,0)</f>
        <v>3.2017000000000002</v>
      </c>
      <c r="K40" s="66">
        <f t="shared" si="3"/>
        <v>23</v>
      </c>
      <c r="L40" s="65">
        <f>VLOOKUP($A40,'Return Data'!$B$7:$R$1700,9,0)</f>
        <v>3.4735999999999998</v>
      </c>
      <c r="M40" s="66">
        <f t="shared" si="4"/>
        <v>23</v>
      </c>
      <c r="N40" s="65">
        <f>VLOOKUP($A40,'Return Data'!$B$7:$R$1700,10,0)</f>
        <v>4.3156999999999996</v>
      </c>
      <c r="O40" s="66">
        <f t="shared" si="5"/>
        <v>16</v>
      </c>
      <c r="P40" s="65">
        <f>VLOOKUP($A40,'Return Data'!$B$7:$R$1700,11,0)</f>
        <v>4.8994999999999997</v>
      </c>
      <c r="Q40" s="66">
        <f t="shared" si="6"/>
        <v>21</v>
      </c>
      <c r="R40" s="65">
        <f>VLOOKUP($A40,'Return Data'!$B$7:$R$1700,12,0)</f>
        <v>5.0545999999999998</v>
      </c>
      <c r="S40" s="66">
        <f t="shared" si="7"/>
        <v>19</v>
      </c>
      <c r="T40" s="65">
        <f>VLOOKUP($A40,'Return Data'!$B$7:$R$1700,13,0)</f>
        <v>5.3413000000000004</v>
      </c>
      <c r="U40" s="66">
        <f t="shared" si="8"/>
        <v>18</v>
      </c>
      <c r="V40" s="65">
        <f>VLOOKUP($A40,'Return Data'!$B$7:$R$1700,17,0)</f>
        <v>6.3978000000000002</v>
      </c>
      <c r="W40" s="66">
        <f t="shared" si="8"/>
        <v>14</v>
      </c>
      <c r="X40" s="65">
        <f>VLOOKUP($A40,'Return Data'!$B$7:$R$1700,14,0)</f>
        <v>6.5617999999999999</v>
      </c>
      <c r="Y40" s="66">
        <f t="shared" si="9"/>
        <v>16</v>
      </c>
      <c r="Z40" s="65">
        <f>VLOOKUP($A40,'Return Data'!$B$7:$R$1700,16,0)</f>
        <v>7.5890000000000004</v>
      </c>
      <c r="AA40" s="67">
        <f t="shared" si="10"/>
        <v>11</v>
      </c>
    </row>
    <row r="41" spans="1:27" x14ac:dyDescent="0.3">
      <c r="A41" s="63" t="s">
        <v>262</v>
      </c>
      <c r="B41" s="64">
        <f>VLOOKUP($A41,'Return Data'!$B$7:$R$1700,3,0)</f>
        <v>44025</v>
      </c>
      <c r="C41" s="65">
        <f>VLOOKUP($A41,'Return Data'!$B$7:$R$1700,4,0)</f>
        <v>3154.2883000000002</v>
      </c>
      <c r="D41" s="65">
        <f>VLOOKUP($A41,'Return Data'!$B$7:$R$1700,5,0)</f>
        <v>3.1720000000000002</v>
      </c>
      <c r="E41" s="66">
        <f t="shared" si="0"/>
        <v>13</v>
      </c>
      <c r="F41" s="65">
        <f>VLOOKUP($A41,'Return Data'!$B$7:$R$1700,6,0)</f>
        <v>3.149</v>
      </c>
      <c r="G41" s="66">
        <f t="shared" si="1"/>
        <v>15</v>
      </c>
      <c r="H41" s="65">
        <f>VLOOKUP($A41,'Return Data'!$B$7:$R$1700,7,0)</f>
        <v>3.2692000000000001</v>
      </c>
      <c r="I41" s="66">
        <f t="shared" si="2"/>
        <v>14</v>
      </c>
      <c r="J41" s="65">
        <f>VLOOKUP($A41,'Return Data'!$B$7:$R$1700,8,0)</f>
        <v>3.2595999999999998</v>
      </c>
      <c r="K41" s="66">
        <f t="shared" si="3"/>
        <v>20</v>
      </c>
      <c r="L41" s="65">
        <f>VLOOKUP($A41,'Return Data'!$B$7:$R$1700,9,0)</f>
        <v>3.6393</v>
      </c>
      <c r="M41" s="66">
        <f t="shared" si="4"/>
        <v>15</v>
      </c>
      <c r="N41" s="65">
        <f>VLOOKUP($A41,'Return Data'!$B$7:$R$1700,10,0)</f>
        <v>4.4764999999999997</v>
      </c>
      <c r="O41" s="66">
        <f t="shared" si="5"/>
        <v>8</v>
      </c>
      <c r="P41" s="65">
        <f>VLOOKUP($A41,'Return Data'!$B$7:$R$1700,11,0)</f>
        <v>5.2365000000000004</v>
      </c>
      <c r="Q41" s="66">
        <f t="shared" si="6"/>
        <v>2</v>
      </c>
      <c r="R41" s="65">
        <f>VLOOKUP($A41,'Return Data'!$B$7:$R$1700,12,0)</f>
        <v>5.2637</v>
      </c>
      <c r="S41" s="66">
        <f t="shared" si="7"/>
        <v>3</v>
      </c>
      <c r="T41" s="65">
        <f>VLOOKUP($A41,'Return Data'!$B$7:$R$1700,13,0)</f>
        <v>5.4786999999999999</v>
      </c>
      <c r="U41" s="66">
        <f t="shared" si="8"/>
        <v>7</v>
      </c>
      <c r="V41" s="65">
        <f>VLOOKUP($A41,'Return Data'!$B$7:$R$1700,17,0)</f>
        <v>6.4577999999999998</v>
      </c>
      <c r="W41" s="66">
        <f t="shared" si="8"/>
        <v>8</v>
      </c>
      <c r="X41" s="65">
        <f>VLOOKUP($A41,'Return Data'!$B$7:$R$1700,14,0)</f>
        <v>6.6261999999999999</v>
      </c>
      <c r="Y41" s="66">
        <f t="shared" si="9"/>
        <v>8</v>
      </c>
      <c r="Z41" s="65">
        <f>VLOOKUP($A41,'Return Data'!$B$7:$R$1700,16,0)</f>
        <v>7.5050999999999997</v>
      </c>
      <c r="AA41" s="67">
        <f t="shared" si="10"/>
        <v>15</v>
      </c>
    </row>
    <row r="42" spans="1:27" x14ac:dyDescent="0.3">
      <c r="A42" s="63" t="s">
        <v>428</v>
      </c>
      <c r="B42" s="64">
        <f>VLOOKUP($A42,'Return Data'!$B$7:$R$1700,3,0)</f>
        <v>44025</v>
      </c>
      <c r="C42" s="65">
        <f>VLOOKUP($A42,'Return Data'!$B$7:$R$1700,4,0)</f>
        <v>2301.4751999999999</v>
      </c>
      <c r="D42" s="65">
        <f>VLOOKUP($A42,'Return Data'!$B$7:$R$1700,5,0)</f>
        <v>5.5437000000000003</v>
      </c>
      <c r="E42" s="66">
        <f t="shared" si="0"/>
        <v>2</v>
      </c>
      <c r="F42" s="65">
        <f>VLOOKUP($A42,'Return Data'!$B$7:$R$1700,6,0)</f>
        <v>5.6501999999999999</v>
      </c>
      <c r="G42" s="66">
        <f t="shared" si="1"/>
        <v>1</v>
      </c>
      <c r="H42" s="65">
        <f>VLOOKUP($A42,'Return Data'!$B$7:$R$1700,7,0)</f>
        <v>5.7645</v>
      </c>
      <c r="I42" s="66">
        <f t="shared" si="2"/>
        <v>1</v>
      </c>
      <c r="J42" s="65">
        <f>VLOOKUP($A42,'Return Data'!$B$7:$R$1700,8,0)</f>
        <v>5.1346999999999996</v>
      </c>
      <c r="K42" s="66">
        <f t="shared" si="3"/>
        <v>2</v>
      </c>
      <c r="L42" s="65">
        <f>VLOOKUP($A42,'Return Data'!$B$7:$R$1700,9,0)</f>
        <v>4.2874999999999996</v>
      </c>
      <c r="M42" s="66">
        <f t="shared" si="4"/>
        <v>2</v>
      </c>
      <c r="N42" s="65">
        <f>VLOOKUP($A42,'Return Data'!$B$7:$R$1700,10,0)</f>
        <v>3.1760999999999999</v>
      </c>
      <c r="O42" s="66">
        <f t="shared" si="5"/>
        <v>37</v>
      </c>
      <c r="P42" s="65">
        <f>VLOOKUP($A42,'Return Data'!$B$7:$R$1700,11,0)</f>
        <v>3.4087999999999998</v>
      </c>
      <c r="Q42" s="66">
        <f t="shared" si="6"/>
        <v>38</v>
      </c>
      <c r="R42" s="65">
        <f>VLOOKUP($A42,'Return Data'!$B$7:$R$1700,12,0)</f>
        <v>3.6791</v>
      </c>
      <c r="S42" s="66">
        <f t="shared" si="7"/>
        <v>38</v>
      </c>
      <c r="T42" s="65">
        <f>VLOOKUP($A42,'Return Data'!$B$7:$R$1700,13,0)</f>
        <v>3.9645000000000001</v>
      </c>
      <c r="U42" s="66">
        <f t="shared" si="8"/>
        <v>38</v>
      </c>
      <c r="V42" s="65">
        <f>VLOOKUP($A42,'Return Data'!$B$7:$R$1700,17,0)</f>
        <v>4.8415999999999997</v>
      </c>
      <c r="W42" s="66">
        <f t="shared" si="8"/>
        <v>33</v>
      </c>
      <c r="X42" s="65">
        <f>VLOOKUP($A42,'Return Data'!$B$7:$R$1700,14,0)</f>
        <v>5.7506000000000004</v>
      </c>
      <c r="Y42" s="66">
        <f t="shared" si="9"/>
        <v>32</v>
      </c>
      <c r="Z42" s="65">
        <f>VLOOKUP($A42,'Return Data'!$B$7:$R$1700,16,0)</f>
        <v>6.1909000000000001</v>
      </c>
      <c r="AA42" s="67">
        <f t="shared" si="10"/>
        <v>32</v>
      </c>
    </row>
    <row r="43" spans="1:27" x14ac:dyDescent="0.3">
      <c r="A43" s="63" t="s">
        <v>263</v>
      </c>
      <c r="B43" s="64">
        <f>VLOOKUP($A43,'Return Data'!$B$7:$R$1700,3,0)</f>
        <v>44025</v>
      </c>
      <c r="C43" s="65">
        <f>VLOOKUP($A43,'Return Data'!$B$7:$R$1700,4,0)</f>
        <v>1922.4</v>
      </c>
      <c r="D43" s="65">
        <f>VLOOKUP($A43,'Return Data'!$B$7:$R$1700,5,0)</f>
        <v>3.0001000000000002</v>
      </c>
      <c r="E43" s="66">
        <f t="shared" si="0"/>
        <v>25</v>
      </c>
      <c r="F43" s="65">
        <f>VLOOKUP($A43,'Return Data'!$B$7:$R$1700,6,0)</f>
        <v>3.1126999999999998</v>
      </c>
      <c r="G43" s="66">
        <f t="shared" si="1"/>
        <v>18</v>
      </c>
      <c r="H43" s="65">
        <f>VLOOKUP($A43,'Return Data'!$B$7:$R$1700,7,0)</f>
        <v>3.1722000000000001</v>
      </c>
      <c r="I43" s="66">
        <f t="shared" si="2"/>
        <v>21</v>
      </c>
      <c r="J43" s="65">
        <f>VLOOKUP($A43,'Return Data'!$B$7:$R$1700,8,0)</f>
        <v>3.0762999999999998</v>
      </c>
      <c r="K43" s="66">
        <f t="shared" si="3"/>
        <v>30</v>
      </c>
      <c r="L43" s="65">
        <f>VLOOKUP($A43,'Return Data'!$B$7:$R$1700,9,0)</f>
        <v>3.5402</v>
      </c>
      <c r="M43" s="66">
        <f t="shared" si="4"/>
        <v>19</v>
      </c>
      <c r="N43" s="65">
        <f>VLOOKUP($A43,'Return Data'!$B$7:$R$1700,10,0)</f>
        <v>4.4527000000000001</v>
      </c>
      <c r="O43" s="66">
        <f t="shared" si="5"/>
        <v>9</v>
      </c>
      <c r="P43" s="65">
        <f>VLOOKUP($A43,'Return Data'!$B$7:$R$1700,11,0)</f>
        <v>5.2285000000000004</v>
      </c>
      <c r="Q43" s="66">
        <f t="shared" si="6"/>
        <v>3</v>
      </c>
      <c r="R43" s="65">
        <f>VLOOKUP($A43,'Return Data'!$B$7:$R$1700,12,0)</f>
        <v>5.2351000000000001</v>
      </c>
      <c r="S43" s="66">
        <f t="shared" si="7"/>
        <v>6</v>
      </c>
      <c r="T43" s="65">
        <f>VLOOKUP($A43,'Return Data'!$B$7:$R$1700,13,0)</f>
        <v>5.4291</v>
      </c>
      <c r="U43" s="66">
        <f t="shared" si="8"/>
        <v>10</v>
      </c>
      <c r="V43" s="65">
        <f>VLOOKUP($A43,'Return Data'!$B$7:$R$1700,17,0)</f>
        <v>4.4673999999999996</v>
      </c>
      <c r="W43" s="66">
        <f t="shared" si="8"/>
        <v>34</v>
      </c>
      <c r="X43" s="65">
        <f>VLOOKUP($A43,'Return Data'!$B$7:$R$1700,14,0)</f>
        <v>5.2606000000000002</v>
      </c>
      <c r="Y43" s="66">
        <f t="shared" si="9"/>
        <v>33</v>
      </c>
      <c r="Z43" s="65">
        <f>VLOOKUP($A43,'Return Data'!$B$7:$R$1700,16,0)</f>
        <v>7.4569999999999999</v>
      </c>
      <c r="AA43" s="67">
        <f t="shared" si="10"/>
        <v>16</v>
      </c>
    </row>
    <row r="44" spans="1:27" x14ac:dyDescent="0.3">
      <c r="A44" s="63" t="s">
        <v>264</v>
      </c>
      <c r="B44" s="64">
        <f>VLOOKUP($A44,'Return Data'!$B$7:$R$1700,3,0)</f>
        <v>44025</v>
      </c>
      <c r="C44" s="65">
        <f>VLOOKUP($A44,'Return Data'!$B$7:$R$1700,4,0)</f>
        <v>3278.8584999999998</v>
      </c>
      <c r="D44" s="65">
        <f>VLOOKUP($A44,'Return Data'!$B$7:$R$1700,5,0)</f>
        <v>3.1562000000000001</v>
      </c>
      <c r="E44" s="66">
        <f t="shared" si="0"/>
        <v>16</v>
      </c>
      <c r="F44" s="65">
        <f>VLOOKUP($A44,'Return Data'!$B$7:$R$1700,6,0)</f>
        <v>3.1488999999999998</v>
      </c>
      <c r="G44" s="66">
        <f t="shared" si="1"/>
        <v>16</v>
      </c>
      <c r="H44" s="65">
        <f>VLOOKUP($A44,'Return Data'!$B$7:$R$1700,7,0)</f>
        <v>3.2591000000000001</v>
      </c>
      <c r="I44" s="66">
        <f t="shared" si="2"/>
        <v>15</v>
      </c>
      <c r="J44" s="65">
        <f>VLOOKUP($A44,'Return Data'!$B$7:$R$1700,8,0)</f>
        <v>3.3651</v>
      </c>
      <c r="K44" s="66">
        <f t="shared" si="3"/>
        <v>11</v>
      </c>
      <c r="L44" s="65">
        <f>VLOOKUP($A44,'Return Data'!$B$7:$R$1700,9,0)</f>
        <v>3.7360000000000002</v>
      </c>
      <c r="M44" s="66">
        <f t="shared" si="4"/>
        <v>12</v>
      </c>
      <c r="N44" s="65">
        <f>VLOOKUP($A44,'Return Data'!$B$7:$R$1700,10,0)</f>
        <v>4.3971999999999998</v>
      </c>
      <c r="O44" s="66">
        <f t="shared" si="5"/>
        <v>12</v>
      </c>
      <c r="P44" s="65">
        <f>VLOOKUP($A44,'Return Data'!$B$7:$R$1700,11,0)</f>
        <v>4.9724000000000004</v>
      </c>
      <c r="Q44" s="66">
        <f t="shared" si="6"/>
        <v>16</v>
      </c>
      <c r="R44" s="65">
        <f>VLOOKUP($A44,'Return Data'!$B$7:$R$1700,12,0)</f>
        <v>5.08</v>
      </c>
      <c r="S44" s="66">
        <f t="shared" si="7"/>
        <v>15</v>
      </c>
      <c r="T44" s="65">
        <f>VLOOKUP($A44,'Return Data'!$B$7:$R$1700,13,0)</f>
        <v>5.3582999999999998</v>
      </c>
      <c r="U44" s="66">
        <f t="shared" si="8"/>
        <v>15</v>
      </c>
      <c r="V44" s="65">
        <f>VLOOKUP($A44,'Return Data'!$B$7:$R$1700,17,0)</f>
        <v>6.4183000000000003</v>
      </c>
      <c r="W44" s="66">
        <f t="shared" si="8"/>
        <v>10</v>
      </c>
      <c r="X44" s="65">
        <f>VLOOKUP($A44,'Return Data'!$B$7:$R$1700,14,0)</f>
        <v>6.5991999999999997</v>
      </c>
      <c r="Y44" s="66">
        <f t="shared" si="9"/>
        <v>10</v>
      </c>
      <c r="Z44" s="65">
        <f>VLOOKUP($A44,'Return Data'!$B$7:$R$1700,16,0)</f>
        <v>7.2712000000000003</v>
      </c>
      <c r="AA44" s="67">
        <f t="shared" si="10"/>
        <v>22</v>
      </c>
    </row>
    <row r="45" spans="1:27" x14ac:dyDescent="0.3">
      <c r="A45" s="63" t="s">
        <v>265</v>
      </c>
      <c r="B45" s="64">
        <f>VLOOKUP($A45,'Return Data'!$B$7:$R$1700,3,0)</f>
        <v>44025</v>
      </c>
      <c r="C45" s="65">
        <f>VLOOKUP($A45,'Return Data'!$B$7:$R$1700,4,0)</f>
        <v>1087.4253000000001</v>
      </c>
      <c r="D45" s="65">
        <f>VLOOKUP($A45,'Return Data'!$B$7:$R$1700,5,0)</f>
        <v>2.4973999999999998</v>
      </c>
      <c r="E45" s="66">
        <f t="shared" si="0"/>
        <v>38</v>
      </c>
      <c r="F45" s="65">
        <f>VLOOKUP($A45,'Return Data'!$B$7:$R$1700,6,0)</f>
        <v>2.7530000000000001</v>
      </c>
      <c r="G45" s="66">
        <f t="shared" si="1"/>
        <v>37</v>
      </c>
      <c r="H45" s="65">
        <f>VLOOKUP($A45,'Return Data'!$B$7:$R$1700,7,0)</f>
        <v>2.7029000000000001</v>
      </c>
      <c r="I45" s="66">
        <f t="shared" si="2"/>
        <v>38</v>
      </c>
      <c r="J45" s="65">
        <f>VLOOKUP($A45,'Return Data'!$B$7:$R$1700,8,0)</f>
        <v>2.8460999999999999</v>
      </c>
      <c r="K45" s="66">
        <f t="shared" si="3"/>
        <v>36</v>
      </c>
      <c r="L45" s="65">
        <f>VLOOKUP($A45,'Return Data'!$B$7:$R$1700,9,0)</f>
        <v>3.0680000000000001</v>
      </c>
      <c r="M45" s="66">
        <f t="shared" si="4"/>
        <v>34</v>
      </c>
      <c r="N45" s="65">
        <f>VLOOKUP($A45,'Return Data'!$B$7:$R$1700,10,0)</f>
        <v>3.4969999999999999</v>
      </c>
      <c r="O45" s="66">
        <f t="shared" si="5"/>
        <v>30</v>
      </c>
      <c r="P45" s="65">
        <f>VLOOKUP($A45,'Return Data'!$B$7:$R$1700,11,0)</f>
        <v>4.0922000000000001</v>
      </c>
      <c r="Q45" s="66">
        <f t="shared" si="6"/>
        <v>32</v>
      </c>
      <c r="R45" s="65">
        <f>VLOOKUP($A45,'Return Data'!$B$7:$R$1700,12,0)</f>
        <v>4.5050999999999997</v>
      </c>
      <c r="S45" s="66">
        <f t="shared" si="7"/>
        <v>30</v>
      </c>
      <c r="T45" s="65">
        <f>VLOOKUP($A45,'Return Data'!$B$7:$R$1700,13,0)</f>
        <v>4.9911000000000003</v>
      </c>
      <c r="U45" s="66">
        <f t="shared" si="8"/>
        <v>29</v>
      </c>
      <c r="V45" s="65"/>
      <c r="W45" s="66"/>
      <c r="X45" s="65"/>
      <c r="Y45" s="66"/>
      <c r="Z45" s="65">
        <f>VLOOKUP($A45,'Return Data'!$B$7:$R$1700,16,0)</f>
        <v>5.7698999999999998</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3.2534447368421051</v>
      </c>
      <c r="E47" s="65"/>
      <c r="F47" s="75">
        <f>AVERAGE(F8:F45)</f>
        <v>3.2285052631578943</v>
      </c>
      <c r="G47" s="65"/>
      <c r="H47" s="75">
        <f>AVERAGE(H8:H45)</f>
        <v>3.2797236842105266</v>
      </c>
      <c r="I47" s="65"/>
      <c r="J47" s="75">
        <f>AVERAGE(J8:J45)</f>
        <v>3.3309605263157898</v>
      </c>
      <c r="K47" s="65"/>
      <c r="L47" s="75">
        <f>AVERAGE(L8:L45)</f>
        <v>3.5073315789473689</v>
      </c>
      <c r="M47" s="65"/>
      <c r="N47" s="75">
        <f>AVERAGE(N8:N45)</f>
        <v>4.042921052631578</v>
      </c>
      <c r="O47" s="65"/>
      <c r="P47" s="75">
        <f>AVERAGE(P8:P45)</f>
        <v>4.7140236842105274</v>
      </c>
      <c r="Q47" s="65"/>
      <c r="R47" s="75">
        <f>AVERAGE(R8:R45)</f>
        <v>4.8806421052631581</v>
      </c>
      <c r="S47" s="65"/>
      <c r="T47" s="75">
        <f>AVERAGE(T8:T45)</f>
        <v>5.1750763157894726</v>
      </c>
      <c r="U47" s="65"/>
      <c r="V47" s="75">
        <f>AVERAGE(V8:V45)</f>
        <v>6.06562</v>
      </c>
      <c r="W47" s="65"/>
      <c r="X47" s="75">
        <f>AVERAGE(X8:X45)</f>
        <v>6.3547117647058826</v>
      </c>
      <c r="Y47" s="65"/>
      <c r="Z47" s="75">
        <f>AVERAGE(Z8:Z45)</f>
        <v>7.0290947368421044</v>
      </c>
      <c r="AA47" s="76"/>
    </row>
    <row r="48" spans="1:27" x14ac:dyDescent="0.3">
      <c r="A48" s="73" t="s">
        <v>28</v>
      </c>
      <c r="B48" s="74"/>
      <c r="C48" s="74"/>
      <c r="D48" s="75">
        <f>MIN(D8:D45)</f>
        <v>2.4973999999999998</v>
      </c>
      <c r="E48" s="65"/>
      <c r="F48" s="75">
        <f>MIN(F8:F45)</f>
        <v>2.4702999999999999</v>
      </c>
      <c r="G48" s="65"/>
      <c r="H48" s="75">
        <f>MIN(H8:H45)</f>
        <v>2.7029000000000001</v>
      </c>
      <c r="I48" s="65"/>
      <c r="J48" s="75">
        <f>MIN(J8:J45)</f>
        <v>2.7837000000000001</v>
      </c>
      <c r="K48" s="65"/>
      <c r="L48" s="75">
        <f>MIN(L8:L45)</f>
        <v>2.6996000000000002</v>
      </c>
      <c r="M48" s="65"/>
      <c r="N48" s="75">
        <f>MIN(N8:N45)</f>
        <v>2.7389999999999999</v>
      </c>
      <c r="O48" s="65"/>
      <c r="P48" s="75">
        <f>MIN(P8:P45)</f>
        <v>3.4087999999999998</v>
      </c>
      <c r="Q48" s="65"/>
      <c r="R48" s="75">
        <f>MIN(R8:R45)</f>
        <v>3.6791</v>
      </c>
      <c r="S48" s="65"/>
      <c r="T48" s="75">
        <f>MIN(T8:T45)</f>
        <v>3.9645000000000001</v>
      </c>
      <c r="U48" s="65"/>
      <c r="V48" s="75">
        <f>MIN(V8:V45)</f>
        <v>1.3385</v>
      </c>
      <c r="W48" s="65"/>
      <c r="X48" s="75">
        <f>MIN(X8:X45)</f>
        <v>3.1947999999999999</v>
      </c>
      <c r="Y48" s="65"/>
      <c r="Z48" s="75">
        <f>MIN(Z8:Z45)</f>
        <v>4.3726000000000003</v>
      </c>
      <c r="AA48" s="76"/>
    </row>
    <row r="49" spans="1:27" ht="15" thickBot="1" x14ac:dyDescent="0.35">
      <c r="A49" s="77" t="s">
        <v>29</v>
      </c>
      <c r="B49" s="78"/>
      <c r="C49" s="78"/>
      <c r="D49" s="79">
        <f>MAX(D8:D45)</f>
        <v>5.8855000000000004</v>
      </c>
      <c r="E49" s="95"/>
      <c r="F49" s="79">
        <f>MAX(F8:F45)</f>
        <v>5.6501999999999999</v>
      </c>
      <c r="G49" s="95"/>
      <c r="H49" s="79">
        <f>MAX(H8:H45)</f>
        <v>5.7645</v>
      </c>
      <c r="I49" s="95"/>
      <c r="J49" s="79">
        <f>MAX(J8:J45)</f>
        <v>5.2571000000000003</v>
      </c>
      <c r="K49" s="95"/>
      <c r="L49" s="79">
        <f>MAX(L8:L45)</f>
        <v>4.5807000000000002</v>
      </c>
      <c r="M49" s="95"/>
      <c r="N49" s="79">
        <f>MAX(N8:N45)</f>
        <v>4.7267999999999999</v>
      </c>
      <c r="O49" s="95"/>
      <c r="P49" s="79">
        <f>MAX(P8:P45)</f>
        <v>5.3996000000000004</v>
      </c>
      <c r="Q49" s="95"/>
      <c r="R49" s="79">
        <f>MAX(R8:R45)</f>
        <v>5.5688000000000004</v>
      </c>
      <c r="S49" s="95"/>
      <c r="T49" s="79">
        <f>MAX(T8:T45)</f>
        <v>5.9389000000000003</v>
      </c>
      <c r="U49" s="95"/>
      <c r="V49" s="79">
        <f>MAX(V8:V45)</f>
        <v>6.7220000000000004</v>
      </c>
      <c r="W49" s="95"/>
      <c r="X49" s="79">
        <f>MAX(X8:X45)</f>
        <v>6.7013999999999996</v>
      </c>
      <c r="Y49" s="95"/>
      <c r="Z49" s="79">
        <f>MAX(Z8:Z45)</f>
        <v>8.0523000000000007</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1"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44025</v>
      </c>
      <c r="E7" s="172">
        <v>679.92</v>
      </c>
      <c r="F7" s="172">
        <v>0.27139999999999997</v>
      </c>
      <c r="G7" s="172">
        <v>0.27139999999999997</v>
      </c>
      <c r="H7" s="172">
        <v>0.47139999999999999</v>
      </c>
      <c r="I7" s="172">
        <v>3.4618000000000002</v>
      </c>
      <c r="J7" s="172">
        <v>6.6943000000000001</v>
      </c>
      <c r="K7" s="172">
        <v>13.6553</v>
      </c>
      <c r="L7" s="172">
        <v>-12.865399999999999</v>
      </c>
      <c r="M7" s="172">
        <v>-7.2313000000000001</v>
      </c>
      <c r="N7" s="172">
        <v>-8.9824000000000002</v>
      </c>
      <c r="O7" s="172">
        <v>-2.0026000000000002</v>
      </c>
      <c r="P7" s="172">
        <v>3.637</v>
      </c>
      <c r="Q7" s="172">
        <v>18.041599999999999</v>
      </c>
      <c r="R7" s="172">
        <v>-4.2644000000000002</v>
      </c>
    </row>
    <row r="8" spans="1:18" x14ac:dyDescent="0.3">
      <c r="A8" s="168" t="s">
        <v>480</v>
      </c>
      <c r="B8" s="168" t="s">
        <v>482</v>
      </c>
      <c r="C8" s="168">
        <v>120517</v>
      </c>
      <c r="D8" s="171">
        <v>44025</v>
      </c>
      <c r="E8" s="172">
        <v>732.23</v>
      </c>
      <c r="F8" s="172">
        <v>0.27660000000000001</v>
      </c>
      <c r="G8" s="172">
        <v>0.27660000000000001</v>
      </c>
      <c r="H8" s="172">
        <v>0.48720000000000002</v>
      </c>
      <c r="I8" s="172">
        <v>3.4954000000000001</v>
      </c>
      <c r="J8" s="172">
        <v>6.7686000000000002</v>
      </c>
      <c r="K8" s="172">
        <v>13.8895</v>
      </c>
      <c r="L8" s="172">
        <v>-12.530900000000001</v>
      </c>
      <c r="M8" s="172">
        <v>-6.6688000000000001</v>
      </c>
      <c r="N8" s="172">
        <v>-8.2970000000000006</v>
      </c>
      <c r="O8" s="172">
        <v>-1.0448</v>
      </c>
      <c r="P8" s="172">
        <v>4.7483000000000004</v>
      </c>
      <c r="Q8" s="172">
        <v>10.338699999999999</v>
      </c>
      <c r="R8" s="172">
        <v>-3.4794999999999998</v>
      </c>
    </row>
    <row r="9" spans="1:18" x14ac:dyDescent="0.3">
      <c r="A9" s="168" t="s">
        <v>480</v>
      </c>
      <c r="B9" s="168" t="s">
        <v>483</v>
      </c>
      <c r="C9" s="168">
        <v>144394</v>
      </c>
      <c r="D9" s="171">
        <v>44025</v>
      </c>
      <c r="E9" s="172">
        <v>10.79</v>
      </c>
      <c r="F9" s="172">
        <v>-9.2600000000000002E-2</v>
      </c>
      <c r="G9" s="172">
        <v>-9.2600000000000002E-2</v>
      </c>
      <c r="H9" s="172">
        <v>0.84109999999999996</v>
      </c>
      <c r="I9" s="172">
        <v>3.75</v>
      </c>
      <c r="J9" s="172">
        <v>6.3053999999999997</v>
      </c>
      <c r="K9" s="172">
        <v>14.300800000000001</v>
      </c>
      <c r="L9" s="172">
        <v>-7.2226999999999997</v>
      </c>
      <c r="M9" s="172">
        <v>-1.5510999999999999</v>
      </c>
      <c r="N9" s="172">
        <v>3.5508999999999999</v>
      </c>
      <c r="O9" s="172"/>
      <c r="P9" s="172"/>
      <c r="Q9" s="172">
        <v>4.0209000000000001</v>
      </c>
      <c r="R9" s="172"/>
    </row>
    <row r="10" spans="1:18" x14ac:dyDescent="0.3">
      <c r="A10" s="168" t="s">
        <v>480</v>
      </c>
      <c r="B10" s="168" t="s">
        <v>484</v>
      </c>
      <c r="C10" s="168">
        <v>144393</v>
      </c>
      <c r="D10" s="171">
        <v>44025</v>
      </c>
      <c r="E10" s="172">
        <v>10.47</v>
      </c>
      <c r="F10" s="172">
        <v>-0.19070000000000001</v>
      </c>
      <c r="G10" s="172">
        <v>-0.19070000000000001</v>
      </c>
      <c r="H10" s="172">
        <v>0.77</v>
      </c>
      <c r="I10" s="172">
        <v>3.6634000000000002</v>
      </c>
      <c r="J10" s="172">
        <v>6.1866000000000003</v>
      </c>
      <c r="K10" s="172">
        <v>13.8043</v>
      </c>
      <c r="L10" s="172">
        <v>-7.8345000000000002</v>
      </c>
      <c r="M10" s="172">
        <v>-2.6046999999999998</v>
      </c>
      <c r="N10" s="172">
        <v>2.1463000000000001</v>
      </c>
      <c r="O10" s="172"/>
      <c r="P10" s="172"/>
      <c r="Q10" s="172">
        <v>2.4098000000000002</v>
      </c>
      <c r="R10" s="172"/>
    </row>
    <row r="11" spans="1:18" x14ac:dyDescent="0.3">
      <c r="A11" s="168" t="s">
        <v>480</v>
      </c>
      <c r="B11" s="168" t="s">
        <v>485</v>
      </c>
      <c r="C11" s="168">
        <v>101912</v>
      </c>
      <c r="D11" s="171">
        <v>44025</v>
      </c>
      <c r="E11" s="172">
        <v>52.12</v>
      </c>
      <c r="F11" s="172">
        <v>0.34660000000000002</v>
      </c>
      <c r="G11" s="172">
        <v>0.34660000000000002</v>
      </c>
      <c r="H11" s="172">
        <v>1.1646000000000001</v>
      </c>
      <c r="I11" s="172">
        <v>3.9281999999999999</v>
      </c>
      <c r="J11" s="172">
        <v>6.3456000000000001</v>
      </c>
      <c r="K11" s="172">
        <v>13.6007</v>
      </c>
      <c r="L11" s="172">
        <v>-7.5067000000000004</v>
      </c>
      <c r="M11" s="172">
        <v>-1.8641000000000001</v>
      </c>
      <c r="N11" s="172">
        <v>-4.3494000000000002</v>
      </c>
      <c r="O11" s="172">
        <v>-0.78</v>
      </c>
      <c r="P11" s="172">
        <v>3.6349999999999998</v>
      </c>
      <c r="Q11" s="172">
        <v>10.2963</v>
      </c>
      <c r="R11" s="172">
        <v>-3.0451000000000001</v>
      </c>
    </row>
    <row r="12" spans="1:18" x14ac:dyDescent="0.3">
      <c r="A12" s="168" t="s">
        <v>480</v>
      </c>
      <c r="B12" s="168" t="s">
        <v>486</v>
      </c>
      <c r="C12" s="168">
        <v>119326</v>
      </c>
      <c r="D12" s="171">
        <v>44025</v>
      </c>
      <c r="E12" s="172">
        <v>56.6</v>
      </c>
      <c r="F12" s="172">
        <v>0.35460000000000003</v>
      </c>
      <c r="G12" s="172">
        <v>0.35460000000000003</v>
      </c>
      <c r="H12" s="172">
        <v>1.1798</v>
      </c>
      <c r="I12" s="172">
        <v>3.9485999999999999</v>
      </c>
      <c r="J12" s="172">
        <v>6.4109999999999996</v>
      </c>
      <c r="K12" s="172">
        <v>13.768800000000001</v>
      </c>
      <c r="L12" s="172">
        <v>-7.2282999999999999</v>
      </c>
      <c r="M12" s="172">
        <v>-1.3765000000000001</v>
      </c>
      <c r="N12" s="172">
        <v>-3.6924000000000001</v>
      </c>
      <c r="O12" s="172">
        <v>0.31979999999999997</v>
      </c>
      <c r="P12" s="172">
        <v>4.8472</v>
      </c>
      <c r="Q12" s="172">
        <v>8.6900999999999993</v>
      </c>
      <c r="R12" s="172">
        <v>-2.1846000000000001</v>
      </c>
    </row>
    <row r="13" spans="1:18" x14ac:dyDescent="0.3">
      <c r="A13" s="168" t="s">
        <v>480</v>
      </c>
      <c r="B13" s="168" t="s">
        <v>487</v>
      </c>
      <c r="C13" s="168">
        <v>141006</v>
      </c>
      <c r="D13" s="171">
        <v>44025</v>
      </c>
      <c r="E13" s="172">
        <v>13.1891</v>
      </c>
      <c r="F13" s="172">
        <v>0.36370000000000002</v>
      </c>
      <c r="G13" s="172">
        <v>0.36370000000000002</v>
      </c>
      <c r="H13" s="172">
        <v>0.32479999999999998</v>
      </c>
      <c r="I13" s="172">
        <v>3.5682</v>
      </c>
      <c r="J13" s="172">
        <v>5.4588000000000001</v>
      </c>
      <c r="K13" s="172">
        <v>12.6234</v>
      </c>
      <c r="L13" s="172">
        <v>-4.4260999999999999</v>
      </c>
      <c r="M13" s="172">
        <v>3.3475000000000001</v>
      </c>
      <c r="N13" s="172">
        <v>6.9355000000000002</v>
      </c>
      <c r="O13" s="172">
        <v>7.5838000000000001</v>
      </c>
      <c r="P13" s="172"/>
      <c r="Q13" s="172">
        <v>8.8378999999999994</v>
      </c>
      <c r="R13" s="172">
        <v>7.7999000000000001</v>
      </c>
    </row>
    <row r="14" spans="1:18" x14ac:dyDescent="0.3">
      <c r="A14" s="168" t="s">
        <v>480</v>
      </c>
      <c r="B14" s="168" t="s">
        <v>488</v>
      </c>
      <c r="C14" s="168">
        <v>141004</v>
      </c>
      <c r="D14" s="171">
        <v>44025</v>
      </c>
      <c r="E14" s="172">
        <v>12.536</v>
      </c>
      <c r="F14" s="172">
        <v>0.3498</v>
      </c>
      <c r="G14" s="172">
        <v>0.3498</v>
      </c>
      <c r="H14" s="172">
        <v>0.25430000000000003</v>
      </c>
      <c r="I14" s="172">
        <v>3.4613999999999998</v>
      </c>
      <c r="J14" s="172">
        <v>5.2685000000000004</v>
      </c>
      <c r="K14" s="172">
        <v>12.120799999999999</v>
      </c>
      <c r="L14" s="172">
        <v>-5.2047999999999996</v>
      </c>
      <c r="M14" s="172">
        <v>2.0880000000000001</v>
      </c>
      <c r="N14" s="172">
        <v>5.2278000000000002</v>
      </c>
      <c r="O14" s="172">
        <v>5.9242999999999997</v>
      </c>
      <c r="P14" s="172"/>
      <c r="Q14" s="172">
        <v>7.1597999999999997</v>
      </c>
      <c r="R14" s="172">
        <v>6.1775000000000002</v>
      </c>
    </row>
    <row r="15" spans="1:18" x14ac:dyDescent="0.3">
      <c r="A15" s="168" t="s">
        <v>480</v>
      </c>
      <c r="B15" s="168" t="s">
        <v>489</v>
      </c>
      <c r="C15" s="168">
        <v>139527</v>
      </c>
      <c r="D15" s="171">
        <v>44025</v>
      </c>
      <c r="E15" s="172">
        <v>12.18</v>
      </c>
      <c r="F15" s="172">
        <v>-0.32729999999999998</v>
      </c>
      <c r="G15" s="172">
        <v>-0.32729999999999998</v>
      </c>
      <c r="H15" s="172">
        <v>0.57799999999999996</v>
      </c>
      <c r="I15" s="172">
        <v>3.3956</v>
      </c>
      <c r="J15" s="172">
        <v>4.3701999999999996</v>
      </c>
      <c r="K15" s="172">
        <v>8.75</v>
      </c>
      <c r="L15" s="172">
        <v>-3.41</v>
      </c>
      <c r="M15" s="172">
        <v>2.5253000000000001</v>
      </c>
      <c r="N15" s="172">
        <v>2.0956000000000001</v>
      </c>
      <c r="O15" s="172">
        <v>-0.88629999999999998</v>
      </c>
      <c r="P15" s="172"/>
      <c r="Q15" s="172">
        <v>5.0751999999999997</v>
      </c>
      <c r="R15" s="172">
        <v>-6.5171000000000001</v>
      </c>
    </row>
    <row r="16" spans="1:18" x14ac:dyDescent="0.3">
      <c r="A16" s="168" t="s">
        <v>480</v>
      </c>
      <c r="B16" s="168" t="s">
        <v>490</v>
      </c>
      <c r="C16" s="168">
        <v>139529</v>
      </c>
      <c r="D16" s="171">
        <v>44025</v>
      </c>
      <c r="E16" s="172">
        <v>11.76</v>
      </c>
      <c r="F16" s="172">
        <v>-0.33900000000000002</v>
      </c>
      <c r="G16" s="172">
        <v>-0.33900000000000002</v>
      </c>
      <c r="H16" s="172">
        <v>0.51280000000000003</v>
      </c>
      <c r="I16" s="172">
        <v>3.2484999999999999</v>
      </c>
      <c r="J16" s="172">
        <v>4.3478000000000003</v>
      </c>
      <c r="K16" s="172">
        <v>8.4870999999999999</v>
      </c>
      <c r="L16" s="172">
        <v>-3.843</v>
      </c>
      <c r="M16" s="172">
        <v>1.8182</v>
      </c>
      <c r="N16" s="172">
        <v>1.2048000000000001</v>
      </c>
      <c r="O16" s="172">
        <v>-1.7229000000000001</v>
      </c>
      <c r="P16" s="172"/>
      <c r="Q16" s="172">
        <v>4.1536</v>
      </c>
      <c r="R16" s="172">
        <v>-7.4081999999999999</v>
      </c>
    </row>
    <row r="17" spans="1:18" x14ac:dyDescent="0.3">
      <c r="A17" s="168" t="s">
        <v>480</v>
      </c>
      <c r="B17" s="168" t="s">
        <v>491</v>
      </c>
      <c r="C17" s="168">
        <v>118272</v>
      </c>
      <c r="D17" s="171">
        <v>44025</v>
      </c>
      <c r="E17" s="172">
        <v>176.68</v>
      </c>
      <c r="F17" s="172">
        <v>0.11899999999999999</v>
      </c>
      <c r="G17" s="172">
        <v>0.11899999999999999</v>
      </c>
      <c r="H17" s="172">
        <v>0.12470000000000001</v>
      </c>
      <c r="I17" s="172">
        <v>2.7926000000000002</v>
      </c>
      <c r="J17" s="172">
        <v>5.0915999999999997</v>
      </c>
      <c r="K17" s="172">
        <v>12.056800000000001</v>
      </c>
      <c r="L17" s="172">
        <v>-2.2570999999999999</v>
      </c>
      <c r="M17" s="172">
        <v>5.1228999999999996</v>
      </c>
      <c r="N17" s="172">
        <v>5.5121000000000002</v>
      </c>
      <c r="O17" s="172">
        <v>7.0586000000000002</v>
      </c>
      <c r="P17" s="172">
        <v>8.9707000000000008</v>
      </c>
      <c r="Q17" s="172">
        <v>12.722099999999999</v>
      </c>
      <c r="R17" s="172">
        <v>5.9897</v>
      </c>
    </row>
    <row r="18" spans="1:18" x14ac:dyDescent="0.3">
      <c r="A18" s="168" t="s">
        <v>480</v>
      </c>
      <c r="B18" s="168" t="s">
        <v>492</v>
      </c>
      <c r="C18" s="168">
        <v>106166</v>
      </c>
      <c r="D18" s="171">
        <v>44025</v>
      </c>
      <c r="E18" s="172">
        <v>165.6</v>
      </c>
      <c r="F18" s="172">
        <v>0.10879999999999999</v>
      </c>
      <c r="G18" s="172">
        <v>0.10879999999999999</v>
      </c>
      <c r="H18" s="172">
        <v>0.1028</v>
      </c>
      <c r="I18" s="172">
        <v>2.7486999999999999</v>
      </c>
      <c r="J18" s="172">
        <v>4.9894999999999996</v>
      </c>
      <c r="K18" s="172">
        <v>11.710699999999999</v>
      </c>
      <c r="L18" s="172">
        <v>-2.8111999999999999</v>
      </c>
      <c r="M18" s="172">
        <v>4.2034000000000002</v>
      </c>
      <c r="N18" s="172">
        <v>4.2690000000000001</v>
      </c>
      <c r="O18" s="172">
        <v>5.7419000000000002</v>
      </c>
      <c r="P18" s="172">
        <v>7.7012</v>
      </c>
      <c r="Q18" s="172">
        <v>10.7616</v>
      </c>
      <c r="R18" s="172">
        <v>4.7648000000000001</v>
      </c>
    </row>
    <row r="19" spans="1:18" x14ac:dyDescent="0.3">
      <c r="A19" s="168" t="s">
        <v>480</v>
      </c>
      <c r="B19" s="168" t="s">
        <v>493</v>
      </c>
      <c r="C19" s="168">
        <v>119019</v>
      </c>
      <c r="D19" s="171">
        <v>44025</v>
      </c>
      <c r="E19" s="172">
        <v>166.39500000000001</v>
      </c>
      <c r="F19" s="172">
        <v>-0.2069</v>
      </c>
      <c r="G19" s="172">
        <v>-0.2069</v>
      </c>
      <c r="H19" s="172">
        <v>-0.10929999999999999</v>
      </c>
      <c r="I19" s="172">
        <v>2.4813999999999998</v>
      </c>
      <c r="J19" s="172">
        <v>5.0327999999999999</v>
      </c>
      <c r="K19" s="172">
        <v>13.3689</v>
      </c>
      <c r="L19" s="172">
        <v>-5.7625999999999999</v>
      </c>
      <c r="M19" s="172">
        <v>0.74409999999999998</v>
      </c>
      <c r="N19" s="172">
        <v>3.9053</v>
      </c>
      <c r="O19" s="172">
        <v>4.7012</v>
      </c>
      <c r="P19" s="172">
        <v>8.1097000000000001</v>
      </c>
      <c r="Q19" s="172">
        <v>11.701599999999999</v>
      </c>
      <c r="R19" s="172">
        <v>4.2455999999999996</v>
      </c>
    </row>
    <row r="20" spans="1:18" x14ac:dyDescent="0.3">
      <c r="A20" s="168" t="s">
        <v>480</v>
      </c>
      <c r="B20" s="168" t="s">
        <v>494</v>
      </c>
      <c r="C20" s="168">
        <v>100081</v>
      </c>
      <c r="D20" s="171">
        <v>44025</v>
      </c>
      <c r="E20" s="172">
        <v>155.851</v>
      </c>
      <c r="F20" s="172">
        <v>-0.2145</v>
      </c>
      <c r="G20" s="172">
        <v>-0.2145</v>
      </c>
      <c r="H20" s="172">
        <v>-0.1275</v>
      </c>
      <c r="I20" s="172">
        <v>2.4439000000000002</v>
      </c>
      <c r="J20" s="172">
        <v>4.9466000000000001</v>
      </c>
      <c r="K20" s="172">
        <v>13.090400000000001</v>
      </c>
      <c r="L20" s="172">
        <v>-6.2054</v>
      </c>
      <c r="M20" s="172">
        <v>2.2499999999999999E-2</v>
      </c>
      <c r="N20" s="172">
        <v>2.9005000000000001</v>
      </c>
      <c r="O20" s="172">
        <v>3.6145999999999998</v>
      </c>
      <c r="P20" s="172">
        <v>7.0187999999999997</v>
      </c>
      <c r="Q20" s="172">
        <v>13.869</v>
      </c>
      <c r="R20" s="172">
        <v>3.2141000000000002</v>
      </c>
    </row>
    <row r="21" spans="1:18" x14ac:dyDescent="0.3">
      <c r="A21" s="168" t="s">
        <v>480</v>
      </c>
      <c r="B21" s="168" t="s">
        <v>495</v>
      </c>
      <c r="C21" s="168">
        <v>118624</v>
      </c>
      <c r="D21" s="171">
        <v>44025</v>
      </c>
      <c r="E21" s="172">
        <v>26</v>
      </c>
      <c r="F21" s="172">
        <v>0</v>
      </c>
      <c r="G21" s="172">
        <v>0</v>
      </c>
      <c r="H21" s="172">
        <v>-7.6899999999999996E-2</v>
      </c>
      <c r="I21" s="172">
        <v>2.6856</v>
      </c>
      <c r="J21" s="172">
        <v>4.8387000000000002</v>
      </c>
      <c r="K21" s="172">
        <v>12.0207</v>
      </c>
      <c r="L21" s="172">
        <v>-8.8679000000000006</v>
      </c>
      <c r="M21" s="172">
        <v>-2.0347</v>
      </c>
      <c r="N21" s="172">
        <v>-1.3656999999999999</v>
      </c>
      <c r="O21" s="172">
        <v>3.5564</v>
      </c>
      <c r="P21" s="172">
        <v>5.4024000000000001</v>
      </c>
      <c r="Q21" s="172">
        <v>9.8051999999999992</v>
      </c>
      <c r="R21" s="172">
        <v>1.2921</v>
      </c>
    </row>
    <row r="22" spans="1:18" x14ac:dyDescent="0.3">
      <c r="A22" s="168" t="s">
        <v>480</v>
      </c>
      <c r="B22" s="168" t="s">
        <v>496</v>
      </c>
      <c r="C22" s="168">
        <v>112108</v>
      </c>
      <c r="D22" s="171">
        <v>44025</v>
      </c>
      <c r="E22" s="172">
        <v>24.7</v>
      </c>
      <c r="F22" s="172">
        <v>0</v>
      </c>
      <c r="G22" s="172">
        <v>0</v>
      </c>
      <c r="H22" s="172">
        <v>-0.12130000000000001</v>
      </c>
      <c r="I22" s="172">
        <v>2.6173999999999999</v>
      </c>
      <c r="J22" s="172">
        <v>4.6609999999999996</v>
      </c>
      <c r="K22" s="172">
        <v>11.5124</v>
      </c>
      <c r="L22" s="172">
        <v>-9.5237999999999996</v>
      </c>
      <c r="M22" s="172">
        <v>-3.1373000000000002</v>
      </c>
      <c r="N22" s="172">
        <v>-2.8323999999999998</v>
      </c>
      <c r="O22" s="172">
        <v>2.3736000000000002</v>
      </c>
      <c r="P22" s="172">
        <v>4.4744999999999999</v>
      </c>
      <c r="Q22" s="172">
        <v>8.6257000000000001</v>
      </c>
      <c r="R22" s="172">
        <v>-8.0799999999999997E-2</v>
      </c>
    </row>
    <row r="23" spans="1:18" x14ac:dyDescent="0.3">
      <c r="A23" s="168" t="s">
        <v>480</v>
      </c>
      <c r="B23" s="168" t="s">
        <v>497</v>
      </c>
      <c r="C23" s="168">
        <v>143163</v>
      </c>
      <c r="D23" s="171">
        <v>44025</v>
      </c>
      <c r="E23" s="172">
        <v>10.4259</v>
      </c>
      <c r="F23" s="172">
        <v>0.24610000000000001</v>
      </c>
      <c r="G23" s="172">
        <v>0.24610000000000001</v>
      </c>
      <c r="H23" s="172">
        <v>0.5837</v>
      </c>
      <c r="I23" s="172">
        <v>2.3693</v>
      </c>
      <c r="J23" s="172">
        <v>4.7028999999999996</v>
      </c>
      <c r="K23" s="172">
        <v>13.6053</v>
      </c>
      <c r="L23" s="172">
        <v>-9.5210000000000008</v>
      </c>
      <c r="M23" s="172">
        <v>-2.6617000000000002</v>
      </c>
      <c r="N23" s="172">
        <v>-2.1465000000000001</v>
      </c>
      <c r="O23" s="172"/>
      <c r="P23" s="172"/>
      <c r="Q23" s="172">
        <v>1.9091</v>
      </c>
      <c r="R23" s="172">
        <v>2.1804000000000001</v>
      </c>
    </row>
    <row r="24" spans="1:18" x14ac:dyDescent="0.3">
      <c r="A24" s="168" t="s">
        <v>480</v>
      </c>
      <c r="B24" s="168" t="s">
        <v>498</v>
      </c>
      <c r="C24" s="168">
        <v>143162</v>
      </c>
      <c r="D24" s="171">
        <v>44025</v>
      </c>
      <c r="E24" s="172">
        <v>10.048500000000001</v>
      </c>
      <c r="F24" s="172">
        <v>0.22939999999999999</v>
      </c>
      <c r="G24" s="172">
        <v>0.22939999999999999</v>
      </c>
      <c r="H24" s="172">
        <v>0.54630000000000001</v>
      </c>
      <c r="I24" s="172">
        <v>2.2934999999999999</v>
      </c>
      <c r="J24" s="172">
        <v>4.5347</v>
      </c>
      <c r="K24" s="172">
        <v>13.1129</v>
      </c>
      <c r="L24" s="172">
        <v>-10.228300000000001</v>
      </c>
      <c r="M24" s="172">
        <v>-3.8254999999999999</v>
      </c>
      <c r="N24" s="172">
        <v>-3.7730000000000001</v>
      </c>
      <c r="O24" s="172"/>
      <c r="P24" s="172"/>
      <c r="Q24" s="172">
        <v>0.21959999999999999</v>
      </c>
      <c r="R24" s="172">
        <v>0.43559999999999999</v>
      </c>
    </row>
    <row r="25" spans="1:18" x14ac:dyDescent="0.3">
      <c r="A25" s="168" t="s">
        <v>480</v>
      </c>
      <c r="B25" s="168" t="s">
        <v>499</v>
      </c>
      <c r="C25" s="168">
        <v>100550</v>
      </c>
      <c r="D25" s="171">
        <v>44025</v>
      </c>
      <c r="E25" s="172">
        <v>113.38679999999999</v>
      </c>
      <c r="F25" s="172">
        <v>0.17180000000000001</v>
      </c>
      <c r="G25" s="172">
        <v>0.17180000000000001</v>
      </c>
      <c r="H25" s="172">
        <v>-0.31240000000000001</v>
      </c>
      <c r="I25" s="172">
        <v>2.4912000000000001</v>
      </c>
      <c r="J25" s="172">
        <v>3.7458999999999998</v>
      </c>
      <c r="K25" s="172">
        <v>10.917400000000001</v>
      </c>
      <c r="L25" s="172">
        <v>-9.8546999999999993</v>
      </c>
      <c r="M25" s="172">
        <v>-4.6871</v>
      </c>
      <c r="N25" s="172">
        <v>-5.6772</v>
      </c>
      <c r="O25" s="172">
        <v>1.0786</v>
      </c>
      <c r="P25" s="172">
        <v>4.2895000000000003</v>
      </c>
      <c r="Q25" s="172">
        <v>12.5068</v>
      </c>
      <c r="R25" s="172">
        <v>-0.84740000000000004</v>
      </c>
    </row>
    <row r="26" spans="1:18" x14ac:dyDescent="0.3">
      <c r="A26" s="168" t="s">
        <v>480</v>
      </c>
      <c r="B26" s="168" t="s">
        <v>500</v>
      </c>
      <c r="C26" s="168">
        <v>118546</v>
      </c>
      <c r="D26" s="171">
        <v>44025</v>
      </c>
      <c r="E26" s="172">
        <v>123.02370000000001</v>
      </c>
      <c r="F26" s="172">
        <v>0.18029999999999999</v>
      </c>
      <c r="G26" s="172">
        <v>0.18029999999999999</v>
      </c>
      <c r="H26" s="172">
        <v>-0.29310000000000003</v>
      </c>
      <c r="I26" s="172">
        <v>2.5305</v>
      </c>
      <c r="J26" s="172">
        <v>3.8338999999999999</v>
      </c>
      <c r="K26" s="172">
        <v>11.195499999999999</v>
      </c>
      <c r="L26" s="172">
        <v>-9.4079999999999995</v>
      </c>
      <c r="M26" s="172">
        <v>-3.9523000000000001</v>
      </c>
      <c r="N26" s="172">
        <v>-4.7003000000000004</v>
      </c>
      <c r="O26" s="172">
        <v>2.2591999999999999</v>
      </c>
      <c r="P26" s="172">
        <v>5.6524999999999999</v>
      </c>
      <c r="Q26" s="172">
        <v>11.235799999999999</v>
      </c>
      <c r="R26" s="172">
        <v>0.2248</v>
      </c>
    </row>
    <row r="27" spans="1:18" x14ac:dyDescent="0.3">
      <c r="A27" s="168" t="s">
        <v>480</v>
      </c>
      <c r="B27" s="168" t="s">
        <v>501</v>
      </c>
      <c r="C27" s="168">
        <v>102948</v>
      </c>
      <c r="D27" s="171">
        <v>44025</v>
      </c>
      <c r="E27" s="172">
        <v>50.35</v>
      </c>
      <c r="F27" s="172">
        <v>-0.30099999999999999</v>
      </c>
      <c r="G27" s="172">
        <v>-0.30099999999999999</v>
      </c>
      <c r="H27" s="172">
        <v>8.9499999999999996E-2</v>
      </c>
      <c r="I27" s="172">
        <v>3.1825999999999999</v>
      </c>
      <c r="J27" s="172">
        <v>6.4865000000000004</v>
      </c>
      <c r="K27" s="172">
        <v>15.4472</v>
      </c>
      <c r="L27" s="172">
        <v>-9.9332999999999991</v>
      </c>
      <c r="M27" s="172">
        <v>-3.9727000000000001</v>
      </c>
      <c r="N27" s="172">
        <v>-7.2454000000000001</v>
      </c>
      <c r="O27" s="172">
        <v>-1.4716</v>
      </c>
      <c r="P27" s="172">
        <v>2.6238000000000001</v>
      </c>
      <c r="Q27" s="172">
        <v>11.158799999999999</v>
      </c>
      <c r="R27" s="172">
        <v>-0.47949999999999998</v>
      </c>
    </row>
    <row r="28" spans="1:18" x14ac:dyDescent="0.3">
      <c r="A28" s="168" t="s">
        <v>480</v>
      </c>
      <c r="B28" s="168" t="s">
        <v>502</v>
      </c>
      <c r="C28" s="168"/>
      <c r="D28" s="171">
        <v>44025</v>
      </c>
      <c r="E28" s="172">
        <v>52.859000000000002</v>
      </c>
      <c r="F28" s="172">
        <v>-0.29609999999999997</v>
      </c>
      <c r="G28" s="172">
        <v>-0.29609999999999997</v>
      </c>
      <c r="H28" s="172">
        <v>0.1004</v>
      </c>
      <c r="I28" s="172">
        <v>3.206</v>
      </c>
      <c r="J28" s="172">
        <v>6.5426000000000002</v>
      </c>
      <c r="K28" s="172">
        <v>15.629799999999999</v>
      </c>
      <c r="L28" s="172">
        <v>-9.6488999999999994</v>
      </c>
      <c r="M28" s="172">
        <v>-3.5068000000000001</v>
      </c>
      <c r="N28" s="172">
        <v>-6.6639999999999997</v>
      </c>
      <c r="O28" s="172">
        <v>1.3911</v>
      </c>
      <c r="P28" s="172">
        <v>6.9198000000000004</v>
      </c>
      <c r="Q28" s="172">
        <v>12.301500000000001</v>
      </c>
      <c r="R28" s="172">
        <v>0.2732</v>
      </c>
    </row>
    <row r="29" spans="1:18" x14ac:dyDescent="0.3">
      <c r="A29" s="168" t="s">
        <v>480</v>
      </c>
      <c r="B29" s="168" t="s">
        <v>503</v>
      </c>
      <c r="C29" s="168">
        <v>145228</v>
      </c>
      <c r="D29" s="171">
        <v>44025</v>
      </c>
      <c r="E29" s="172">
        <v>11.107900000000001</v>
      </c>
      <c r="F29" s="172">
        <v>0.14419999999999999</v>
      </c>
      <c r="G29" s="172">
        <v>0.14419999999999999</v>
      </c>
      <c r="H29" s="172">
        <v>0.38319999999999999</v>
      </c>
      <c r="I29" s="172">
        <v>3.0226000000000002</v>
      </c>
      <c r="J29" s="172">
        <v>5.5814000000000004</v>
      </c>
      <c r="K29" s="172">
        <v>13.2662</v>
      </c>
      <c r="L29" s="172">
        <v>-5.98</v>
      </c>
      <c r="M29" s="172">
        <v>2.2799</v>
      </c>
      <c r="N29" s="172">
        <v>2.0562</v>
      </c>
      <c r="O29" s="172"/>
      <c r="P29" s="172"/>
      <c r="Q29" s="172">
        <v>6.2766000000000002</v>
      </c>
      <c r="R29" s="172"/>
    </row>
    <row r="30" spans="1:18" x14ac:dyDescent="0.3">
      <c r="A30" s="168" t="s">
        <v>480</v>
      </c>
      <c r="B30" s="168" t="s">
        <v>504</v>
      </c>
      <c r="C30" s="168">
        <v>145227</v>
      </c>
      <c r="D30" s="171">
        <v>44025</v>
      </c>
      <c r="E30" s="172">
        <v>10.8454</v>
      </c>
      <c r="F30" s="172">
        <v>0.13200000000000001</v>
      </c>
      <c r="G30" s="172">
        <v>0.13200000000000001</v>
      </c>
      <c r="H30" s="172">
        <v>0.3553</v>
      </c>
      <c r="I30" s="172">
        <v>2.9649000000000001</v>
      </c>
      <c r="J30" s="172">
        <v>5.4518000000000004</v>
      </c>
      <c r="K30" s="172">
        <v>12.857699999999999</v>
      </c>
      <c r="L30" s="172">
        <v>-6.6620999999999997</v>
      </c>
      <c r="M30" s="172">
        <v>1.1659999999999999</v>
      </c>
      <c r="N30" s="172">
        <v>0.5796</v>
      </c>
      <c r="O30" s="172"/>
      <c r="P30" s="172"/>
      <c r="Q30" s="172">
        <v>4.8141999999999996</v>
      </c>
      <c r="R30" s="172"/>
    </row>
    <row r="31" spans="1:18" x14ac:dyDescent="0.3">
      <c r="A31" s="168" t="s">
        <v>480</v>
      </c>
      <c r="B31" s="168" t="s">
        <v>505</v>
      </c>
      <c r="C31" s="168">
        <v>100356</v>
      </c>
      <c r="D31" s="171">
        <v>44025</v>
      </c>
      <c r="E31" s="172">
        <v>125.79</v>
      </c>
      <c r="F31" s="172">
        <v>0.1832</v>
      </c>
      <c r="G31" s="172">
        <v>0.1832</v>
      </c>
      <c r="H31" s="172">
        <v>-0.30120000000000002</v>
      </c>
      <c r="I31" s="172">
        <v>2.5015999999999998</v>
      </c>
      <c r="J31" s="172">
        <v>4.0705</v>
      </c>
      <c r="K31" s="172">
        <v>11.5061</v>
      </c>
      <c r="L31" s="172">
        <v>-11.271800000000001</v>
      </c>
      <c r="M31" s="172">
        <v>-3.052</v>
      </c>
      <c r="N31" s="172">
        <v>-6.6840000000000002</v>
      </c>
      <c r="O31" s="172">
        <v>1.3851</v>
      </c>
      <c r="P31" s="172">
        <v>6.2171000000000003</v>
      </c>
      <c r="Q31" s="172">
        <v>13.007</v>
      </c>
      <c r="R31" s="172">
        <v>0.76280000000000003</v>
      </c>
    </row>
    <row r="32" spans="1:18" x14ac:dyDescent="0.3">
      <c r="A32" s="168" t="s">
        <v>480</v>
      </c>
      <c r="B32" s="168" t="s">
        <v>506</v>
      </c>
      <c r="C32" s="168">
        <v>120251</v>
      </c>
      <c r="D32" s="171">
        <v>44025</v>
      </c>
      <c r="E32" s="172">
        <v>135.72999999999999</v>
      </c>
      <c r="F32" s="172">
        <v>0.1845</v>
      </c>
      <c r="G32" s="172">
        <v>0.1845</v>
      </c>
      <c r="H32" s="172">
        <v>-0.29380000000000001</v>
      </c>
      <c r="I32" s="172">
        <v>2.5228000000000002</v>
      </c>
      <c r="J32" s="172">
        <v>4.1113999999999997</v>
      </c>
      <c r="K32" s="172">
        <v>11.647600000000001</v>
      </c>
      <c r="L32" s="172">
        <v>-11.049200000000001</v>
      </c>
      <c r="M32" s="172">
        <v>-2.6816</v>
      </c>
      <c r="N32" s="172">
        <v>-6.2054999999999998</v>
      </c>
      <c r="O32" s="172">
        <v>2.3327</v>
      </c>
      <c r="P32" s="172">
        <v>7.3859000000000004</v>
      </c>
      <c r="Q32" s="172">
        <v>12.4236</v>
      </c>
      <c r="R32" s="172">
        <v>1.4663999999999999</v>
      </c>
    </row>
    <row r="33" spans="1:18" x14ac:dyDescent="0.3">
      <c r="A33" s="168" t="s">
        <v>480</v>
      </c>
      <c r="B33" s="168" t="s">
        <v>507</v>
      </c>
      <c r="C33" s="168">
        <v>139969</v>
      </c>
      <c r="D33" s="171">
        <v>44025</v>
      </c>
      <c r="E33" s="172">
        <v>11.2385</v>
      </c>
      <c r="F33" s="172">
        <v>7.5700000000000003E-2</v>
      </c>
      <c r="G33" s="172">
        <v>7.5700000000000003E-2</v>
      </c>
      <c r="H33" s="172">
        <v>9.8000000000000004E-2</v>
      </c>
      <c r="I33" s="172">
        <v>2.2342</v>
      </c>
      <c r="J33" s="172">
        <v>5.1456999999999997</v>
      </c>
      <c r="K33" s="172">
        <v>13.2936</v>
      </c>
      <c r="L33" s="172">
        <v>-2.6362999999999999</v>
      </c>
      <c r="M33" s="172">
        <v>1.2385999999999999</v>
      </c>
      <c r="N33" s="172">
        <v>1.5001</v>
      </c>
      <c r="O33" s="172">
        <v>-0.499</v>
      </c>
      <c r="P33" s="172"/>
      <c r="Q33" s="172">
        <v>3.1880000000000002</v>
      </c>
      <c r="R33" s="172">
        <v>-3.5272000000000001</v>
      </c>
    </row>
    <row r="34" spans="1:18" x14ac:dyDescent="0.3">
      <c r="A34" s="168" t="s">
        <v>480</v>
      </c>
      <c r="B34" s="168" t="s">
        <v>508</v>
      </c>
      <c r="C34" s="168">
        <v>139971</v>
      </c>
      <c r="D34" s="171">
        <v>44025</v>
      </c>
      <c r="E34" s="172">
        <v>11.9335</v>
      </c>
      <c r="F34" s="172">
        <v>8.3000000000000004E-2</v>
      </c>
      <c r="G34" s="172">
        <v>8.3000000000000004E-2</v>
      </c>
      <c r="H34" s="172">
        <v>0.1149</v>
      </c>
      <c r="I34" s="172">
        <v>2.2692999999999999</v>
      </c>
      <c r="J34" s="172">
        <v>5.2234999999999996</v>
      </c>
      <c r="K34" s="172">
        <v>13.4762</v>
      </c>
      <c r="L34" s="172">
        <v>-2.2660999999999998</v>
      </c>
      <c r="M34" s="172">
        <v>1.8599000000000001</v>
      </c>
      <c r="N34" s="172">
        <v>2.4325999999999999</v>
      </c>
      <c r="O34" s="172">
        <v>1.0896999999999999</v>
      </c>
      <c r="P34" s="172"/>
      <c r="Q34" s="172">
        <v>4.8657000000000004</v>
      </c>
      <c r="R34" s="172">
        <v>-2.2513000000000001</v>
      </c>
    </row>
    <row r="35" spans="1:18" x14ac:dyDescent="0.3">
      <c r="A35" s="168" t="s">
        <v>480</v>
      </c>
      <c r="B35" s="168" t="s">
        <v>509</v>
      </c>
      <c r="C35" s="168">
        <v>140382</v>
      </c>
      <c r="D35" s="171">
        <v>44025</v>
      </c>
      <c r="E35" s="172">
        <v>11.14</v>
      </c>
      <c r="F35" s="172">
        <v>0.27</v>
      </c>
      <c r="G35" s="172">
        <v>0.27</v>
      </c>
      <c r="H35" s="172">
        <v>0.54149999999999998</v>
      </c>
      <c r="I35" s="172">
        <v>3.0527000000000002</v>
      </c>
      <c r="J35" s="172">
        <v>5.0942999999999996</v>
      </c>
      <c r="K35" s="172">
        <v>12.4117</v>
      </c>
      <c r="L35" s="172">
        <v>-10.9512</v>
      </c>
      <c r="M35" s="172">
        <v>-4.6233000000000004</v>
      </c>
      <c r="N35" s="172">
        <v>-6.8562000000000003</v>
      </c>
      <c r="O35" s="172">
        <v>-0.47970000000000002</v>
      </c>
      <c r="P35" s="172"/>
      <c r="Q35" s="172">
        <v>3.0992999999999999</v>
      </c>
      <c r="R35" s="172">
        <v>-2.8818999999999999</v>
      </c>
    </row>
    <row r="36" spans="1:18" x14ac:dyDescent="0.3">
      <c r="A36" s="168" t="s">
        <v>480</v>
      </c>
      <c r="B36" s="168" t="s">
        <v>510</v>
      </c>
      <c r="C36" s="168">
        <v>140381</v>
      </c>
      <c r="D36" s="171">
        <v>44025</v>
      </c>
      <c r="E36" s="172">
        <v>10.52</v>
      </c>
      <c r="F36" s="172">
        <v>0.28599999999999998</v>
      </c>
      <c r="G36" s="172">
        <v>0.28599999999999998</v>
      </c>
      <c r="H36" s="172">
        <v>0.5736</v>
      </c>
      <c r="I36" s="172">
        <v>2.9354</v>
      </c>
      <c r="J36" s="172">
        <v>4.99</v>
      </c>
      <c r="K36" s="172">
        <v>12.0341</v>
      </c>
      <c r="L36" s="172">
        <v>-11.5223</v>
      </c>
      <c r="M36" s="172">
        <v>-5.6501999999999999</v>
      </c>
      <c r="N36" s="172">
        <v>-8.0419999999999998</v>
      </c>
      <c r="O36" s="172">
        <v>-2.0425</v>
      </c>
      <c r="P36" s="172"/>
      <c r="Q36" s="172">
        <v>1.4435</v>
      </c>
      <c r="R36" s="172">
        <v>-4.2100999999999997</v>
      </c>
    </row>
    <row r="37" spans="1:18" x14ac:dyDescent="0.3">
      <c r="A37" s="168" t="s">
        <v>480</v>
      </c>
      <c r="B37" s="168" t="s">
        <v>511</v>
      </c>
      <c r="C37" s="168">
        <v>145599</v>
      </c>
      <c r="D37" s="171">
        <v>44025</v>
      </c>
      <c r="E37" s="172">
        <v>10.339499999999999</v>
      </c>
      <c r="F37" s="172">
        <v>-0.1246</v>
      </c>
      <c r="G37" s="172">
        <v>-0.1246</v>
      </c>
      <c r="H37" s="172">
        <v>-5.6099999999999997E-2</v>
      </c>
      <c r="I37" s="172">
        <v>3.3671000000000002</v>
      </c>
      <c r="J37" s="172">
        <v>5.4717000000000002</v>
      </c>
      <c r="K37" s="172">
        <v>12.217499999999999</v>
      </c>
      <c r="L37" s="172">
        <v>-9.2102000000000004</v>
      </c>
      <c r="M37" s="172">
        <v>-3.7227999999999999</v>
      </c>
      <c r="N37" s="172">
        <v>-3.2362000000000002</v>
      </c>
      <c r="O37" s="172"/>
      <c r="P37" s="172"/>
      <c r="Q37" s="172">
        <v>2.1307</v>
      </c>
      <c r="R37" s="172"/>
    </row>
    <row r="38" spans="1:18" x14ac:dyDescent="0.3">
      <c r="A38" s="168" t="s">
        <v>480</v>
      </c>
      <c r="B38" s="168" t="s">
        <v>512</v>
      </c>
      <c r="C38" s="168">
        <v>145605</v>
      </c>
      <c r="D38" s="171">
        <v>44025</v>
      </c>
      <c r="E38" s="172">
        <v>10.008699999999999</v>
      </c>
      <c r="F38" s="172">
        <v>-0.14069999999999999</v>
      </c>
      <c r="G38" s="172">
        <v>-0.14069999999999999</v>
      </c>
      <c r="H38" s="172">
        <v>-9.3799999999999994E-2</v>
      </c>
      <c r="I38" s="172">
        <v>3.2879</v>
      </c>
      <c r="J38" s="172">
        <v>5.2927</v>
      </c>
      <c r="K38" s="172">
        <v>11.6656</v>
      </c>
      <c r="L38" s="172">
        <v>-10.1214</v>
      </c>
      <c r="M38" s="172">
        <v>-5.1963999999999997</v>
      </c>
      <c r="N38" s="172">
        <v>-5.2099000000000002</v>
      </c>
      <c r="O38" s="172"/>
      <c r="P38" s="172"/>
      <c r="Q38" s="172">
        <v>5.4899999999999997E-2</v>
      </c>
      <c r="R38" s="172"/>
    </row>
    <row r="39" spans="1:18" x14ac:dyDescent="0.3">
      <c r="A39" s="168" t="s">
        <v>480</v>
      </c>
      <c r="B39" s="168" t="s">
        <v>513</v>
      </c>
      <c r="C39" s="168">
        <v>143537</v>
      </c>
      <c r="D39" s="171">
        <v>44025</v>
      </c>
      <c r="E39" s="172">
        <v>10.5128</v>
      </c>
      <c r="F39" s="172">
        <v>0.1114</v>
      </c>
      <c r="G39" s="172">
        <v>0.1114</v>
      </c>
      <c r="H39" s="172">
        <v>-0.1074</v>
      </c>
      <c r="I39" s="172">
        <v>2.8900999999999999</v>
      </c>
      <c r="J39" s="172">
        <v>4.7290000000000001</v>
      </c>
      <c r="K39" s="172">
        <v>11.912100000000001</v>
      </c>
      <c r="L39" s="172">
        <v>-7.9970999999999997</v>
      </c>
      <c r="M39" s="172">
        <v>-2.1364000000000001</v>
      </c>
      <c r="N39" s="172">
        <v>-0.38279999999999997</v>
      </c>
      <c r="O39" s="172"/>
      <c r="P39" s="172"/>
      <c r="Q39" s="172">
        <v>2.4803000000000002</v>
      </c>
      <c r="R39" s="172">
        <v>1.8141</v>
      </c>
    </row>
    <row r="40" spans="1:18" x14ac:dyDescent="0.3">
      <c r="A40" s="168" t="s">
        <v>480</v>
      </c>
      <c r="B40" s="168" t="s">
        <v>514</v>
      </c>
      <c r="C40" s="168">
        <v>143536</v>
      </c>
      <c r="D40" s="171">
        <v>44025</v>
      </c>
      <c r="E40" s="172">
        <v>10.204599999999999</v>
      </c>
      <c r="F40" s="172">
        <v>9.9099999999999994E-2</v>
      </c>
      <c r="G40" s="172">
        <v>9.9099999999999994E-2</v>
      </c>
      <c r="H40" s="172">
        <v>-0.13700000000000001</v>
      </c>
      <c r="I40" s="172">
        <v>2.8285</v>
      </c>
      <c r="J40" s="172">
        <v>4.5895999999999999</v>
      </c>
      <c r="K40" s="172">
        <v>11.505000000000001</v>
      </c>
      <c r="L40" s="172">
        <v>-8.6461000000000006</v>
      </c>
      <c r="M40" s="172">
        <v>-3.1638000000000002</v>
      </c>
      <c r="N40" s="172">
        <v>-1.7513000000000001</v>
      </c>
      <c r="O40" s="172"/>
      <c r="P40" s="172"/>
      <c r="Q40" s="172">
        <v>0.99719999999999998</v>
      </c>
      <c r="R40" s="172">
        <v>0.3458</v>
      </c>
    </row>
    <row r="41" spans="1:18" x14ac:dyDescent="0.3">
      <c r="A41" s="168" t="s">
        <v>480</v>
      </c>
      <c r="B41" s="168" t="s">
        <v>515</v>
      </c>
      <c r="C41" s="168">
        <v>100221</v>
      </c>
      <c r="D41" s="171">
        <v>44025</v>
      </c>
      <c r="E41" s="172">
        <v>132.950138504145</v>
      </c>
      <c r="F41" s="172">
        <v>-0.32650000000000001</v>
      </c>
      <c r="G41" s="172">
        <v>-0.32650000000000001</v>
      </c>
      <c r="H41" s="172">
        <v>-0.16900000000000001</v>
      </c>
      <c r="I41" s="172">
        <v>21.1845</v>
      </c>
      <c r="J41" s="172">
        <v>23.807700000000001</v>
      </c>
      <c r="K41" s="172">
        <v>32.796500000000002</v>
      </c>
      <c r="L41" s="172">
        <v>6.2919999999999998</v>
      </c>
      <c r="M41" s="172">
        <v>12.569699999999999</v>
      </c>
      <c r="N41" s="172">
        <v>9.1913999999999998</v>
      </c>
      <c r="O41" s="172">
        <v>0.84330000000000005</v>
      </c>
      <c r="P41" s="172">
        <v>3.1059000000000001</v>
      </c>
      <c r="Q41" s="172">
        <v>10.7675</v>
      </c>
      <c r="R41" s="172">
        <v>-0.92910000000000004</v>
      </c>
    </row>
    <row r="42" spans="1:18" x14ac:dyDescent="0.3">
      <c r="A42" s="168" t="s">
        <v>480</v>
      </c>
      <c r="B42" s="168" t="s">
        <v>516</v>
      </c>
      <c r="C42" s="168">
        <v>120484</v>
      </c>
      <c r="D42" s="171">
        <v>44025</v>
      </c>
      <c r="E42" s="172">
        <v>48.045000000000002</v>
      </c>
      <c r="F42" s="172">
        <v>-0.32029999999999997</v>
      </c>
      <c r="G42" s="172">
        <v>-0.32029999999999997</v>
      </c>
      <c r="H42" s="172">
        <v>-0.1542</v>
      </c>
      <c r="I42" s="172">
        <v>21.220500000000001</v>
      </c>
      <c r="J42" s="172">
        <v>23.889299999999999</v>
      </c>
      <c r="K42" s="172">
        <v>33.054400000000001</v>
      </c>
      <c r="L42" s="172">
        <v>6.7053000000000003</v>
      </c>
      <c r="M42" s="172">
        <v>13.247400000000001</v>
      </c>
      <c r="N42" s="172">
        <v>10.1225</v>
      </c>
      <c r="O42" s="172">
        <v>1.6361000000000001</v>
      </c>
      <c r="P42" s="172">
        <v>3.9710999999999999</v>
      </c>
      <c r="Q42" s="172">
        <v>9.0561000000000007</v>
      </c>
      <c r="R42" s="172">
        <v>0.18920000000000001</v>
      </c>
    </row>
    <row r="43" spans="1:18" x14ac:dyDescent="0.3">
      <c r="A43" s="168" t="s">
        <v>480</v>
      </c>
      <c r="B43" s="168" t="s">
        <v>517</v>
      </c>
      <c r="C43" s="168">
        <v>100286</v>
      </c>
      <c r="D43" s="171">
        <v>44025</v>
      </c>
      <c r="E43" s="172">
        <v>95.420950489674496</v>
      </c>
      <c r="F43" s="172">
        <v>-3.4599999999999999E-2</v>
      </c>
      <c r="G43" s="172">
        <v>-3.4599999999999999E-2</v>
      </c>
      <c r="H43" s="172">
        <v>-3.4599999999999999E-2</v>
      </c>
      <c r="I43" s="172">
        <v>3.0722999999999998</v>
      </c>
      <c r="J43" s="172">
        <v>6.0553999999999997</v>
      </c>
      <c r="K43" s="172">
        <v>16.074300000000001</v>
      </c>
      <c r="L43" s="172">
        <v>-10.594799999999999</v>
      </c>
      <c r="M43" s="172">
        <v>-2.5125000000000002</v>
      </c>
      <c r="N43" s="172">
        <v>-3.4792999999999998</v>
      </c>
      <c r="O43" s="172">
        <v>0.4622</v>
      </c>
      <c r="P43" s="172">
        <v>5.0480999999999998</v>
      </c>
      <c r="Q43" s="172">
        <v>11.544499999999999</v>
      </c>
      <c r="R43" s="172">
        <v>8.8900000000000007E-2</v>
      </c>
    </row>
    <row r="44" spans="1:18" x14ac:dyDescent="0.3">
      <c r="A44" s="168" t="s">
        <v>480</v>
      </c>
      <c r="B44" s="168" t="s">
        <v>518</v>
      </c>
      <c r="C44" s="168">
        <v>119767</v>
      </c>
      <c r="D44" s="171">
        <v>44025</v>
      </c>
      <c r="E44" s="172">
        <v>46.6421678277365</v>
      </c>
      <c r="F44" s="172">
        <v>-2.4199999999999999E-2</v>
      </c>
      <c r="G44" s="172">
        <v>-2.4199999999999999E-2</v>
      </c>
      <c r="H44" s="172">
        <v>-1.21E-2</v>
      </c>
      <c r="I44" s="172">
        <v>3.117</v>
      </c>
      <c r="J44" s="172">
        <v>6.1608000000000001</v>
      </c>
      <c r="K44" s="172">
        <v>16.433900000000001</v>
      </c>
      <c r="L44" s="172">
        <v>-10.008699999999999</v>
      </c>
      <c r="M44" s="172">
        <v>-1.5656000000000001</v>
      </c>
      <c r="N44" s="172">
        <v>-2.2469000000000001</v>
      </c>
      <c r="O44" s="172">
        <v>1.8399000000000001</v>
      </c>
      <c r="P44" s="172">
        <v>6.6966000000000001</v>
      </c>
      <c r="Q44" s="172">
        <v>9.5867000000000004</v>
      </c>
      <c r="R44" s="172">
        <v>1.4229000000000001</v>
      </c>
    </row>
    <row r="45" spans="1:18" x14ac:dyDescent="0.3">
      <c r="A45" s="168" t="s">
        <v>480</v>
      </c>
      <c r="B45" s="168" t="s">
        <v>519</v>
      </c>
      <c r="C45" s="168">
        <v>119347</v>
      </c>
      <c r="D45" s="171">
        <v>44025</v>
      </c>
      <c r="E45" s="172">
        <v>27.292000000000002</v>
      </c>
      <c r="F45" s="172">
        <v>0.26819999999999999</v>
      </c>
      <c r="G45" s="172">
        <v>0.26819999999999999</v>
      </c>
      <c r="H45" s="172">
        <v>0.43049999999999999</v>
      </c>
      <c r="I45" s="172">
        <v>2.7599</v>
      </c>
      <c r="J45" s="172">
        <v>5.9348999999999998</v>
      </c>
      <c r="K45" s="172">
        <v>14.336</v>
      </c>
      <c r="L45" s="172">
        <v>-7.6569000000000003</v>
      </c>
      <c r="M45" s="172">
        <v>-0.51400000000000001</v>
      </c>
      <c r="N45" s="172">
        <v>-2.7612000000000001</v>
      </c>
      <c r="O45" s="172">
        <v>1.2585999999999999</v>
      </c>
      <c r="P45" s="172">
        <v>6.4499000000000004</v>
      </c>
      <c r="Q45" s="172">
        <v>12.1069</v>
      </c>
      <c r="R45" s="172">
        <v>-0.82930000000000004</v>
      </c>
    </row>
    <row r="46" spans="1:18" x14ac:dyDescent="0.3">
      <c r="A46" s="168" t="s">
        <v>480</v>
      </c>
      <c r="B46" s="168" t="s">
        <v>520</v>
      </c>
      <c r="C46" s="168">
        <v>118191</v>
      </c>
      <c r="D46" s="171">
        <v>44025</v>
      </c>
      <c r="E46" s="172">
        <v>25.292999999999999</v>
      </c>
      <c r="F46" s="172">
        <v>0.2616</v>
      </c>
      <c r="G46" s="172">
        <v>0.2616</v>
      </c>
      <c r="H46" s="172">
        <v>0.41289999999999999</v>
      </c>
      <c r="I46" s="172">
        <v>2.7210000000000001</v>
      </c>
      <c r="J46" s="172">
        <v>5.8506</v>
      </c>
      <c r="K46" s="172">
        <v>14.0557</v>
      </c>
      <c r="L46" s="172">
        <v>-8.1757000000000009</v>
      </c>
      <c r="M46" s="172">
        <v>-1.3494999999999999</v>
      </c>
      <c r="N46" s="172">
        <v>-3.7995999999999999</v>
      </c>
      <c r="O46" s="172">
        <v>0.20230000000000001</v>
      </c>
      <c r="P46" s="172">
        <v>5.3285999999999998</v>
      </c>
      <c r="Q46" s="172">
        <v>10.334300000000001</v>
      </c>
      <c r="R46" s="172">
        <v>-1.8466</v>
      </c>
    </row>
    <row r="47" spans="1:18" x14ac:dyDescent="0.3">
      <c r="A47" s="168" t="s">
        <v>480</v>
      </c>
      <c r="B47" s="168" t="s">
        <v>521</v>
      </c>
      <c r="C47" s="168">
        <v>100323</v>
      </c>
      <c r="D47" s="171">
        <v>44025</v>
      </c>
      <c r="E47" s="172">
        <v>100.4495</v>
      </c>
      <c r="F47" s="172">
        <v>-0.15210000000000001</v>
      </c>
      <c r="G47" s="172">
        <v>-0.15210000000000001</v>
      </c>
      <c r="H47" s="172">
        <v>-0.4803</v>
      </c>
      <c r="I47" s="172">
        <v>1.7679</v>
      </c>
      <c r="J47" s="172">
        <v>5.0739999999999998</v>
      </c>
      <c r="K47" s="172">
        <v>10.796900000000001</v>
      </c>
      <c r="L47" s="172">
        <v>-9.5099</v>
      </c>
      <c r="M47" s="172">
        <v>-2.9902000000000002</v>
      </c>
      <c r="N47" s="172">
        <v>-2.5386000000000002</v>
      </c>
      <c r="O47" s="172">
        <v>2.4184999999999999</v>
      </c>
      <c r="P47" s="172">
        <v>3.4283999999999999</v>
      </c>
      <c r="Q47" s="172">
        <v>8.1199999999999992</v>
      </c>
      <c r="R47" s="172">
        <v>3.9085999999999999</v>
      </c>
    </row>
    <row r="48" spans="1:18" x14ac:dyDescent="0.3">
      <c r="A48" s="168" t="s">
        <v>480</v>
      </c>
      <c r="B48" s="168" t="s">
        <v>522</v>
      </c>
      <c r="C48" s="168">
        <v>120261</v>
      </c>
      <c r="D48" s="171">
        <v>44025</v>
      </c>
      <c r="E48" s="172">
        <v>107.816</v>
      </c>
      <c r="F48" s="172">
        <v>-0.14249999999999999</v>
      </c>
      <c r="G48" s="172">
        <v>-0.14249999999999999</v>
      </c>
      <c r="H48" s="172">
        <v>-0.45789999999999997</v>
      </c>
      <c r="I48" s="172">
        <v>1.8137000000000001</v>
      </c>
      <c r="J48" s="172">
        <v>5.1787000000000001</v>
      </c>
      <c r="K48" s="172">
        <v>11.121499999999999</v>
      </c>
      <c r="L48" s="172">
        <v>-8.9783000000000008</v>
      </c>
      <c r="M48" s="172">
        <v>-2.1764000000000001</v>
      </c>
      <c r="N48" s="172">
        <v>-1.4999</v>
      </c>
      <c r="O48" s="172">
        <v>3.7124999999999999</v>
      </c>
      <c r="P48" s="172">
        <v>4.5759999999999996</v>
      </c>
      <c r="Q48" s="172">
        <v>8.1173999999999999</v>
      </c>
      <c r="R48" s="172">
        <v>4.9730999999999996</v>
      </c>
    </row>
    <row r="49" spans="1:18" x14ac:dyDescent="0.3">
      <c r="A49" s="168" t="s">
        <v>480</v>
      </c>
      <c r="B49" s="168" t="s">
        <v>523</v>
      </c>
      <c r="C49" s="168">
        <v>147446</v>
      </c>
      <c r="D49" s="171">
        <v>44025</v>
      </c>
      <c r="E49" s="172">
        <v>10.7576</v>
      </c>
      <c r="F49" s="172">
        <v>0.35730000000000001</v>
      </c>
      <c r="G49" s="172">
        <v>0.35730000000000001</v>
      </c>
      <c r="H49" s="172">
        <v>0.74919999999999998</v>
      </c>
      <c r="I49" s="172">
        <v>3.3201999999999998</v>
      </c>
      <c r="J49" s="172">
        <v>6.2122000000000002</v>
      </c>
      <c r="K49" s="172">
        <v>14.317299999999999</v>
      </c>
      <c r="L49" s="172">
        <v>-3.8736000000000002</v>
      </c>
      <c r="M49" s="172">
        <v>3.3828</v>
      </c>
      <c r="N49" s="172"/>
      <c r="O49" s="172"/>
      <c r="P49" s="172"/>
      <c r="Q49" s="172">
        <v>7.5759999999999996</v>
      </c>
      <c r="R49" s="172"/>
    </row>
    <row r="50" spans="1:18" x14ac:dyDescent="0.3">
      <c r="A50" s="168" t="s">
        <v>480</v>
      </c>
      <c r="B50" s="168" t="s">
        <v>524</v>
      </c>
      <c r="C50" s="168">
        <v>147447</v>
      </c>
      <c r="D50" s="171">
        <v>44025</v>
      </c>
      <c r="E50" s="172">
        <v>10.5632</v>
      </c>
      <c r="F50" s="172">
        <v>0.34200000000000003</v>
      </c>
      <c r="G50" s="172">
        <v>0.34200000000000003</v>
      </c>
      <c r="H50" s="172">
        <v>0.71409999999999996</v>
      </c>
      <c r="I50" s="172">
        <v>3.2480000000000002</v>
      </c>
      <c r="J50" s="172">
        <v>6.0488</v>
      </c>
      <c r="K50" s="172">
        <v>13.806699999999999</v>
      </c>
      <c r="L50" s="172">
        <v>-4.7545000000000002</v>
      </c>
      <c r="M50" s="172">
        <v>1.9417</v>
      </c>
      <c r="N50" s="172"/>
      <c r="O50" s="172"/>
      <c r="P50" s="172"/>
      <c r="Q50" s="172">
        <v>5.6319999999999997</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44025</v>
      </c>
      <c r="E52" s="172">
        <v>16.096</v>
      </c>
      <c r="F52" s="172">
        <v>0.1244</v>
      </c>
      <c r="G52" s="172">
        <v>0.1244</v>
      </c>
      <c r="H52" s="172">
        <v>0.35539999999999999</v>
      </c>
      <c r="I52" s="172">
        <v>3.7982999999999998</v>
      </c>
      <c r="J52" s="172">
        <v>6.3917000000000002</v>
      </c>
      <c r="K52" s="172">
        <v>15.9404</v>
      </c>
      <c r="L52" s="172">
        <v>-6.0251999999999999</v>
      </c>
      <c r="M52" s="172">
        <v>3.1993</v>
      </c>
      <c r="N52" s="172">
        <v>0.66290000000000004</v>
      </c>
      <c r="O52" s="172">
        <v>6.4781000000000004</v>
      </c>
      <c r="P52" s="172"/>
      <c r="Q52" s="172">
        <v>10.0685</v>
      </c>
      <c r="R52" s="172">
        <v>5.6144999999999996</v>
      </c>
    </row>
    <row r="53" spans="1:18" x14ac:dyDescent="0.3">
      <c r="A53" s="168" t="s">
        <v>480</v>
      </c>
      <c r="B53" s="168" t="s">
        <v>527</v>
      </c>
      <c r="C53" s="168">
        <v>134815</v>
      </c>
      <c r="D53" s="171">
        <v>44025</v>
      </c>
      <c r="E53" s="172">
        <v>14.788</v>
      </c>
      <c r="F53" s="172">
        <v>0.11509999999999999</v>
      </c>
      <c r="G53" s="172">
        <v>0.11509999999999999</v>
      </c>
      <c r="H53" s="172">
        <v>0.3256</v>
      </c>
      <c r="I53" s="172">
        <v>3.7463000000000002</v>
      </c>
      <c r="J53" s="172">
        <v>6.2662000000000004</v>
      </c>
      <c r="K53" s="172">
        <v>15.495200000000001</v>
      </c>
      <c r="L53" s="172">
        <v>-6.7003000000000004</v>
      </c>
      <c r="M53" s="172">
        <v>2.0284</v>
      </c>
      <c r="N53" s="172">
        <v>-0.89800000000000002</v>
      </c>
      <c r="O53" s="172">
        <v>4.8083</v>
      </c>
      <c r="P53" s="172"/>
      <c r="Q53" s="172">
        <v>8.2042999999999999</v>
      </c>
      <c r="R53" s="172">
        <v>3.9615</v>
      </c>
    </row>
    <row r="54" spans="1:18" x14ac:dyDescent="0.3">
      <c r="A54" s="168" t="s">
        <v>480</v>
      </c>
      <c r="B54" s="168" t="s">
        <v>528</v>
      </c>
      <c r="C54" s="168">
        <v>144681</v>
      </c>
      <c r="D54" s="171">
        <v>44025</v>
      </c>
      <c r="E54" s="172">
        <v>11.4894</v>
      </c>
      <c r="F54" s="172">
        <v>-0.44369999999999998</v>
      </c>
      <c r="G54" s="172">
        <v>-0.44369999999999998</v>
      </c>
      <c r="H54" s="172">
        <v>-0.2059</v>
      </c>
      <c r="I54" s="172">
        <v>3.3117000000000001</v>
      </c>
      <c r="J54" s="172">
        <v>5.9702000000000002</v>
      </c>
      <c r="K54" s="172">
        <v>12.0611</v>
      </c>
      <c r="L54" s="172">
        <v>-3.4861</v>
      </c>
      <c r="M54" s="172">
        <v>3.1013000000000002</v>
      </c>
      <c r="N54" s="172">
        <v>8.0876999999999999</v>
      </c>
      <c r="O54" s="172"/>
      <c r="P54" s="172"/>
      <c r="Q54" s="172">
        <v>7.8815</v>
      </c>
      <c r="R54" s="172"/>
    </row>
    <row r="55" spans="1:18" x14ac:dyDescent="0.3">
      <c r="A55" s="168" t="s">
        <v>480</v>
      </c>
      <c r="B55" s="168" t="s">
        <v>529</v>
      </c>
      <c r="C55" s="168">
        <v>144730</v>
      </c>
      <c r="D55" s="171">
        <v>44025</v>
      </c>
      <c r="E55" s="172">
        <v>11.162000000000001</v>
      </c>
      <c r="F55" s="172">
        <v>-0.45929999999999999</v>
      </c>
      <c r="G55" s="172">
        <v>-0.45929999999999999</v>
      </c>
      <c r="H55" s="172">
        <v>-0.2422</v>
      </c>
      <c r="I55" s="172">
        <v>3.2370999999999999</v>
      </c>
      <c r="J55" s="172">
        <v>5.7999000000000001</v>
      </c>
      <c r="K55" s="172">
        <v>11.5542</v>
      </c>
      <c r="L55" s="172">
        <v>-4.3178000000000001</v>
      </c>
      <c r="M55" s="172">
        <v>1.7818000000000001</v>
      </c>
      <c r="N55" s="172">
        <v>6.3544</v>
      </c>
      <c r="O55" s="172"/>
      <c r="P55" s="172"/>
      <c r="Q55" s="172">
        <v>6.1906999999999996</v>
      </c>
      <c r="R55" s="172"/>
    </row>
    <row r="56" spans="1:18" x14ac:dyDescent="0.3">
      <c r="A56" s="168" t="s">
        <v>480</v>
      </c>
      <c r="B56" s="168" t="s">
        <v>530</v>
      </c>
      <c r="C56" s="168">
        <v>112936</v>
      </c>
      <c r="D56" s="171">
        <v>44025</v>
      </c>
      <c r="E56" s="172">
        <v>42.573099999999997</v>
      </c>
      <c r="F56" s="172">
        <v>0.1736</v>
      </c>
      <c r="G56" s="172">
        <v>0.1736</v>
      </c>
      <c r="H56" s="172">
        <v>-2.2800000000000001E-2</v>
      </c>
      <c r="I56" s="172">
        <v>2.8487</v>
      </c>
      <c r="J56" s="172">
        <v>6.2878999999999996</v>
      </c>
      <c r="K56" s="172">
        <v>15.6296</v>
      </c>
      <c r="L56" s="172">
        <v>-23.0883</v>
      </c>
      <c r="M56" s="172">
        <v>-17.456099999999999</v>
      </c>
      <c r="N56" s="172">
        <v>-20.840199999999999</v>
      </c>
      <c r="O56" s="172">
        <v>-6.3212000000000002</v>
      </c>
      <c r="P56" s="172">
        <v>1.06</v>
      </c>
      <c r="Q56" s="172">
        <v>10.0679</v>
      </c>
      <c r="R56" s="172">
        <v>-11.295400000000001</v>
      </c>
    </row>
    <row r="57" spans="1:18" x14ac:dyDescent="0.3">
      <c r="A57" s="168" t="s">
        <v>480</v>
      </c>
      <c r="B57" s="168" t="s">
        <v>531</v>
      </c>
      <c r="C57" s="168">
        <v>118794</v>
      </c>
      <c r="D57" s="171">
        <v>44025</v>
      </c>
      <c r="E57" s="172">
        <v>46.120699999999999</v>
      </c>
      <c r="F57" s="172">
        <v>0.17960000000000001</v>
      </c>
      <c r="G57" s="172">
        <v>0.17960000000000001</v>
      </c>
      <c r="H57" s="172">
        <v>-8.0000000000000002E-3</v>
      </c>
      <c r="I57" s="172">
        <v>2.8786</v>
      </c>
      <c r="J57" s="172">
        <v>6.3574000000000002</v>
      </c>
      <c r="K57" s="172">
        <v>15.8515</v>
      </c>
      <c r="L57" s="172">
        <v>-22.782499999999999</v>
      </c>
      <c r="M57" s="172">
        <v>-16.965599999999998</v>
      </c>
      <c r="N57" s="172">
        <v>-20.228999999999999</v>
      </c>
      <c r="O57" s="172">
        <v>-5.3056000000000001</v>
      </c>
      <c r="P57" s="172">
        <v>2.2702</v>
      </c>
      <c r="Q57" s="172">
        <v>8.0225000000000009</v>
      </c>
      <c r="R57" s="172">
        <v>-10.5299</v>
      </c>
    </row>
    <row r="58" spans="1:18" x14ac:dyDescent="0.3">
      <c r="A58" s="168" t="s">
        <v>480</v>
      </c>
      <c r="B58" s="168" t="s">
        <v>532</v>
      </c>
      <c r="C58" s="168">
        <v>147685</v>
      </c>
      <c r="D58" s="171">
        <v>44025</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44025</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44025</v>
      </c>
      <c r="E62" s="172">
        <v>64.790000000000006</v>
      </c>
      <c r="F62" s="172">
        <v>3.09E-2</v>
      </c>
      <c r="G62" s="172">
        <v>3.09E-2</v>
      </c>
      <c r="H62" s="172">
        <v>0.52749999999999997</v>
      </c>
      <c r="I62" s="172">
        <v>3.3003999999999998</v>
      </c>
      <c r="J62" s="172">
        <v>6.1957000000000004</v>
      </c>
      <c r="K62" s="172">
        <v>14.510400000000001</v>
      </c>
      <c r="L62" s="172">
        <v>-10.163600000000001</v>
      </c>
      <c r="M62" s="172">
        <v>-3.9293999999999998</v>
      </c>
      <c r="N62" s="172">
        <v>-4.3971999999999998</v>
      </c>
      <c r="O62" s="172">
        <v>5.1000000000000004E-3</v>
      </c>
      <c r="P62" s="172">
        <v>2.0402999999999998</v>
      </c>
      <c r="Q62" s="172">
        <v>12.032</v>
      </c>
      <c r="R62" s="172">
        <v>-2.2418999999999998</v>
      </c>
    </row>
    <row r="63" spans="1:18" x14ac:dyDescent="0.3">
      <c r="A63" s="168" t="s">
        <v>480</v>
      </c>
      <c r="B63" s="168" t="s">
        <v>537</v>
      </c>
      <c r="C63" s="168">
        <v>138386</v>
      </c>
      <c r="D63" s="171">
        <v>44025</v>
      </c>
      <c r="E63" s="172">
        <v>71.319999999999993</v>
      </c>
      <c r="F63" s="172">
        <v>4.2099999999999999E-2</v>
      </c>
      <c r="G63" s="172">
        <v>4.2099999999999999E-2</v>
      </c>
      <c r="H63" s="172">
        <v>0.56399999999999995</v>
      </c>
      <c r="I63" s="172">
        <v>3.3622999999999998</v>
      </c>
      <c r="J63" s="172">
        <v>6.3525</v>
      </c>
      <c r="K63" s="172">
        <v>14.976599999999999</v>
      </c>
      <c r="L63" s="172">
        <v>-9.4464000000000006</v>
      </c>
      <c r="M63" s="172">
        <v>-2.7675999999999998</v>
      </c>
      <c r="N63" s="172">
        <v>-2.847</v>
      </c>
      <c r="O63" s="172">
        <v>1.5008999999999999</v>
      </c>
      <c r="P63" s="172">
        <v>3.5200999999999998</v>
      </c>
      <c r="Q63" s="172">
        <v>9.1518999999999995</v>
      </c>
      <c r="R63" s="172">
        <v>-0.76819999999999999</v>
      </c>
    </row>
    <row r="64" spans="1:18" x14ac:dyDescent="0.3">
      <c r="A64" s="168" t="s">
        <v>480</v>
      </c>
      <c r="B64" s="168" t="s">
        <v>538</v>
      </c>
      <c r="C64" s="168">
        <v>101265</v>
      </c>
      <c r="D64" s="171">
        <v>44025</v>
      </c>
      <c r="E64" s="172">
        <v>73.040000000000006</v>
      </c>
      <c r="F64" s="172">
        <v>0.17829999999999999</v>
      </c>
      <c r="G64" s="172">
        <v>0.17829999999999999</v>
      </c>
      <c r="H64" s="172">
        <v>0.74480000000000002</v>
      </c>
      <c r="I64" s="172">
        <v>3.8532999999999999</v>
      </c>
      <c r="J64" s="172">
        <v>6.69</v>
      </c>
      <c r="K64" s="172">
        <v>13.9114</v>
      </c>
      <c r="L64" s="172">
        <v>-6.3228999999999997</v>
      </c>
      <c r="M64" s="172">
        <v>-1.37E-2</v>
      </c>
      <c r="N64" s="172">
        <v>-3.3094999999999999</v>
      </c>
      <c r="O64" s="172">
        <v>2.0066999999999999</v>
      </c>
      <c r="P64" s="172">
        <v>7.3052999999999999</v>
      </c>
      <c r="Q64" s="172">
        <v>10.1806</v>
      </c>
      <c r="R64" s="172">
        <v>-1.2871999999999999</v>
      </c>
    </row>
    <row r="65" spans="1:18" x14ac:dyDescent="0.3">
      <c r="A65" s="168" t="s">
        <v>480</v>
      </c>
      <c r="B65" s="168" t="s">
        <v>539</v>
      </c>
      <c r="C65" s="168">
        <v>119484</v>
      </c>
      <c r="D65" s="171">
        <v>44025</v>
      </c>
      <c r="E65" s="172">
        <v>78.87</v>
      </c>
      <c r="F65" s="172">
        <v>0.1905</v>
      </c>
      <c r="G65" s="172">
        <v>0.1905</v>
      </c>
      <c r="H65" s="172">
        <v>0.76659999999999995</v>
      </c>
      <c r="I65" s="172">
        <v>3.8994</v>
      </c>
      <c r="J65" s="172">
        <v>6.7976000000000001</v>
      </c>
      <c r="K65" s="172">
        <v>14.2547</v>
      </c>
      <c r="L65" s="172">
        <v>-5.7367999999999997</v>
      </c>
      <c r="M65" s="172">
        <v>0.93420000000000003</v>
      </c>
      <c r="N65" s="172">
        <v>-2.0857000000000001</v>
      </c>
      <c r="O65" s="172">
        <v>3.2921999999999998</v>
      </c>
      <c r="P65" s="172">
        <v>8.516</v>
      </c>
      <c r="Q65" s="172">
        <v>11.6294</v>
      </c>
      <c r="R65" s="172">
        <v>-0.1075</v>
      </c>
    </row>
    <row r="66" spans="1:18" x14ac:dyDescent="0.3">
      <c r="A66" s="168" t="s">
        <v>480</v>
      </c>
      <c r="B66" s="168" t="s">
        <v>540</v>
      </c>
      <c r="C66" s="168">
        <v>101070</v>
      </c>
      <c r="D66" s="171">
        <v>44025</v>
      </c>
      <c r="E66" s="172">
        <v>138.8115</v>
      </c>
      <c r="F66" s="172">
        <v>1.647</v>
      </c>
      <c r="G66" s="172">
        <v>1.647</v>
      </c>
      <c r="H66" s="172">
        <v>2.7452000000000001</v>
      </c>
      <c r="I66" s="172">
        <v>4.1825999999999999</v>
      </c>
      <c r="J66" s="172">
        <v>8.3148</v>
      </c>
      <c r="K66" s="172">
        <v>17.971800000000002</v>
      </c>
      <c r="L66" s="172">
        <v>-2.556</v>
      </c>
      <c r="M66" s="172">
        <v>4.3228</v>
      </c>
      <c r="N66" s="172">
        <v>-1.345</v>
      </c>
      <c r="O66" s="172">
        <v>3.5144000000000002</v>
      </c>
      <c r="P66" s="172">
        <v>6.8615000000000004</v>
      </c>
      <c r="Q66" s="172">
        <v>14.579000000000001</v>
      </c>
      <c r="R66" s="172">
        <v>3.7277</v>
      </c>
    </row>
    <row r="67" spans="1:18" x14ac:dyDescent="0.3">
      <c r="A67" s="168" t="s">
        <v>480</v>
      </c>
      <c r="B67" s="168" t="s">
        <v>541</v>
      </c>
      <c r="C67" s="168">
        <v>120819</v>
      </c>
      <c r="D67" s="171">
        <v>44025</v>
      </c>
      <c r="E67" s="172">
        <v>143.36699999999999</v>
      </c>
      <c r="F67" s="172">
        <v>1.6616</v>
      </c>
      <c r="G67" s="172">
        <v>1.6616</v>
      </c>
      <c r="H67" s="172">
        <v>2.7797999999999998</v>
      </c>
      <c r="I67" s="172">
        <v>4.2526000000000002</v>
      </c>
      <c r="J67" s="172">
        <v>8.4760000000000009</v>
      </c>
      <c r="K67" s="172">
        <v>18.495100000000001</v>
      </c>
      <c r="L67" s="172">
        <v>-1.6963999999999999</v>
      </c>
      <c r="M67" s="172">
        <v>5.7149000000000001</v>
      </c>
      <c r="N67" s="172">
        <v>0.40749999999999997</v>
      </c>
      <c r="O67" s="172">
        <v>4.4953000000000003</v>
      </c>
      <c r="P67" s="172">
        <v>7.4664999999999999</v>
      </c>
      <c r="Q67" s="172">
        <v>11.440899999999999</v>
      </c>
      <c r="R67" s="172">
        <v>4.9924999999999997</v>
      </c>
    </row>
    <row r="68" spans="1:18" x14ac:dyDescent="0.3">
      <c r="A68" s="168" t="s">
        <v>480</v>
      </c>
      <c r="B68" s="168" t="s">
        <v>542</v>
      </c>
      <c r="C68" s="168">
        <v>119604</v>
      </c>
      <c r="D68" s="171">
        <v>44025</v>
      </c>
      <c r="E68" s="172">
        <v>64.6385122903271</v>
      </c>
      <c r="F68" s="172">
        <v>6.2100000000000002E-2</v>
      </c>
      <c r="G68" s="172">
        <v>6.2100000000000002E-2</v>
      </c>
      <c r="H68" s="172">
        <v>5.2200000000000003E-2</v>
      </c>
      <c r="I68" s="172">
        <v>2.5941999999999998</v>
      </c>
      <c r="J68" s="172">
        <v>5.0951000000000004</v>
      </c>
      <c r="K68" s="172">
        <v>11.4657</v>
      </c>
      <c r="L68" s="172">
        <v>-7.6234000000000002</v>
      </c>
      <c r="M68" s="172">
        <v>-1.2938000000000001</v>
      </c>
      <c r="N68" s="172">
        <v>-6.4799999999999996E-2</v>
      </c>
      <c r="O68" s="172">
        <v>5.6424000000000003</v>
      </c>
      <c r="P68" s="172">
        <v>8.0244</v>
      </c>
      <c r="Q68" s="172">
        <v>13.186999999999999</v>
      </c>
      <c r="R68" s="172">
        <v>4.2716000000000003</v>
      </c>
    </row>
    <row r="69" spans="1:18" x14ac:dyDescent="0.3">
      <c r="A69" s="168" t="s">
        <v>480</v>
      </c>
      <c r="B69" s="168" t="s">
        <v>543</v>
      </c>
      <c r="C69" s="168">
        <v>101551</v>
      </c>
      <c r="D69" s="171">
        <v>44025</v>
      </c>
      <c r="E69" s="172">
        <v>292.245831235899</v>
      </c>
      <c r="F69" s="172">
        <v>5.6500000000000002E-2</v>
      </c>
      <c r="G69" s="172">
        <v>5.6500000000000002E-2</v>
      </c>
      <c r="H69" s="172">
        <v>4.02E-2</v>
      </c>
      <c r="I69" s="172">
        <v>2.5701000000000001</v>
      </c>
      <c r="J69" s="172">
        <v>5.0373000000000001</v>
      </c>
      <c r="K69" s="172">
        <v>11.2738</v>
      </c>
      <c r="L69" s="172">
        <v>-7.9246999999999996</v>
      </c>
      <c r="M69" s="172">
        <v>-1.7830999999999999</v>
      </c>
      <c r="N69" s="172">
        <v>-0.70520000000000005</v>
      </c>
      <c r="O69" s="172">
        <v>4.7824</v>
      </c>
      <c r="P69" s="172">
        <v>6.9836999999999998</v>
      </c>
      <c r="Q69" s="172">
        <v>14.7369</v>
      </c>
      <c r="R69" s="172">
        <v>3.5398000000000001</v>
      </c>
    </row>
    <row r="70" spans="1:18" x14ac:dyDescent="0.3">
      <c r="A70" s="168" t="s">
        <v>480</v>
      </c>
      <c r="B70" s="168" t="s">
        <v>544</v>
      </c>
      <c r="C70" s="168">
        <v>125711</v>
      </c>
      <c r="D70" s="171">
        <v>44025</v>
      </c>
      <c r="E70" s="172">
        <v>17.5901</v>
      </c>
      <c r="F70" s="172">
        <v>1.1900000000000001E-2</v>
      </c>
      <c r="G70" s="172">
        <v>1.1900000000000001E-2</v>
      </c>
      <c r="H70" s="172">
        <v>0.43049999999999999</v>
      </c>
      <c r="I70" s="172">
        <v>3.1943999999999999</v>
      </c>
      <c r="J70" s="172">
        <v>6.2858999999999998</v>
      </c>
      <c r="K70" s="172">
        <v>13.144399999999999</v>
      </c>
      <c r="L70" s="172">
        <v>-5.5235000000000003</v>
      </c>
      <c r="M70" s="172">
        <v>-1.6500000000000001E-2</v>
      </c>
      <c r="N70" s="172">
        <v>0.623</v>
      </c>
      <c r="O70" s="172">
        <v>3.9624999999999999</v>
      </c>
      <c r="P70" s="172">
        <v>5.3791000000000002</v>
      </c>
      <c r="Q70" s="172">
        <v>8.9352999999999998</v>
      </c>
      <c r="R70" s="172">
        <v>2.4032</v>
      </c>
    </row>
    <row r="71" spans="1:18" x14ac:dyDescent="0.3">
      <c r="A71" s="168" t="s">
        <v>480</v>
      </c>
      <c r="B71" s="168" t="s">
        <v>545</v>
      </c>
      <c r="C71" s="168">
        <v>125713</v>
      </c>
      <c r="D71" s="171">
        <v>44025</v>
      </c>
      <c r="E71" s="172">
        <v>16.6328</v>
      </c>
      <c r="F71" s="172">
        <v>-1.1999999999999999E-3</v>
      </c>
      <c r="G71" s="172">
        <v>-1.1999999999999999E-3</v>
      </c>
      <c r="H71" s="172">
        <v>0.39960000000000001</v>
      </c>
      <c r="I71" s="172">
        <v>3.1305999999999998</v>
      </c>
      <c r="J71" s="172">
        <v>6.1441999999999997</v>
      </c>
      <c r="K71" s="172">
        <v>12.7135</v>
      </c>
      <c r="L71" s="172">
        <v>-6.2332999999999998</v>
      </c>
      <c r="M71" s="172">
        <v>-1.1516999999999999</v>
      </c>
      <c r="N71" s="172">
        <v>-0.89019999999999999</v>
      </c>
      <c r="O71" s="172">
        <v>2.7667999999999999</v>
      </c>
      <c r="P71" s="172">
        <v>4.3897000000000004</v>
      </c>
      <c r="Q71" s="172">
        <v>8.0181000000000004</v>
      </c>
      <c r="R71" s="172">
        <v>0.96509999999999996</v>
      </c>
    </row>
    <row r="72" spans="1:18" x14ac:dyDescent="0.3">
      <c r="A72" s="168" t="s">
        <v>480</v>
      </c>
      <c r="B72" s="168" t="s">
        <v>546</v>
      </c>
      <c r="C72" s="168">
        <v>100617</v>
      </c>
      <c r="D72" s="171">
        <v>44025</v>
      </c>
      <c r="E72" s="172">
        <v>89.430400000000006</v>
      </c>
      <c r="F72" s="172">
        <v>0.01</v>
      </c>
      <c r="G72" s="172">
        <v>0.01</v>
      </c>
      <c r="H72" s="172">
        <v>0.4556</v>
      </c>
      <c r="I72" s="172">
        <v>2.5190999999999999</v>
      </c>
      <c r="J72" s="172">
        <v>5.2949000000000002</v>
      </c>
      <c r="K72" s="172">
        <v>12.3568</v>
      </c>
      <c r="L72" s="172">
        <v>-8.2100000000000009</v>
      </c>
      <c r="M72" s="172">
        <v>-1.7714000000000001</v>
      </c>
      <c r="N72" s="172">
        <v>-1.7363</v>
      </c>
      <c r="O72" s="172">
        <v>3.7477999999999998</v>
      </c>
      <c r="P72" s="172">
        <v>6.6954000000000002</v>
      </c>
      <c r="Q72" s="172">
        <v>11.5219</v>
      </c>
      <c r="R72" s="172">
        <v>1.3652</v>
      </c>
    </row>
    <row r="73" spans="1:18" x14ac:dyDescent="0.3">
      <c r="A73" s="168" t="s">
        <v>480</v>
      </c>
      <c r="B73" s="168" t="s">
        <v>547</v>
      </c>
      <c r="C73" s="168">
        <v>119542</v>
      </c>
      <c r="D73" s="171">
        <v>44025</v>
      </c>
      <c r="E73" s="172">
        <v>95.113500000000002</v>
      </c>
      <c r="F73" s="172">
        <v>1.8700000000000001E-2</v>
      </c>
      <c r="G73" s="172">
        <v>1.8700000000000001E-2</v>
      </c>
      <c r="H73" s="172">
        <v>0.47649999999999998</v>
      </c>
      <c r="I73" s="172">
        <v>2.5617000000000001</v>
      </c>
      <c r="J73" s="172">
        <v>5.3913000000000002</v>
      </c>
      <c r="K73" s="172">
        <v>12.6435</v>
      </c>
      <c r="L73" s="172">
        <v>-7.7355</v>
      </c>
      <c r="M73" s="172">
        <v>-1.0511999999999999</v>
      </c>
      <c r="N73" s="172">
        <v>-0.78859999999999997</v>
      </c>
      <c r="O73" s="172">
        <v>5.0895999999999999</v>
      </c>
      <c r="P73" s="172">
        <v>7.7230999999999996</v>
      </c>
      <c r="Q73" s="172">
        <v>8.8314000000000004</v>
      </c>
      <c r="R73" s="172">
        <v>2.4883000000000002</v>
      </c>
    </row>
    <row r="74" spans="1:18" x14ac:dyDescent="0.3">
      <c r="A74" s="168" t="s">
        <v>480</v>
      </c>
      <c r="B74" s="168" t="s">
        <v>548</v>
      </c>
      <c r="C74" s="168">
        <v>119053</v>
      </c>
      <c r="D74" s="171">
        <v>44025</v>
      </c>
      <c r="E74" s="172">
        <v>215.77199999999999</v>
      </c>
      <c r="F74" s="172">
        <v>0.29799999999999999</v>
      </c>
      <c r="G74" s="172">
        <v>0.29799999999999999</v>
      </c>
      <c r="H74" s="172">
        <v>0.20449999999999999</v>
      </c>
      <c r="I74" s="172">
        <v>3.6509999999999998</v>
      </c>
      <c r="J74" s="172">
        <v>6.7194000000000003</v>
      </c>
      <c r="K74" s="172">
        <v>15.607100000000001</v>
      </c>
      <c r="L74" s="172">
        <v>-8.6364999999999998</v>
      </c>
      <c r="M74" s="172">
        <v>-2.3582999999999998</v>
      </c>
      <c r="N74" s="172">
        <v>-5.0350999999999999</v>
      </c>
      <c r="O74" s="172">
        <v>1.2638</v>
      </c>
      <c r="P74" s="172">
        <v>4.4246999999999996</v>
      </c>
      <c r="Q74" s="172">
        <v>10.863899999999999</v>
      </c>
      <c r="R74" s="172">
        <v>0.1862</v>
      </c>
    </row>
    <row r="75" spans="1:18" x14ac:dyDescent="0.3">
      <c r="A75" s="168" t="s">
        <v>480</v>
      </c>
      <c r="B75" s="168" t="s">
        <v>549</v>
      </c>
      <c r="C75" s="168">
        <v>100414</v>
      </c>
      <c r="D75" s="171">
        <v>44025</v>
      </c>
      <c r="E75" s="172">
        <v>274.79801672227899</v>
      </c>
      <c r="F75" s="172">
        <v>0.28960000000000002</v>
      </c>
      <c r="G75" s="172">
        <v>0.28960000000000002</v>
      </c>
      <c r="H75" s="172">
        <v>0.185</v>
      </c>
      <c r="I75" s="172">
        <v>3.6103999999999998</v>
      </c>
      <c r="J75" s="172">
        <v>6.6242000000000001</v>
      </c>
      <c r="K75" s="172">
        <v>15.308999999999999</v>
      </c>
      <c r="L75" s="172">
        <v>-9.1172000000000004</v>
      </c>
      <c r="M75" s="172">
        <v>-3.1312000000000002</v>
      </c>
      <c r="N75" s="172">
        <v>-6.0303000000000004</v>
      </c>
      <c r="O75" s="172">
        <v>-6.9000000000000006E-2</v>
      </c>
      <c r="P75" s="172">
        <v>3.3371</v>
      </c>
      <c r="Q75" s="172">
        <v>14.3062</v>
      </c>
      <c r="R75" s="172">
        <v>-1.0144</v>
      </c>
    </row>
    <row r="76" spans="1:18" x14ac:dyDescent="0.3">
      <c r="A76" s="168" t="s">
        <v>480</v>
      </c>
      <c r="B76" s="168" t="s">
        <v>550</v>
      </c>
      <c r="C76" s="168">
        <v>120674</v>
      </c>
      <c r="D76" s="171">
        <v>44025</v>
      </c>
      <c r="E76" s="172">
        <v>161.73320000000001</v>
      </c>
      <c r="F76" s="172">
        <v>0.2029</v>
      </c>
      <c r="G76" s="172">
        <v>0.2029</v>
      </c>
      <c r="H76" s="172">
        <v>0.15479999999999999</v>
      </c>
      <c r="I76" s="172">
        <v>3.4577</v>
      </c>
      <c r="J76" s="172">
        <v>5.9725000000000001</v>
      </c>
      <c r="K76" s="172">
        <v>15.494300000000001</v>
      </c>
      <c r="L76" s="172">
        <v>-9.1470000000000002</v>
      </c>
      <c r="M76" s="172">
        <v>-1.5522</v>
      </c>
      <c r="N76" s="172">
        <v>-6.4717000000000002</v>
      </c>
      <c r="O76" s="172">
        <v>-0.63839999999999997</v>
      </c>
      <c r="P76" s="172">
        <v>4.6562999999999999</v>
      </c>
      <c r="Q76" s="172">
        <v>8.3870000000000005</v>
      </c>
      <c r="R76" s="172">
        <v>-2.6181000000000001</v>
      </c>
    </row>
    <row r="77" spans="1:18" x14ac:dyDescent="0.3">
      <c r="A77" s="168" t="s">
        <v>480</v>
      </c>
      <c r="B77" s="168" t="s">
        <v>551</v>
      </c>
      <c r="C77" s="168">
        <v>100684</v>
      </c>
      <c r="D77" s="171">
        <v>44025</v>
      </c>
      <c r="E77" s="172">
        <v>159.330319152306</v>
      </c>
      <c r="F77" s="172">
        <v>0.19750000000000001</v>
      </c>
      <c r="G77" s="172">
        <v>0.19750000000000001</v>
      </c>
      <c r="H77" s="172">
        <v>0.1421</v>
      </c>
      <c r="I77" s="172">
        <v>3.4306000000000001</v>
      </c>
      <c r="J77" s="172">
        <v>5.9089999999999998</v>
      </c>
      <c r="K77" s="172">
        <v>15.287100000000001</v>
      </c>
      <c r="L77" s="172">
        <v>-9.4750999999999994</v>
      </c>
      <c r="M77" s="172">
        <v>-2.0948000000000002</v>
      </c>
      <c r="N77" s="172">
        <v>-7.1691000000000003</v>
      </c>
      <c r="O77" s="172">
        <v>-1.3549</v>
      </c>
      <c r="P77" s="172">
        <v>3.9836</v>
      </c>
      <c r="Q77" s="172">
        <v>11.446300000000001</v>
      </c>
      <c r="R77" s="172">
        <v>-3.2765</v>
      </c>
    </row>
    <row r="78" spans="1:18" x14ac:dyDescent="0.3">
      <c r="A78" s="173" t="s">
        <v>27</v>
      </c>
      <c r="B78" s="168"/>
      <c r="C78" s="168"/>
      <c r="D78" s="168"/>
      <c r="E78" s="168"/>
      <c r="F78" s="174">
        <v>0.10542352941176472</v>
      </c>
      <c r="G78" s="174">
        <v>0.10542352941176472</v>
      </c>
      <c r="H78" s="174">
        <v>0.29467205882352931</v>
      </c>
      <c r="I78" s="174">
        <v>3.5184852941176477</v>
      </c>
      <c r="J78" s="174">
        <v>6.0279588235294117</v>
      </c>
      <c r="K78" s="174">
        <v>13.51768382352941</v>
      </c>
      <c r="L78" s="174">
        <v>-7.3075294117647047</v>
      </c>
      <c r="M78" s="174">
        <v>-1.0162544117647059</v>
      </c>
      <c r="N78" s="174">
        <v>-1.8671296874999999</v>
      </c>
      <c r="O78" s="174">
        <v>1.7600346153846158</v>
      </c>
      <c r="P78" s="174">
        <v>5.3541666666666661</v>
      </c>
      <c r="Q78" s="174">
        <v>8.4286220588235263</v>
      </c>
      <c r="R78" s="174">
        <v>0.12792678571428567</v>
      </c>
    </row>
    <row r="79" spans="1:18" x14ac:dyDescent="0.3">
      <c r="A79" s="173" t="s">
        <v>409</v>
      </c>
      <c r="B79" s="168"/>
      <c r="C79" s="168"/>
      <c r="D79" s="168"/>
      <c r="E79" s="168"/>
      <c r="F79" s="174">
        <v>0.1101</v>
      </c>
      <c r="G79" s="174">
        <v>0.1101</v>
      </c>
      <c r="H79" s="174">
        <v>0.1699</v>
      </c>
      <c r="I79" s="174">
        <v>3.1238000000000001</v>
      </c>
      <c r="J79" s="174">
        <v>5.6906499999999998</v>
      </c>
      <c r="K79" s="174">
        <v>13.2799</v>
      </c>
      <c r="L79" s="174">
        <v>-7.7850000000000001</v>
      </c>
      <c r="M79" s="174">
        <v>-1.55165</v>
      </c>
      <c r="N79" s="174">
        <v>-1.9185000000000001</v>
      </c>
      <c r="O79" s="174">
        <v>1.5685</v>
      </c>
      <c r="P79" s="174">
        <v>5.1883499999999998</v>
      </c>
      <c r="Q79" s="174">
        <v>8.9956999999999994</v>
      </c>
      <c r="R79" s="174">
        <v>0.20700000000000002</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44025</v>
      </c>
      <c r="E82" s="172">
        <v>54.12</v>
      </c>
      <c r="F82" s="172">
        <v>0.31509999999999999</v>
      </c>
      <c r="G82" s="172">
        <v>0.31509999999999999</v>
      </c>
      <c r="H82" s="172">
        <v>0.3337</v>
      </c>
      <c r="I82" s="172">
        <v>2.7725</v>
      </c>
      <c r="J82" s="172">
        <v>5.7031000000000001</v>
      </c>
      <c r="K82" s="172">
        <v>13.316599999999999</v>
      </c>
      <c r="L82" s="172">
        <v>-3.9573999999999998</v>
      </c>
      <c r="M82" s="172">
        <v>2.1324999999999998</v>
      </c>
      <c r="N82" s="172">
        <v>1.7867</v>
      </c>
      <c r="O82" s="172">
        <v>2.9885000000000002</v>
      </c>
      <c r="P82" s="172">
        <v>7.4618000000000002</v>
      </c>
      <c r="Q82" s="172">
        <v>8.7052999999999994</v>
      </c>
      <c r="R82" s="172">
        <v>3.8773</v>
      </c>
    </row>
    <row r="83" spans="1:18" x14ac:dyDescent="0.3">
      <c r="A83" s="168" t="s">
        <v>553</v>
      </c>
      <c r="B83" s="168" t="s">
        <v>555</v>
      </c>
      <c r="C83" s="168">
        <v>131670</v>
      </c>
      <c r="D83" s="171">
        <v>44025</v>
      </c>
      <c r="E83" s="172">
        <v>57.9</v>
      </c>
      <c r="F83" s="172">
        <v>0.32919999999999999</v>
      </c>
      <c r="G83" s="172">
        <v>0.32919999999999999</v>
      </c>
      <c r="H83" s="172">
        <v>0.36399999999999999</v>
      </c>
      <c r="I83" s="172">
        <v>2.8237000000000001</v>
      </c>
      <c r="J83" s="172">
        <v>5.8113999999999999</v>
      </c>
      <c r="K83" s="172">
        <v>13.6408</v>
      </c>
      <c r="L83" s="172">
        <v>-3.4356</v>
      </c>
      <c r="M83" s="172">
        <v>2.9516</v>
      </c>
      <c r="N83" s="172">
        <v>2.8784999999999998</v>
      </c>
      <c r="O83" s="172">
        <v>4.1601999999999997</v>
      </c>
      <c r="P83" s="172">
        <v>8.4769000000000005</v>
      </c>
      <c r="Q83" s="172">
        <v>10.456200000000001</v>
      </c>
      <c r="R83" s="172">
        <v>4.9800000000000004</v>
      </c>
    </row>
    <row r="84" spans="1:18" x14ac:dyDescent="0.3">
      <c r="A84" s="168" t="s">
        <v>553</v>
      </c>
      <c r="B84" s="168" t="s">
        <v>556</v>
      </c>
      <c r="C84" s="168">
        <v>100119</v>
      </c>
      <c r="D84" s="171">
        <v>44025</v>
      </c>
      <c r="E84" s="172">
        <v>173.90100000000001</v>
      </c>
      <c r="F84" s="172">
        <v>-0.1613</v>
      </c>
      <c r="G84" s="172">
        <v>-0.1613</v>
      </c>
      <c r="H84" s="172">
        <v>-0.80940000000000001</v>
      </c>
      <c r="I84" s="172">
        <v>1.7804</v>
      </c>
      <c r="J84" s="172">
        <v>4.2652999999999999</v>
      </c>
      <c r="K84" s="172">
        <v>11.7013</v>
      </c>
      <c r="L84" s="172">
        <v>-14.811999999999999</v>
      </c>
      <c r="M84" s="172">
        <v>-7.9752999999999998</v>
      </c>
      <c r="N84" s="172">
        <v>-13.7464</v>
      </c>
      <c r="O84" s="172">
        <v>0.1288</v>
      </c>
      <c r="P84" s="172">
        <v>5.1593</v>
      </c>
      <c r="Q84" s="172">
        <v>15.474399999999999</v>
      </c>
      <c r="R84" s="172">
        <v>-1.5432999999999999</v>
      </c>
    </row>
    <row r="85" spans="1:18" x14ac:dyDescent="0.3">
      <c r="A85" s="168" t="s">
        <v>553</v>
      </c>
      <c r="B85" s="168" t="s">
        <v>557</v>
      </c>
      <c r="C85" s="168"/>
      <c r="D85" s="171">
        <v>44025</v>
      </c>
      <c r="E85" s="172">
        <v>182.226</v>
      </c>
      <c r="F85" s="172">
        <v>-0.15670000000000001</v>
      </c>
      <c r="G85" s="172">
        <v>-0.15670000000000001</v>
      </c>
      <c r="H85" s="172">
        <v>-0.79969999999999997</v>
      </c>
      <c r="I85" s="172">
        <v>1.8010999999999999</v>
      </c>
      <c r="J85" s="172">
        <v>4.3132999999999999</v>
      </c>
      <c r="K85" s="172">
        <v>11.860300000000001</v>
      </c>
      <c r="L85" s="172">
        <v>-14.5594</v>
      </c>
      <c r="M85" s="172">
        <v>-7.5449999999999999</v>
      </c>
      <c r="N85" s="172">
        <v>-13.213699999999999</v>
      </c>
      <c r="O85" s="172">
        <v>-0.51219999999999999</v>
      </c>
      <c r="P85" s="172">
        <v>5.3727</v>
      </c>
      <c r="Q85" s="172">
        <v>9.9644999999999992</v>
      </c>
      <c r="R85" s="172">
        <v>-0.79569999999999996</v>
      </c>
    </row>
    <row r="86" spans="1:18" x14ac:dyDescent="0.3">
      <c r="A86" s="168" t="s">
        <v>553</v>
      </c>
      <c r="B86" s="168" t="s">
        <v>558</v>
      </c>
      <c r="C86" s="168">
        <v>104685</v>
      </c>
      <c r="D86" s="171">
        <v>44025</v>
      </c>
      <c r="E86" s="172">
        <v>36.4</v>
      </c>
      <c r="F86" s="172">
        <v>0.19270000000000001</v>
      </c>
      <c r="G86" s="172">
        <v>0.19270000000000001</v>
      </c>
      <c r="H86" s="172">
        <v>0.27550000000000002</v>
      </c>
      <c r="I86" s="172">
        <v>3.0869</v>
      </c>
      <c r="J86" s="172">
        <v>5.5683999999999996</v>
      </c>
      <c r="K86" s="172">
        <v>15.0806</v>
      </c>
      <c r="L86" s="172">
        <v>-5.0846999999999998</v>
      </c>
      <c r="M86" s="172">
        <v>0.80310000000000004</v>
      </c>
      <c r="N86" s="172">
        <v>1.5908</v>
      </c>
      <c r="O86" s="172">
        <v>4.9328000000000003</v>
      </c>
      <c r="P86" s="172">
        <v>6.9695999999999998</v>
      </c>
      <c r="Q86" s="172">
        <v>10.007999999999999</v>
      </c>
      <c r="R86" s="172">
        <v>4.2016</v>
      </c>
    </row>
    <row r="87" spans="1:18" x14ac:dyDescent="0.3">
      <c r="A87" s="168" t="s">
        <v>553</v>
      </c>
      <c r="B87" s="168" t="s">
        <v>559</v>
      </c>
      <c r="C87" s="168">
        <v>120377</v>
      </c>
      <c r="D87" s="171">
        <v>44025</v>
      </c>
      <c r="E87" s="172">
        <v>39.369999999999997</v>
      </c>
      <c r="F87" s="172">
        <v>0.2036</v>
      </c>
      <c r="G87" s="172">
        <v>0.2036</v>
      </c>
      <c r="H87" s="172">
        <v>0.2802</v>
      </c>
      <c r="I87" s="172">
        <v>3.1438000000000001</v>
      </c>
      <c r="J87" s="172">
        <v>5.6345999999999998</v>
      </c>
      <c r="K87" s="172">
        <v>15.285500000000001</v>
      </c>
      <c r="L87" s="172">
        <v>-4.7884000000000002</v>
      </c>
      <c r="M87" s="172">
        <v>1.2603</v>
      </c>
      <c r="N87" s="172">
        <v>2.1536</v>
      </c>
      <c r="O87" s="172">
        <v>5.8727</v>
      </c>
      <c r="P87" s="172">
        <v>8.1563999999999997</v>
      </c>
      <c r="Q87" s="172">
        <v>11.5406</v>
      </c>
      <c r="R87" s="172">
        <v>4.9485999999999999</v>
      </c>
    </row>
    <row r="88" spans="1:18" x14ac:dyDescent="0.3">
      <c r="A88" s="168" t="s">
        <v>553</v>
      </c>
      <c r="B88" s="168" t="s">
        <v>560</v>
      </c>
      <c r="C88" s="168">
        <v>147789</v>
      </c>
      <c r="D88" s="171">
        <v>44025</v>
      </c>
      <c r="E88" s="172">
        <v>8.6438000000000006</v>
      </c>
      <c r="F88" s="172">
        <v>0.4894</v>
      </c>
      <c r="G88" s="172">
        <v>0.4894</v>
      </c>
      <c r="H88" s="172">
        <v>0.45789999999999997</v>
      </c>
      <c r="I88" s="172">
        <v>0.65329999999999999</v>
      </c>
      <c r="J88" s="172">
        <v>-0.20200000000000001</v>
      </c>
      <c r="K88" s="172">
        <v>7.5754999999999999</v>
      </c>
      <c r="L88" s="172">
        <v>-14.5701</v>
      </c>
      <c r="M88" s="172"/>
      <c r="N88" s="172"/>
      <c r="O88" s="172"/>
      <c r="P88" s="172"/>
      <c r="Q88" s="172">
        <v>-13.561999999999999</v>
      </c>
      <c r="R88" s="172"/>
    </row>
    <row r="89" spans="1:18" x14ac:dyDescent="0.3">
      <c r="A89" s="168" t="s">
        <v>553</v>
      </c>
      <c r="B89" s="168" t="s">
        <v>561</v>
      </c>
      <c r="C89" s="168">
        <v>147787</v>
      </c>
      <c r="D89" s="171">
        <v>44025</v>
      </c>
      <c r="E89" s="172">
        <v>8.5465</v>
      </c>
      <c r="F89" s="172">
        <v>0.47139999999999999</v>
      </c>
      <c r="G89" s="172">
        <v>0.47139999999999999</v>
      </c>
      <c r="H89" s="172">
        <v>0.41710000000000003</v>
      </c>
      <c r="I89" s="172">
        <v>0.57189999999999996</v>
      </c>
      <c r="J89" s="172">
        <v>-0.38</v>
      </c>
      <c r="K89" s="172">
        <v>7.0025000000000004</v>
      </c>
      <c r="L89" s="172">
        <v>-15.4657</v>
      </c>
      <c r="M89" s="172"/>
      <c r="N89" s="172"/>
      <c r="O89" s="172"/>
      <c r="P89" s="172"/>
      <c r="Q89" s="172">
        <v>-14.535</v>
      </c>
      <c r="R89" s="172"/>
    </row>
    <row r="90" spans="1:18" x14ac:dyDescent="0.3">
      <c r="A90" s="168" t="s">
        <v>553</v>
      </c>
      <c r="B90" s="168" t="s">
        <v>562</v>
      </c>
      <c r="C90" s="168">
        <v>144335</v>
      </c>
      <c r="D90" s="171">
        <v>44025</v>
      </c>
      <c r="E90" s="172">
        <v>11.417</v>
      </c>
      <c r="F90" s="172">
        <v>0.43099999999999999</v>
      </c>
      <c r="G90" s="172">
        <v>0.43099999999999999</v>
      </c>
      <c r="H90" s="172">
        <v>0.46639999999999998</v>
      </c>
      <c r="I90" s="172">
        <v>3.4805000000000001</v>
      </c>
      <c r="J90" s="172">
        <v>6.6710000000000003</v>
      </c>
      <c r="K90" s="172">
        <v>17.157499999999999</v>
      </c>
      <c r="L90" s="172">
        <v>-0.62670000000000003</v>
      </c>
      <c r="M90" s="172">
        <v>5.1772999999999998</v>
      </c>
      <c r="N90" s="172">
        <v>6.7607999999999997</v>
      </c>
      <c r="O90" s="172"/>
      <c r="P90" s="172"/>
      <c r="Q90" s="172">
        <v>7.0091000000000001</v>
      </c>
      <c r="R90" s="172"/>
    </row>
    <row r="91" spans="1:18" x14ac:dyDescent="0.3">
      <c r="A91" s="168" t="s">
        <v>553</v>
      </c>
      <c r="B91" s="168" t="s">
        <v>563</v>
      </c>
      <c r="C91" s="168">
        <v>144333</v>
      </c>
      <c r="D91" s="171">
        <v>44025</v>
      </c>
      <c r="E91" s="172">
        <v>11.180999999999999</v>
      </c>
      <c r="F91" s="172">
        <v>0.42209999999999998</v>
      </c>
      <c r="G91" s="172">
        <v>0.42209999999999998</v>
      </c>
      <c r="H91" s="172">
        <v>0.44019999999999998</v>
      </c>
      <c r="I91" s="172">
        <v>3.4319999999999999</v>
      </c>
      <c r="J91" s="172">
        <v>6.5669000000000004</v>
      </c>
      <c r="K91" s="172">
        <v>16.8216</v>
      </c>
      <c r="L91" s="172">
        <v>-1.1842999999999999</v>
      </c>
      <c r="M91" s="172">
        <v>4.3197999999999999</v>
      </c>
      <c r="N91" s="172">
        <v>5.6605999999999996</v>
      </c>
      <c r="O91" s="172"/>
      <c r="P91" s="172"/>
      <c r="Q91" s="172">
        <v>5.8726000000000003</v>
      </c>
      <c r="R91" s="172"/>
    </row>
    <row r="92" spans="1:18" x14ac:dyDescent="0.3">
      <c r="A92" s="168" t="s">
        <v>553</v>
      </c>
      <c r="B92" s="168" t="s">
        <v>564</v>
      </c>
      <c r="C92" s="168">
        <v>119298</v>
      </c>
      <c r="D92" s="171">
        <v>44025</v>
      </c>
      <c r="E92" s="172">
        <v>27.85</v>
      </c>
      <c r="F92" s="172">
        <v>0.12939999999999999</v>
      </c>
      <c r="G92" s="172">
        <v>0.12939999999999999</v>
      </c>
      <c r="H92" s="172">
        <v>-0.23280000000000001</v>
      </c>
      <c r="I92" s="172">
        <v>2.0108999999999999</v>
      </c>
      <c r="J92" s="172">
        <v>3.8637000000000001</v>
      </c>
      <c r="K92" s="172">
        <v>10.8149</v>
      </c>
      <c r="L92" s="172">
        <v>1.4387000000000001</v>
      </c>
      <c r="M92" s="172">
        <v>6.1519000000000004</v>
      </c>
      <c r="N92" s="172">
        <v>6.8728999999999996</v>
      </c>
      <c r="O92" s="172">
        <v>6.7622999999999998</v>
      </c>
      <c r="P92" s="172">
        <v>5.899</v>
      </c>
      <c r="Q92" s="172">
        <v>11.788399999999999</v>
      </c>
      <c r="R92" s="172">
        <v>5.5068000000000001</v>
      </c>
    </row>
    <row r="93" spans="1:18" x14ac:dyDescent="0.3">
      <c r="A93" s="168" t="s">
        <v>553</v>
      </c>
      <c r="B93" s="168" t="s">
        <v>565</v>
      </c>
      <c r="C93" s="168">
        <v>118194</v>
      </c>
      <c r="D93" s="171">
        <v>44025</v>
      </c>
      <c r="E93" s="172">
        <v>25.712</v>
      </c>
      <c r="F93" s="172">
        <v>0.1207</v>
      </c>
      <c r="G93" s="172">
        <v>0.1207</v>
      </c>
      <c r="H93" s="172">
        <v>-0.25600000000000001</v>
      </c>
      <c r="I93" s="172">
        <v>1.9589000000000001</v>
      </c>
      <c r="J93" s="172">
        <v>3.7526999999999999</v>
      </c>
      <c r="K93" s="172">
        <v>10.4657</v>
      </c>
      <c r="L93" s="172">
        <v>0.78390000000000004</v>
      </c>
      <c r="M93" s="172">
        <v>5.1357999999999997</v>
      </c>
      <c r="N93" s="172">
        <v>5.5457000000000001</v>
      </c>
      <c r="O93" s="172">
        <v>5.5312999999999999</v>
      </c>
      <c r="P93" s="172">
        <v>4.6664000000000003</v>
      </c>
      <c r="Q93" s="172">
        <v>10.5266</v>
      </c>
      <c r="R93" s="172">
        <v>4.258</v>
      </c>
    </row>
    <row r="94" spans="1:18" x14ac:dyDescent="0.3">
      <c r="A94" s="168" t="s">
        <v>553</v>
      </c>
      <c r="B94" s="168" t="s">
        <v>566</v>
      </c>
      <c r="C94" s="168">
        <v>102846</v>
      </c>
      <c r="D94" s="171">
        <v>44025</v>
      </c>
      <c r="E94" s="172">
        <v>89.521100000000004</v>
      </c>
      <c r="F94" s="172">
        <v>0.2397</v>
      </c>
      <c r="G94" s="172">
        <v>0.2397</v>
      </c>
      <c r="H94" s="172">
        <v>0.378</v>
      </c>
      <c r="I94" s="172">
        <v>2.3761000000000001</v>
      </c>
      <c r="J94" s="172">
        <v>4.4683000000000002</v>
      </c>
      <c r="K94" s="172">
        <v>10.821999999999999</v>
      </c>
      <c r="L94" s="172">
        <v>-5.8047000000000004</v>
      </c>
      <c r="M94" s="172">
        <v>-0.78420000000000001</v>
      </c>
      <c r="N94" s="172">
        <v>-2.3834</v>
      </c>
      <c r="O94" s="172">
        <v>2.6086999999999998</v>
      </c>
      <c r="P94" s="172">
        <v>5.1860999999999997</v>
      </c>
      <c r="Q94" s="172">
        <v>15.014900000000001</v>
      </c>
      <c r="R94" s="172">
        <v>2.2181000000000002</v>
      </c>
    </row>
    <row r="95" spans="1:18" x14ac:dyDescent="0.3">
      <c r="A95" s="168" t="s">
        <v>553</v>
      </c>
      <c r="B95" s="168" t="s">
        <v>567</v>
      </c>
      <c r="C95" s="168">
        <v>118736</v>
      </c>
      <c r="D95" s="171">
        <v>44025</v>
      </c>
      <c r="E95" s="172">
        <v>95.020399999999995</v>
      </c>
      <c r="F95" s="172">
        <v>0.25040000000000001</v>
      </c>
      <c r="G95" s="172">
        <v>0.25040000000000001</v>
      </c>
      <c r="H95" s="172">
        <v>0.40229999999999999</v>
      </c>
      <c r="I95" s="172">
        <v>2.4249999999999998</v>
      </c>
      <c r="J95" s="172">
        <v>4.5811000000000002</v>
      </c>
      <c r="K95" s="172">
        <v>11.173299999999999</v>
      </c>
      <c r="L95" s="172">
        <v>-5.1135000000000002</v>
      </c>
      <c r="M95" s="172">
        <v>0.27250000000000002</v>
      </c>
      <c r="N95" s="172">
        <v>-1.0730999999999999</v>
      </c>
      <c r="O95" s="172">
        <v>3.7608000000000001</v>
      </c>
      <c r="P95" s="172">
        <v>6.1371000000000002</v>
      </c>
      <c r="Q95" s="172">
        <v>10.427899999999999</v>
      </c>
      <c r="R95" s="172">
        <v>3.5573000000000001</v>
      </c>
    </row>
    <row r="96" spans="1:18" x14ac:dyDescent="0.3">
      <c r="A96" s="168" t="s">
        <v>553</v>
      </c>
      <c r="B96" s="168" t="s">
        <v>568</v>
      </c>
      <c r="C96" s="168">
        <v>148026</v>
      </c>
      <c r="D96" s="171">
        <v>44025</v>
      </c>
      <c r="E96" s="172">
        <v>11.12</v>
      </c>
      <c r="F96" s="172">
        <v>0.35649999999999998</v>
      </c>
      <c r="G96" s="172">
        <v>0.35649999999999998</v>
      </c>
      <c r="H96" s="172">
        <v>0.6845</v>
      </c>
      <c r="I96" s="172">
        <v>2.9649000000000001</v>
      </c>
      <c r="J96" s="172">
        <v>4.7999000000000001</v>
      </c>
      <c r="K96" s="172">
        <v>10.575200000000001</v>
      </c>
      <c r="L96" s="172"/>
      <c r="M96" s="172"/>
      <c r="N96" s="172"/>
      <c r="O96" s="172"/>
      <c r="P96" s="172"/>
      <c r="Q96" s="172">
        <v>11.2</v>
      </c>
      <c r="R96" s="172"/>
    </row>
    <row r="97" spans="1:18" x14ac:dyDescent="0.3">
      <c r="A97" s="168" t="s">
        <v>553</v>
      </c>
      <c r="B97" s="168" t="s">
        <v>569</v>
      </c>
      <c r="C97" s="168">
        <v>148024</v>
      </c>
      <c r="D97" s="171">
        <v>44025</v>
      </c>
      <c r="E97" s="172">
        <v>11.0442</v>
      </c>
      <c r="F97" s="172">
        <v>0.33979999999999999</v>
      </c>
      <c r="G97" s="172">
        <v>0.33979999999999999</v>
      </c>
      <c r="H97" s="172">
        <v>0.64429999999999998</v>
      </c>
      <c r="I97" s="172">
        <v>2.8860000000000001</v>
      </c>
      <c r="J97" s="172">
        <v>4.6268000000000002</v>
      </c>
      <c r="K97" s="172">
        <v>10.033799999999999</v>
      </c>
      <c r="L97" s="172"/>
      <c r="M97" s="172"/>
      <c r="N97" s="172"/>
      <c r="O97" s="172"/>
      <c r="P97" s="172"/>
      <c r="Q97" s="172">
        <v>10.442</v>
      </c>
      <c r="R97" s="172"/>
    </row>
    <row r="98" spans="1:18" x14ac:dyDescent="0.3">
      <c r="A98" s="168" t="s">
        <v>553</v>
      </c>
      <c r="B98" s="168" t="s">
        <v>570</v>
      </c>
      <c r="C98" s="168">
        <v>146010</v>
      </c>
      <c r="D98" s="171">
        <v>44025</v>
      </c>
      <c r="E98" s="172">
        <v>11.1708</v>
      </c>
      <c r="F98" s="172">
        <v>9.5899999999999999E-2</v>
      </c>
      <c r="G98" s="172">
        <v>9.5899999999999999E-2</v>
      </c>
      <c r="H98" s="172">
        <v>2.5100000000000001E-2</v>
      </c>
      <c r="I98" s="172">
        <v>2.3033000000000001</v>
      </c>
      <c r="J98" s="172">
        <v>4.4195000000000002</v>
      </c>
      <c r="K98" s="172">
        <v>11.9992</v>
      </c>
      <c r="L98" s="172">
        <v>0.75670000000000004</v>
      </c>
      <c r="M98" s="172">
        <v>5.5213000000000001</v>
      </c>
      <c r="N98" s="172">
        <v>5.8682999999999996</v>
      </c>
      <c r="O98" s="172"/>
      <c r="P98" s="172"/>
      <c r="Q98" s="172">
        <v>7.8921999999999999</v>
      </c>
      <c r="R98" s="172"/>
    </row>
    <row r="99" spans="1:18" x14ac:dyDescent="0.3">
      <c r="A99" s="168" t="s">
        <v>553</v>
      </c>
      <c r="B99" s="168" t="s">
        <v>571</v>
      </c>
      <c r="C99" s="168">
        <v>146007</v>
      </c>
      <c r="D99" s="171">
        <v>44025</v>
      </c>
      <c r="E99" s="172">
        <v>10.873900000000001</v>
      </c>
      <c r="F99" s="172">
        <v>8.3799999999999999E-2</v>
      </c>
      <c r="G99" s="172">
        <v>8.3799999999999999E-2</v>
      </c>
      <c r="H99" s="172">
        <v>-2.8E-3</v>
      </c>
      <c r="I99" s="172">
        <v>2.2473000000000001</v>
      </c>
      <c r="J99" s="172">
        <v>4.2750000000000004</v>
      </c>
      <c r="K99" s="172">
        <v>11.5672</v>
      </c>
      <c r="L99" s="172">
        <v>-0.14779999999999999</v>
      </c>
      <c r="M99" s="172">
        <v>4.1252000000000004</v>
      </c>
      <c r="N99" s="172">
        <v>3.96</v>
      </c>
      <c r="O99" s="172"/>
      <c r="P99" s="172"/>
      <c r="Q99" s="172">
        <v>5.9165000000000001</v>
      </c>
      <c r="R99" s="172"/>
    </row>
    <row r="100" spans="1:18" x14ac:dyDescent="0.3">
      <c r="A100" s="168" t="s">
        <v>553</v>
      </c>
      <c r="B100" s="168" t="s">
        <v>572</v>
      </c>
      <c r="C100" s="168">
        <v>142038</v>
      </c>
      <c r="D100" s="171">
        <v>44025</v>
      </c>
      <c r="E100" s="172">
        <v>11.82</v>
      </c>
      <c r="F100" s="172">
        <v>0.33960000000000001</v>
      </c>
      <c r="G100" s="172">
        <v>0.33960000000000001</v>
      </c>
      <c r="H100" s="172">
        <v>0.51019999999999999</v>
      </c>
      <c r="I100" s="172">
        <v>4.3247999999999998</v>
      </c>
      <c r="J100" s="172">
        <v>7.3569000000000004</v>
      </c>
      <c r="K100" s="172">
        <v>17.145700000000001</v>
      </c>
      <c r="L100" s="172">
        <v>2.9617</v>
      </c>
      <c r="M100" s="172">
        <v>7.6502999999999997</v>
      </c>
      <c r="N100" s="172">
        <v>9.0405999999999995</v>
      </c>
      <c r="O100" s="172"/>
      <c r="P100" s="172"/>
      <c r="Q100" s="172">
        <v>6.8052999999999999</v>
      </c>
      <c r="R100" s="172">
        <v>7.7961999999999998</v>
      </c>
    </row>
    <row r="101" spans="1:18" x14ac:dyDescent="0.3">
      <c r="A101" s="168" t="s">
        <v>553</v>
      </c>
      <c r="B101" s="168" t="s">
        <v>573</v>
      </c>
      <c r="C101" s="168">
        <v>142035</v>
      </c>
      <c r="D101" s="171">
        <v>44025</v>
      </c>
      <c r="E101" s="172">
        <v>11.62</v>
      </c>
      <c r="F101" s="172">
        <v>0.25879999999999997</v>
      </c>
      <c r="G101" s="172">
        <v>0.25879999999999997</v>
      </c>
      <c r="H101" s="172">
        <v>0.43219999999999997</v>
      </c>
      <c r="I101" s="172">
        <v>4.2152000000000003</v>
      </c>
      <c r="J101" s="172">
        <v>7.2946</v>
      </c>
      <c r="K101" s="172">
        <v>16.901399999999999</v>
      </c>
      <c r="L101" s="172">
        <v>2.6501999999999999</v>
      </c>
      <c r="M101" s="172">
        <v>7.0968</v>
      </c>
      <c r="N101" s="172">
        <v>8.2944999999999993</v>
      </c>
      <c r="O101" s="172"/>
      <c r="P101" s="172"/>
      <c r="Q101" s="172">
        <v>6.09</v>
      </c>
      <c r="R101" s="172">
        <v>7.1449999999999996</v>
      </c>
    </row>
    <row r="102" spans="1:18" x14ac:dyDescent="0.3">
      <c r="A102" s="173" t="s">
        <v>27</v>
      </c>
      <c r="B102" s="168"/>
      <c r="C102" s="168"/>
      <c r="D102" s="168"/>
      <c r="E102" s="168"/>
      <c r="F102" s="174">
        <v>0.23755499999999996</v>
      </c>
      <c r="G102" s="174">
        <v>0.23755499999999996</v>
      </c>
      <c r="H102" s="174">
        <v>0.20054499999999997</v>
      </c>
      <c r="I102" s="174">
        <v>2.5629250000000003</v>
      </c>
      <c r="J102" s="174">
        <v>4.6695250000000001</v>
      </c>
      <c r="K102" s="174">
        <v>12.547029999999998</v>
      </c>
      <c r="L102" s="174">
        <v>-4.4977277777777784</v>
      </c>
      <c r="M102" s="174">
        <v>2.2683687500000005</v>
      </c>
      <c r="N102" s="174">
        <v>1.8747750000000001</v>
      </c>
      <c r="O102" s="174">
        <v>3.6233899999999997</v>
      </c>
      <c r="P102" s="174">
        <v>6.3485300000000011</v>
      </c>
      <c r="Q102" s="174">
        <v>7.3518750000000015</v>
      </c>
      <c r="R102" s="174">
        <v>3.845825</v>
      </c>
    </row>
    <row r="103" spans="1:18" x14ac:dyDescent="0.3">
      <c r="A103" s="173" t="s">
        <v>409</v>
      </c>
      <c r="B103" s="168"/>
      <c r="C103" s="168"/>
      <c r="D103" s="168"/>
      <c r="E103" s="168"/>
      <c r="F103" s="174">
        <v>0.25459999999999999</v>
      </c>
      <c r="G103" s="174">
        <v>0.25459999999999999</v>
      </c>
      <c r="H103" s="174">
        <v>0.371</v>
      </c>
      <c r="I103" s="174">
        <v>2.5987499999999999</v>
      </c>
      <c r="J103" s="174">
        <v>4.6039500000000002</v>
      </c>
      <c r="K103" s="174">
        <v>11.780799999999999</v>
      </c>
      <c r="L103" s="174">
        <v>-3.6964999999999999</v>
      </c>
      <c r="M103" s="174">
        <v>3.5384000000000002</v>
      </c>
      <c r="N103" s="174">
        <v>3.4192499999999999</v>
      </c>
      <c r="O103" s="174">
        <v>3.9604999999999997</v>
      </c>
      <c r="P103" s="174">
        <v>6.0180500000000006</v>
      </c>
      <c r="Q103" s="174">
        <v>9.9862499999999983</v>
      </c>
      <c r="R103" s="174">
        <v>4.2298</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44025</v>
      </c>
      <c r="E106" s="172">
        <v>275.4864</v>
      </c>
      <c r="F106" s="172">
        <v>7.6054000000000004</v>
      </c>
      <c r="G106" s="172">
        <v>7.6054000000000004</v>
      </c>
      <c r="H106" s="172">
        <v>35.014800000000001</v>
      </c>
      <c r="I106" s="172">
        <v>30.459800000000001</v>
      </c>
      <c r="J106" s="172">
        <v>29.825500000000002</v>
      </c>
      <c r="K106" s="172">
        <v>25.483499999999999</v>
      </c>
      <c r="L106" s="172">
        <v>14.8924</v>
      </c>
      <c r="M106" s="172">
        <v>12.8125</v>
      </c>
      <c r="N106" s="172">
        <v>11.498699999999999</v>
      </c>
      <c r="O106" s="172">
        <v>8.7723999999999993</v>
      </c>
      <c r="P106" s="172">
        <v>9.3145000000000007</v>
      </c>
      <c r="Q106" s="172">
        <v>8.6559000000000008</v>
      </c>
      <c r="R106" s="172">
        <v>10.9612</v>
      </c>
    </row>
    <row r="107" spans="1:18" x14ac:dyDescent="0.3">
      <c r="A107" s="168" t="s">
        <v>575</v>
      </c>
      <c r="B107" s="168" t="s">
        <v>577</v>
      </c>
      <c r="C107" s="168">
        <v>119550</v>
      </c>
      <c r="D107" s="171">
        <v>44025</v>
      </c>
      <c r="E107" s="172">
        <v>281.12240000000003</v>
      </c>
      <c r="F107" s="172">
        <v>7.9382000000000001</v>
      </c>
      <c r="G107" s="172">
        <v>7.9382000000000001</v>
      </c>
      <c r="H107" s="172">
        <v>35.347700000000003</v>
      </c>
      <c r="I107" s="172">
        <v>31.028700000000001</v>
      </c>
      <c r="J107" s="172">
        <v>30.266200000000001</v>
      </c>
      <c r="K107" s="172">
        <v>25.864100000000001</v>
      </c>
      <c r="L107" s="172">
        <v>15.253</v>
      </c>
      <c r="M107" s="172">
        <v>13.1675</v>
      </c>
      <c r="N107" s="172">
        <v>11.851900000000001</v>
      </c>
      <c r="O107" s="172">
        <v>9.0997000000000003</v>
      </c>
      <c r="P107" s="172">
        <v>9.65</v>
      </c>
      <c r="Q107" s="172">
        <v>9.9617000000000004</v>
      </c>
      <c r="R107" s="172">
        <v>11.302</v>
      </c>
    </row>
    <row r="108" spans="1:18" x14ac:dyDescent="0.3">
      <c r="A108" s="168" t="s">
        <v>575</v>
      </c>
      <c r="B108" s="168" t="s">
        <v>578</v>
      </c>
      <c r="C108" s="168">
        <v>120438</v>
      </c>
      <c r="D108" s="171">
        <v>44025</v>
      </c>
      <c r="E108" s="172">
        <v>2031.1273000000001</v>
      </c>
      <c r="F108" s="172">
        <v>-2.2195</v>
      </c>
      <c r="G108" s="172">
        <v>-2.2195</v>
      </c>
      <c r="H108" s="172">
        <v>14.279400000000001</v>
      </c>
      <c r="I108" s="172">
        <v>19.121300000000002</v>
      </c>
      <c r="J108" s="172">
        <v>22.297899999999998</v>
      </c>
      <c r="K108" s="172">
        <v>21.243600000000001</v>
      </c>
      <c r="L108" s="172">
        <v>13.0655</v>
      </c>
      <c r="M108" s="172">
        <v>11.786</v>
      </c>
      <c r="N108" s="172">
        <v>11.6808</v>
      </c>
      <c r="O108" s="172">
        <v>9.6018000000000008</v>
      </c>
      <c r="P108" s="172">
        <v>9.0921000000000003</v>
      </c>
      <c r="Q108" s="172">
        <v>9.1134000000000004</v>
      </c>
      <c r="R108" s="172">
        <v>11.259600000000001</v>
      </c>
    </row>
    <row r="109" spans="1:18" x14ac:dyDescent="0.3">
      <c r="A109" s="168" t="s">
        <v>575</v>
      </c>
      <c r="B109" s="168" t="s">
        <v>579</v>
      </c>
      <c r="C109" s="168">
        <v>117446</v>
      </c>
      <c r="D109" s="171">
        <v>44025</v>
      </c>
      <c r="E109" s="172">
        <v>1998.3851</v>
      </c>
      <c r="F109" s="172">
        <v>-2.5291000000000001</v>
      </c>
      <c r="G109" s="172">
        <v>-2.5291000000000001</v>
      </c>
      <c r="H109" s="172">
        <v>13.9689</v>
      </c>
      <c r="I109" s="172">
        <v>18.809000000000001</v>
      </c>
      <c r="J109" s="172">
        <v>21.982099999999999</v>
      </c>
      <c r="K109" s="172">
        <v>20.922499999999999</v>
      </c>
      <c r="L109" s="172">
        <v>12.7441</v>
      </c>
      <c r="M109" s="172">
        <v>11.458500000000001</v>
      </c>
      <c r="N109" s="172">
        <v>11.3454</v>
      </c>
      <c r="O109" s="172">
        <v>9.3045000000000009</v>
      </c>
      <c r="P109" s="172">
        <v>8.8399000000000001</v>
      </c>
      <c r="Q109" s="172">
        <v>8.9216999999999995</v>
      </c>
      <c r="R109" s="172">
        <v>10.941599999999999</v>
      </c>
    </row>
    <row r="110" spans="1:18" x14ac:dyDescent="0.3">
      <c r="A110" s="168" t="s">
        <v>575</v>
      </c>
      <c r="B110" s="168" t="s">
        <v>580</v>
      </c>
      <c r="C110" s="168">
        <v>124175</v>
      </c>
      <c r="D110" s="171">
        <v>44025</v>
      </c>
      <c r="E110" s="172">
        <v>18.632000000000001</v>
      </c>
      <c r="F110" s="172">
        <v>-1.8281000000000001</v>
      </c>
      <c r="G110" s="172">
        <v>-1.8281000000000001</v>
      </c>
      <c r="H110" s="172">
        <v>22.710899999999999</v>
      </c>
      <c r="I110" s="172">
        <v>22.4543</v>
      </c>
      <c r="J110" s="172">
        <v>23.217600000000001</v>
      </c>
      <c r="K110" s="172">
        <v>24.571100000000001</v>
      </c>
      <c r="L110" s="172">
        <v>15.5273</v>
      </c>
      <c r="M110" s="172">
        <v>13.384399999999999</v>
      </c>
      <c r="N110" s="172">
        <v>12.7013</v>
      </c>
      <c r="O110" s="172">
        <v>9.0175000000000001</v>
      </c>
      <c r="P110" s="172">
        <v>9.2416</v>
      </c>
      <c r="Q110" s="172">
        <v>9.5350000000000001</v>
      </c>
      <c r="R110" s="172">
        <v>11.3893</v>
      </c>
    </row>
    <row r="111" spans="1:18" x14ac:dyDescent="0.3">
      <c r="A111" s="168" t="s">
        <v>575</v>
      </c>
      <c r="B111" s="168" t="s">
        <v>581</v>
      </c>
      <c r="C111" s="168">
        <v>124172</v>
      </c>
      <c r="D111" s="171">
        <v>44025</v>
      </c>
      <c r="E111" s="172">
        <v>18.2271</v>
      </c>
      <c r="F111" s="172">
        <v>-2.0689000000000002</v>
      </c>
      <c r="G111" s="172">
        <v>-2.0689000000000002</v>
      </c>
      <c r="H111" s="172">
        <v>22.438500000000001</v>
      </c>
      <c r="I111" s="172">
        <v>22.186199999999999</v>
      </c>
      <c r="J111" s="172">
        <v>22.950900000000001</v>
      </c>
      <c r="K111" s="172">
        <v>24.288</v>
      </c>
      <c r="L111" s="172">
        <v>15.2377</v>
      </c>
      <c r="M111" s="172">
        <v>13.077199999999999</v>
      </c>
      <c r="N111" s="172">
        <v>12.3813</v>
      </c>
      <c r="O111" s="172">
        <v>8.6994000000000007</v>
      </c>
      <c r="P111" s="172">
        <v>8.9016000000000002</v>
      </c>
      <c r="Q111" s="172">
        <v>9.1832999999999991</v>
      </c>
      <c r="R111" s="172">
        <v>11.040800000000001</v>
      </c>
    </row>
    <row r="112" spans="1:18" x14ac:dyDescent="0.3">
      <c r="A112" s="168" t="s">
        <v>575</v>
      </c>
      <c r="B112" s="168" t="s">
        <v>582</v>
      </c>
      <c r="C112" s="168">
        <v>140286</v>
      </c>
      <c r="D112" s="171">
        <v>44025</v>
      </c>
      <c r="E112" s="172">
        <v>19.017700000000001</v>
      </c>
      <c r="F112" s="172">
        <v>19.287099999999999</v>
      </c>
      <c r="G112" s="172">
        <v>19.287099999999999</v>
      </c>
      <c r="H112" s="172">
        <v>74.840999999999994</v>
      </c>
      <c r="I112" s="172">
        <v>45.300600000000003</v>
      </c>
      <c r="J112" s="172">
        <v>36.511699999999998</v>
      </c>
      <c r="K112" s="172">
        <v>36.5914</v>
      </c>
      <c r="L112" s="172">
        <v>20.896699999999999</v>
      </c>
      <c r="M112" s="172">
        <v>17.905100000000001</v>
      </c>
      <c r="N112" s="172">
        <v>14.449400000000001</v>
      </c>
      <c r="O112" s="172">
        <v>10.671200000000001</v>
      </c>
      <c r="P112" s="172">
        <v>9.6761999999999997</v>
      </c>
      <c r="Q112" s="172">
        <v>9.8597999999999999</v>
      </c>
      <c r="R112" s="172">
        <v>13.7906</v>
      </c>
    </row>
    <row r="113" spans="1:18" x14ac:dyDescent="0.3">
      <c r="A113" s="168" t="s">
        <v>575</v>
      </c>
      <c r="B113" s="168" t="s">
        <v>583</v>
      </c>
      <c r="C113" s="168">
        <v>140283</v>
      </c>
      <c r="D113" s="171">
        <v>44025</v>
      </c>
      <c r="E113" s="172">
        <v>18.647300000000001</v>
      </c>
      <c r="F113" s="172">
        <v>18.950900000000001</v>
      </c>
      <c r="G113" s="172">
        <v>18.950900000000001</v>
      </c>
      <c r="H113" s="172">
        <v>74.478899999999996</v>
      </c>
      <c r="I113" s="172">
        <v>44.928199999999997</v>
      </c>
      <c r="J113" s="172">
        <v>36.131999999999998</v>
      </c>
      <c r="K113" s="172">
        <v>36.209200000000003</v>
      </c>
      <c r="L113" s="172">
        <v>20.5047</v>
      </c>
      <c r="M113" s="172">
        <v>17.5045</v>
      </c>
      <c r="N113" s="172">
        <v>14.0471</v>
      </c>
      <c r="O113" s="172">
        <v>10.3658</v>
      </c>
      <c r="P113" s="172">
        <v>9.3632000000000009</v>
      </c>
      <c r="Q113" s="172">
        <v>9.5441000000000003</v>
      </c>
      <c r="R113" s="172">
        <v>13.471299999999999</v>
      </c>
    </row>
    <row r="114" spans="1:18" x14ac:dyDescent="0.3">
      <c r="A114" s="168" t="s">
        <v>575</v>
      </c>
      <c r="B114" s="168" t="s">
        <v>584</v>
      </c>
      <c r="C114" s="168">
        <v>129006</v>
      </c>
      <c r="D114" s="171">
        <v>44025</v>
      </c>
      <c r="E114" s="172">
        <v>17.074999999999999</v>
      </c>
      <c r="F114" s="172">
        <v>3.2786</v>
      </c>
      <c r="G114" s="172">
        <v>3.2786</v>
      </c>
      <c r="H114" s="172">
        <v>31.737300000000001</v>
      </c>
      <c r="I114" s="172">
        <v>26.0154</v>
      </c>
      <c r="J114" s="172">
        <v>25.625</v>
      </c>
      <c r="K114" s="172">
        <v>20.885400000000001</v>
      </c>
      <c r="L114" s="172">
        <v>12.933999999999999</v>
      </c>
      <c r="M114" s="172">
        <v>12.0176</v>
      </c>
      <c r="N114" s="172">
        <v>11.4815</v>
      </c>
      <c r="O114" s="172">
        <v>9.0879999999999992</v>
      </c>
      <c r="P114" s="172">
        <v>8.9215</v>
      </c>
      <c r="Q114" s="172">
        <v>8.9796999999999993</v>
      </c>
      <c r="R114" s="172">
        <v>11.424799999999999</v>
      </c>
    </row>
    <row r="115" spans="1:18" x14ac:dyDescent="0.3">
      <c r="A115" s="168" t="s">
        <v>575</v>
      </c>
      <c r="B115" s="168" t="s">
        <v>585</v>
      </c>
      <c r="C115" s="168">
        <v>129008</v>
      </c>
      <c r="D115" s="171">
        <v>44025</v>
      </c>
      <c r="E115" s="172">
        <v>17.546700000000001</v>
      </c>
      <c r="F115" s="172">
        <v>3.6760999999999999</v>
      </c>
      <c r="G115" s="172">
        <v>3.6760999999999999</v>
      </c>
      <c r="H115" s="172">
        <v>32.052</v>
      </c>
      <c r="I115" s="172">
        <v>26.3398</v>
      </c>
      <c r="J115" s="172">
        <v>25.958100000000002</v>
      </c>
      <c r="K115" s="172">
        <v>21.248899999999999</v>
      </c>
      <c r="L115" s="172">
        <v>13.283300000000001</v>
      </c>
      <c r="M115" s="172">
        <v>12.3665</v>
      </c>
      <c r="N115" s="172">
        <v>11.8422</v>
      </c>
      <c r="O115" s="172">
        <v>9.4857999999999993</v>
      </c>
      <c r="P115" s="172">
        <v>9.3611000000000004</v>
      </c>
      <c r="Q115" s="172">
        <v>9.4580000000000002</v>
      </c>
      <c r="R115" s="172">
        <v>11.8073</v>
      </c>
    </row>
    <row r="116" spans="1:18" x14ac:dyDescent="0.3">
      <c r="A116" s="168" t="s">
        <v>575</v>
      </c>
      <c r="B116" s="168" t="s">
        <v>586</v>
      </c>
      <c r="C116" s="168">
        <v>128629</v>
      </c>
      <c r="D116" s="171">
        <v>44025</v>
      </c>
      <c r="E116" s="172">
        <v>17.603000000000002</v>
      </c>
      <c r="F116" s="172">
        <v>0.62209999999999999</v>
      </c>
      <c r="G116" s="172">
        <v>0.62209999999999999</v>
      </c>
      <c r="H116" s="172">
        <v>33.0886</v>
      </c>
      <c r="I116" s="172">
        <v>31.781600000000001</v>
      </c>
      <c r="J116" s="172">
        <v>29.060199999999998</v>
      </c>
      <c r="K116" s="172">
        <v>22.909400000000002</v>
      </c>
      <c r="L116" s="172">
        <v>13.8287</v>
      </c>
      <c r="M116" s="172">
        <v>12.5976</v>
      </c>
      <c r="N116" s="172">
        <v>12.062799999999999</v>
      </c>
      <c r="O116" s="172">
        <v>8.9613999999999994</v>
      </c>
      <c r="P116" s="172">
        <v>9.2797000000000001</v>
      </c>
      <c r="Q116" s="172">
        <v>9.3847000000000005</v>
      </c>
      <c r="R116" s="172">
        <v>11.1334</v>
      </c>
    </row>
    <row r="117" spans="1:18" x14ac:dyDescent="0.3">
      <c r="A117" s="168" t="s">
        <v>575</v>
      </c>
      <c r="B117" s="168" t="s">
        <v>587</v>
      </c>
      <c r="C117" s="168">
        <v>128628</v>
      </c>
      <c r="D117" s="171">
        <v>44025</v>
      </c>
      <c r="E117" s="172">
        <v>17.2623</v>
      </c>
      <c r="F117" s="172">
        <v>0.2114</v>
      </c>
      <c r="G117" s="172">
        <v>0.2114</v>
      </c>
      <c r="H117" s="172">
        <v>32.644599999999997</v>
      </c>
      <c r="I117" s="172">
        <v>31.318000000000001</v>
      </c>
      <c r="J117" s="172">
        <v>28.595400000000001</v>
      </c>
      <c r="K117" s="172">
        <v>22.432400000000001</v>
      </c>
      <c r="L117" s="172">
        <v>13.3476</v>
      </c>
      <c r="M117" s="172">
        <v>12.1061</v>
      </c>
      <c r="N117" s="172">
        <v>11.559799999999999</v>
      </c>
      <c r="O117" s="172">
        <v>8.4718999999999998</v>
      </c>
      <c r="P117" s="172">
        <v>8.8674999999999997</v>
      </c>
      <c r="Q117" s="172">
        <v>9.0460999999999991</v>
      </c>
      <c r="R117" s="172">
        <v>10.634499999999999</v>
      </c>
    </row>
    <row r="118" spans="1:18" x14ac:dyDescent="0.3">
      <c r="A118" s="168" t="s">
        <v>575</v>
      </c>
      <c r="B118" s="168" t="s">
        <v>588</v>
      </c>
      <c r="C118" s="168">
        <v>112342</v>
      </c>
      <c r="D118" s="171">
        <v>44025</v>
      </c>
      <c r="E118" s="172">
        <v>24.2104</v>
      </c>
      <c r="F118" s="172">
        <v>4.8765999999999998</v>
      </c>
      <c r="G118" s="172">
        <v>4.8765999999999998</v>
      </c>
      <c r="H118" s="172">
        <v>31.678899999999999</v>
      </c>
      <c r="I118" s="172">
        <v>29.249199999999998</v>
      </c>
      <c r="J118" s="172">
        <v>22.854900000000001</v>
      </c>
      <c r="K118" s="172">
        <v>23.0594</v>
      </c>
      <c r="L118" s="172">
        <v>11.950200000000001</v>
      </c>
      <c r="M118" s="172">
        <v>11.4382</v>
      </c>
      <c r="N118" s="172">
        <v>9.9864999999999995</v>
      </c>
      <c r="O118" s="172">
        <v>7.7584</v>
      </c>
      <c r="P118" s="172">
        <v>8.9108999999999998</v>
      </c>
      <c r="Q118" s="172">
        <v>8.7535000000000007</v>
      </c>
      <c r="R118" s="172">
        <v>9.7239000000000004</v>
      </c>
    </row>
    <row r="119" spans="1:18" x14ac:dyDescent="0.3">
      <c r="A119" s="168" t="s">
        <v>575</v>
      </c>
      <c r="B119" s="168" t="s">
        <v>589</v>
      </c>
      <c r="C119" s="168">
        <v>120256</v>
      </c>
      <c r="D119" s="171">
        <v>44025</v>
      </c>
      <c r="E119" s="172">
        <v>24.745200000000001</v>
      </c>
      <c r="F119" s="172">
        <v>5.3616999999999999</v>
      </c>
      <c r="G119" s="172">
        <v>5.3616999999999999</v>
      </c>
      <c r="H119" s="172">
        <v>32.1419</v>
      </c>
      <c r="I119" s="172">
        <v>29.709</v>
      </c>
      <c r="J119" s="172">
        <v>23.320699999999999</v>
      </c>
      <c r="K119" s="172">
        <v>23.537099999999999</v>
      </c>
      <c r="L119" s="172">
        <v>12.4283</v>
      </c>
      <c r="M119" s="172">
        <v>11.9277</v>
      </c>
      <c r="N119" s="172">
        <v>10.488200000000001</v>
      </c>
      <c r="O119" s="172">
        <v>8.1931999999999992</v>
      </c>
      <c r="P119" s="172">
        <v>9.2905999999999995</v>
      </c>
      <c r="Q119" s="172">
        <v>9.3070000000000004</v>
      </c>
      <c r="R119" s="172">
        <v>10.2065</v>
      </c>
    </row>
    <row r="120" spans="1:18" x14ac:dyDescent="0.3">
      <c r="A120" s="168" t="s">
        <v>575</v>
      </c>
      <c r="B120" s="168" t="s">
        <v>590</v>
      </c>
      <c r="C120" s="168">
        <v>121279</v>
      </c>
      <c r="D120" s="171">
        <v>44025</v>
      </c>
      <c r="E120" s="172">
        <v>18.9086</v>
      </c>
      <c r="F120" s="172">
        <v>-2.7019000000000002</v>
      </c>
      <c r="G120" s="172">
        <v>-2.7019000000000002</v>
      </c>
      <c r="H120" s="172">
        <v>22.571899999999999</v>
      </c>
      <c r="I120" s="172">
        <v>23.1191</v>
      </c>
      <c r="J120" s="172">
        <v>25.601900000000001</v>
      </c>
      <c r="K120" s="172">
        <v>24.2377</v>
      </c>
      <c r="L120" s="172">
        <v>15.459899999999999</v>
      </c>
      <c r="M120" s="172">
        <v>13.4963</v>
      </c>
      <c r="N120" s="172">
        <v>13.0298</v>
      </c>
      <c r="O120" s="172">
        <v>9.8492999999999995</v>
      </c>
      <c r="P120" s="172">
        <v>8.9784000000000006</v>
      </c>
      <c r="Q120" s="172">
        <v>9.0458999999999996</v>
      </c>
      <c r="R120" s="172">
        <v>12.287000000000001</v>
      </c>
    </row>
    <row r="121" spans="1:18" x14ac:dyDescent="0.3">
      <c r="A121" s="168" t="s">
        <v>575</v>
      </c>
      <c r="B121" s="168" t="s">
        <v>591</v>
      </c>
      <c r="C121" s="168">
        <v>121280</v>
      </c>
      <c r="D121" s="171">
        <v>44025</v>
      </c>
      <c r="E121" s="172">
        <v>18.657699999999998</v>
      </c>
      <c r="F121" s="172">
        <v>-3.0640999999999998</v>
      </c>
      <c r="G121" s="172">
        <v>-3.0640999999999998</v>
      </c>
      <c r="H121" s="172">
        <v>22.2285</v>
      </c>
      <c r="I121" s="172">
        <v>22.764299999999999</v>
      </c>
      <c r="J121" s="172">
        <v>25.248799999999999</v>
      </c>
      <c r="K121" s="172">
        <v>23.872900000000001</v>
      </c>
      <c r="L121" s="172">
        <v>15.085900000000001</v>
      </c>
      <c r="M121" s="172">
        <v>13.1153</v>
      </c>
      <c r="N121" s="172">
        <v>12.6456</v>
      </c>
      <c r="O121" s="172">
        <v>9.5381999999999998</v>
      </c>
      <c r="P121" s="172">
        <v>8.7454000000000001</v>
      </c>
      <c r="Q121" s="172">
        <v>8.8480000000000008</v>
      </c>
      <c r="R121" s="172">
        <v>11.956</v>
      </c>
    </row>
    <row r="122" spans="1:18" x14ac:dyDescent="0.3">
      <c r="A122" s="168" t="s">
        <v>575</v>
      </c>
      <c r="B122" s="168" t="s">
        <v>592</v>
      </c>
      <c r="C122" s="168">
        <v>147217</v>
      </c>
      <c r="D122" s="171">
        <v>44025</v>
      </c>
      <c r="E122" s="172">
        <v>1099.0395000000001</v>
      </c>
      <c r="F122" s="172">
        <v>10.3263</v>
      </c>
      <c r="G122" s="172">
        <v>10.3263</v>
      </c>
      <c r="H122" s="172">
        <v>23.5274</v>
      </c>
      <c r="I122" s="172">
        <v>16.575600000000001</v>
      </c>
      <c r="J122" s="172">
        <v>9.5531000000000006</v>
      </c>
      <c r="K122" s="172">
        <v>7.84</v>
      </c>
      <c r="L122" s="172">
        <v>6.1276000000000002</v>
      </c>
      <c r="M122" s="172">
        <v>6.5476999999999999</v>
      </c>
      <c r="N122" s="172">
        <v>7.1124999999999998</v>
      </c>
      <c r="O122" s="172"/>
      <c r="P122" s="172"/>
      <c r="Q122" s="172">
        <v>8.4071999999999996</v>
      </c>
      <c r="R122" s="172"/>
    </row>
    <row r="123" spans="1:18" x14ac:dyDescent="0.3">
      <c r="A123" s="168" t="s">
        <v>575</v>
      </c>
      <c r="B123" s="168" t="s">
        <v>593</v>
      </c>
      <c r="C123" s="168">
        <v>147223</v>
      </c>
      <c r="D123" s="171">
        <v>44025</v>
      </c>
      <c r="E123" s="172">
        <v>1092.2761</v>
      </c>
      <c r="F123" s="172">
        <v>9.8145000000000007</v>
      </c>
      <c r="G123" s="172">
        <v>9.8145000000000007</v>
      </c>
      <c r="H123" s="172">
        <v>23.014299999999999</v>
      </c>
      <c r="I123" s="172">
        <v>16.061900000000001</v>
      </c>
      <c r="J123" s="172">
        <v>9.0385000000000009</v>
      </c>
      <c r="K123" s="172">
        <v>7.3192000000000004</v>
      </c>
      <c r="L123" s="172">
        <v>5.6006999999999998</v>
      </c>
      <c r="M123" s="172">
        <v>6.0023</v>
      </c>
      <c r="N123" s="172">
        <v>6.55</v>
      </c>
      <c r="O123" s="172"/>
      <c r="P123" s="172"/>
      <c r="Q123" s="172">
        <v>7.8367000000000004</v>
      </c>
      <c r="R123" s="172"/>
    </row>
    <row r="124" spans="1:18" x14ac:dyDescent="0.3">
      <c r="A124" s="168" t="s">
        <v>575</v>
      </c>
      <c r="B124" s="168" t="s">
        <v>594</v>
      </c>
      <c r="C124" s="168">
        <v>118232</v>
      </c>
      <c r="D124" s="171">
        <v>44025</v>
      </c>
      <c r="E124" s="172">
        <v>1774.9791</v>
      </c>
      <c r="F124" s="172">
        <v>18.581499999999998</v>
      </c>
      <c r="G124" s="172">
        <v>18.581499999999998</v>
      </c>
      <c r="H124" s="172">
        <v>63.188299999999998</v>
      </c>
      <c r="I124" s="172">
        <v>41.167200000000001</v>
      </c>
      <c r="J124" s="172">
        <v>32.2318</v>
      </c>
      <c r="K124" s="172">
        <v>33.4893</v>
      </c>
      <c r="L124" s="172">
        <v>14.4617</v>
      </c>
      <c r="M124" s="172">
        <v>12.3634</v>
      </c>
      <c r="N124" s="172">
        <v>11.7044</v>
      </c>
      <c r="O124" s="172">
        <v>8.7195999999999998</v>
      </c>
      <c r="P124" s="172">
        <v>8.0676000000000005</v>
      </c>
      <c r="Q124" s="172">
        <v>7.9043000000000001</v>
      </c>
      <c r="R124" s="172">
        <v>10.397</v>
      </c>
    </row>
    <row r="125" spans="1:18" x14ac:dyDescent="0.3">
      <c r="A125" s="168" t="s">
        <v>575</v>
      </c>
      <c r="B125" s="168" t="s">
        <v>595</v>
      </c>
      <c r="C125" s="168">
        <v>120444</v>
      </c>
      <c r="D125" s="171">
        <v>44025</v>
      </c>
      <c r="E125" s="172">
        <v>1864.7221</v>
      </c>
      <c r="F125" s="172">
        <v>19.0014</v>
      </c>
      <c r="G125" s="172">
        <v>19.0014</v>
      </c>
      <c r="H125" s="172">
        <v>63.613399999999999</v>
      </c>
      <c r="I125" s="172">
        <v>41.593800000000002</v>
      </c>
      <c r="J125" s="172">
        <v>32.662500000000001</v>
      </c>
      <c r="K125" s="172">
        <v>34.045999999999999</v>
      </c>
      <c r="L125" s="172">
        <v>15.026999999999999</v>
      </c>
      <c r="M125" s="172">
        <v>12.895799999999999</v>
      </c>
      <c r="N125" s="172">
        <v>12.2247</v>
      </c>
      <c r="O125" s="172">
        <v>9.1790000000000003</v>
      </c>
      <c r="P125" s="172">
        <v>8.5839999999999996</v>
      </c>
      <c r="Q125" s="172">
        <v>8.5686</v>
      </c>
      <c r="R125" s="172">
        <v>10.8752</v>
      </c>
    </row>
    <row r="126" spans="1:18" x14ac:dyDescent="0.3">
      <c r="A126" s="168" t="s">
        <v>575</v>
      </c>
      <c r="B126" s="168" t="s">
        <v>596</v>
      </c>
      <c r="C126" s="168">
        <v>123690</v>
      </c>
      <c r="D126" s="171">
        <v>44025</v>
      </c>
      <c r="E126" s="172">
        <v>48.997700000000002</v>
      </c>
      <c r="F126" s="172">
        <v>3.6513</v>
      </c>
      <c r="G126" s="172">
        <v>3.6513</v>
      </c>
      <c r="H126" s="172">
        <v>40.366199999999999</v>
      </c>
      <c r="I126" s="172">
        <v>33.538200000000003</v>
      </c>
      <c r="J126" s="172">
        <v>27.961200000000002</v>
      </c>
      <c r="K126" s="172">
        <v>24.0627</v>
      </c>
      <c r="L126" s="172">
        <v>14.222</v>
      </c>
      <c r="M126" s="172">
        <v>12.7399</v>
      </c>
      <c r="N126" s="172">
        <v>11.5688</v>
      </c>
      <c r="O126" s="172">
        <v>8.9859000000000009</v>
      </c>
      <c r="P126" s="172">
        <v>8.9859000000000009</v>
      </c>
      <c r="Q126" s="172">
        <v>7.6519000000000004</v>
      </c>
      <c r="R126" s="172">
        <v>11.2735</v>
      </c>
    </row>
    <row r="127" spans="1:18" x14ac:dyDescent="0.3">
      <c r="A127" s="168" t="s">
        <v>575</v>
      </c>
      <c r="B127" s="168" t="s">
        <v>597</v>
      </c>
      <c r="C127" s="168">
        <v>123693</v>
      </c>
      <c r="D127" s="171">
        <v>44025</v>
      </c>
      <c r="E127" s="172">
        <v>50.023699999999998</v>
      </c>
      <c r="F127" s="172">
        <v>4.0873999999999997</v>
      </c>
      <c r="G127" s="172">
        <v>4.0873999999999997</v>
      </c>
      <c r="H127" s="172">
        <v>40.812800000000003</v>
      </c>
      <c r="I127" s="172">
        <v>33.996499999999997</v>
      </c>
      <c r="J127" s="172">
        <v>28.398</v>
      </c>
      <c r="K127" s="172">
        <v>24.4435</v>
      </c>
      <c r="L127" s="172">
        <v>14.581099999999999</v>
      </c>
      <c r="M127" s="172">
        <v>13.095499999999999</v>
      </c>
      <c r="N127" s="172">
        <v>11.923400000000001</v>
      </c>
      <c r="O127" s="172">
        <v>9.3542000000000005</v>
      </c>
      <c r="P127" s="172">
        <v>9.3575999999999997</v>
      </c>
      <c r="Q127" s="172">
        <v>9.4527999999999999</v>
      </c>
      <c r="R127" s="172">
        <v>11.6393</v>
      </c>
    </row>
    <row r="128" spans="1:18" x14ac:dyDescent="0.3">
      <c r="A128" s="168" t="s">
        <v>575</v>
      </c>
      <c r="B128" s="168" t="s">
        <v>598</v>
      </c>
      <c r="C128" s="168">
        <v>119795</v>
      </c>
      <c r="D128" s="171">
        <v>44025</v>
      </c>
      <c r="E128" s="172">
        <v>19.504200000000001</v>
      </c>
      <c r="F128" s="172">
        <v>-0.68610000000000004</v>
      </c>
      <c r="G128" s="172">
        <v>-0.68610000000000004</v>
      </c>
      <c r="H128" s="172">
        <v>22.391999999999999</v>
      </c>
      <c r="I128" s="172">
        <v>22.407</v>
      </c>
      <c r="J128" s="172">
        <v>22.573499999999999</v>
      </c>
      <c r="K128" s="172">
        <v>23.2562</v>
      </c>
      <c r="L128" s="172">
        <v>14.270899999999999</v>
      </c>
      <c r="M128" s="172">
        <v>12.855499999999999</v>
      </c>
      <c r="N128" s="172">
        <v>12.405200000000001</v>
      </c>
      <c r="O128" s="172">
        <v>8.8452999999999999</v>
      </c>
      <c r="P128" s="172">
        <v>8.9748000000000001</v>
      </c>
      <c r="Q128" s="172">
        <v>8.9110999999999994</v>
      </c>
      <c r="R128" s="172">
        <v>10.629300000000001</v>
      </c>
    </row>
    <row r="129" spans="1:18" x14ac:dyDescent="0.3">
      <c r="A129" s="168" t="s">
        <v>575</v>
      </c>
      <c r="B129" s="168" t="s">
        <v>599</v>
      </c>
      <c r="C129" s="168">
        <v>118078</v>
      </c>
      <c r="D129" s="171">
        <v>44025</v>
      </c>
      <c r="E129" s="172">
        <v>18.8719</v>
      </c>
      <c r="F129" s="172">
        <v>-1.0314000000000001</v>
      </c>
      <c r="G129" s="172">
        <v>-1.0314000000000001</v>
      </c>
      <c r="H129" s="172">
        <v>22.003</v>
      </c>
      <c r="I129" s="172">
        <v>21.997900000000001</v>
      </c>
      <c r="J129" s="172">
        <v>22.164999999999999</v>
      </c>
      <c r="K129" s="172">
        <v>22.834399999999999</v>
      </c>
      <c r="L129" s="172">
        <v>13.840199999999999</v>
      </c>
      <c r="M129" s="172">
        <v>12.4175</v>
      </c>
      <c r="N129" s="172">
        <v>11.9618</v>
      </c>
      <c r="O129" s="172">
        <v>8.3873999999999995</v>
      </c>
      <c r="P129" s="172">
        <v>8.4664000000000001</v>
      </c>
      <c r="Q129" s="172">
        <v>5.0778999999999996</v>
      </c>
      <c r="R129" s="172">
        <v>10.183400000000001</v>
      </c>
    </row>
    <row r="130" spans="1:18" x14ac:dyDescent="0.3">
      <c r="A130" s="168" t="s">
        <v>575</v>
      </c>
      <c r="B130" s="168" t="s">
        <v>600</v>
      </c>
      <c r="C130" s="168">
        <v>105823</v>
      </c>
      <c r="D130" s="171">
        <v>44025</v>
      </c>
      <c r="E130" s="172">
        <v>26.867699999999999</v>
      </c>
      <c r="F130" s="172">
        <v>5.2098000000000004</v>
      </c>
      <c r="G130" s="172">
        <v>5.2098000000000004</v>
      </c>
      <c r="H130" s="172">
        <v>25.6069</v>
      </c>
      <c r="I130" s="172">
        <v>22.955400000000001</v>
      </c>
      <c r="J130" s="172">
        <v>21.6312</v>
      </c>
      <c r="K130" s="172">
        <v>21.8398</v>
      </c>
      <c r="L130" s="172">
        <v>12.2637</v>
      </c>
      <c r="M130" s="172">
        <v>10.7113</v>
      </c>
      <c r="N130" s="172">
        <v>10.093400000000001</v>
      </c>
      <c r="O130" s="172">
        <v>8.6633999999999993</v>
      </c>
      <c r="P130" s="172">
        <v>8.1556999999999995</v>
      </c>
      <c r="Q130" s="172">
        <v>7.8170000000000002</v>
      </c>
      <c r="R130" s="172">
        <v>10.264699999999999</v>
      </c>
    </row>
    <row r="131" spans="1:18" x14ac:dyDescent="0.3">
      <c r="A131" s="168" t="s">
        <v>575</v>
      </c>
      <c r="B131" s="168" t="s">
        <v>601</v>
      </c>
      <c r="C131" s="168">
        <v>120338</v>
      </c>
      <c r="D131" s="171">
        <v>44025</v>
      </c>
      <c r="E131" s="172">
        <v>28.225200000000001</v>
      </c>
      <c r="F131" s="172">
        <v>5.6925999999999997</v>
      </c>
      <c r="G131" s="172">
        <v>5.6925999999999997</v>
      </c>
      <c r="H131" s="172">
        <v>26.160299999999999</v>
      </c>
      <c r="I131" s="172">
        <v>23.505600000000001</v>
      </c>
      <c r="J131" s="172">
        <v>22.185600000000001</v>
      </c>
      <c r="K131" s="172">
        <v>22.418900000000001</v>
      </c>
      <c r="L131" s="172">
        <v>12.8468</v>
      </c>
      <c r="M131" s="172">
        <v>11.290699999999999</v>
      </c>
      <c r="N131" s="172">
        <v>10.688000000000001</v>
      </c>
      <c r="O131" s="172">
        <v>9.3017000000000003</v>
      </c>
      <c r="P131" s="172">
        <v>8.8286999999999995</v>
      </c>
      <c r="Q131" s="172">
        <v>8.5942000000000007</v>
      </c>
      <c r="R131" s="172">
        <v>10.856199999999999</v>
      </c>
    </row>
    <row r="132" spans="1:18" x14ac:dyDescent="0.3">
      <c r="A132" s="168" t="s">
        <v>575</v>
      </c>
      <c r="B132" s="168" t="s">
        <v>602</v>
      </c>
      <c r="C132" s="168">
        <v>134545</v>
      </c>
      <c r="D132" s="171">
        <v>44025</v>
      </c>
      <c r="E132" s="172">
        <v>15.654299999999999</v>
      </c>
      <c r="F132" s="172">
        <v>-2.2534999999999998</v>
      </c>
      <c r="G132" s="172">
        <v>-2.2534999999999998</v>
      </c>
      <c r="H132" s="172">
        <v>25.102</v>
      </c>
      <c r="I132" s="172">
        <v>24.306899999999999</v>
      </c>
      <c r="J132" s="172">
        <v>25.653400000000001</v>
      </c>
      <c r="K132" s="172">
        <v>23.9481</v>
      </c>
      <c r="L132" s="172">
        <v>15.204800000000001</v>
      </c>
      <c r="M132" s="172">
        <v>12.9673</v>
      </c>
      <c r="N132" s="172">
        <v>12.383900000000001</v>
      </c>
      <c r="O132" s="172">
        <v>8.9337999999999997</v>
      </c>
      <c r="P132" s="172">
        <v>9.0165000000000006</v>
      </c>
      <c r="Q132" s="172">
        <v>9.0606000000000009</v>
      </c>
      <c r="R132" s="172">
        <v>11.3065</v>
      </c>
    </row>
    <row r="133" spans="1:18" x14ac:dyDescent="0.3">
      <c r="A133" s="168" t="s">
        <v>575</v>
      </c>
      <c r="B133" s="168" t="s">
        <v>603</v>
      </c>
      <c r="C133" s="168">
        <v>134547</v>
      </c>
      <c r="D133" s="171">
        <v>44025</v>
      </c>
      <c r="E133" s="172">
        <v>15.896699999999999</v>
      </c>
      <c r="F133" s="172">
        <v>-1.7601</v>
      </c>
      <c r="G133" s="172">
        <v>-1.7601</v>
      </c>
      <c r="H133" s="172">
        <v>25.611599999999999</v>
      </c>
      <c r="I133" s="172">
        <v>24.8184</v>
      </c>
      <c r="J133" s="172">
        <v>26.1586</v>
      </c>
      <c r="K133" s="172">
        <v>24.468499999999999</v>
      </c>
      <c r="L133" s="172">
        <v>15.731999999999999</v>
      </c>
      <c r="M133" s="172">
        <v>13.4863</v>
      </c>
      <c r="N133" s="172">
        <v>12.8986</v>
      </c>
      <c r="O133" s="172">
        <v>9.3346999999999998</v>
      </c>
      <c r="P133" s="172">
        <v>9.3444000000000003</v>
      </c>
      <c r="Q133" s="172">
        <v>9.3854000000000006</v>
      </c>
      <c r="R133" s="172">
        <v>11.7897</v>
      </c>
    </row>
    <row r="134" spans="1:18" x14ac:dyDescent="0.3">
      <c r="A134" s="168" t="s">
        <v>575</v>
      </c>
      <c r="B134" s="168" t="s">
        <v>604</v>
      </c>
      <c r="C134" s="168">
        <v>138566</v>
      </c>
      <c r="D134" s="171">
        <v>44025</v>
      </c>
      <c r="E134" s="172">
        <v>18.503399999999999</v>
      </c>
      <c r="F134" s="172">
        <v>5.5915999999999997</v>
      </c>
      <c r="G134" s="172">
        <v>5.5915999999999997</v>
      </c>
      <c r="H134" s="172">
        <v>29.843499999999999</v>
      </c>
      <c r="I134" s="172">
        <v>27.235900000000001</v>
      </c>
      <c r="J134" s="172">
        <v>23.243200000000002</v>
      </c>
      <c r="K134" s="172">
        <v>23.2331</v>
      </c>
      <c r="L134" s="172">
        <v>13.570399999999999</v>
      </c>
      <c r="M134" s="172">
        <v>12.084099999999999</v>
      </c>
      <c r="N134" s="172">
        <v>11.1892</v>
      </c>
      <c r="O134" s="172">
        <v>8.4840999999999998</v>
      </c>
      <c r="P134" s="172">
        <v>8.5302000000000007</v>
      </c>
      <c r="Q134" s="172">
        <v>8.7286000000000001</v>
      </c>
      <c r="R134" s="172">
        <v>10.667299999999999</v>
      </c>
    </row>
    <row r="135" spans="1:18" x14ac:dyDescent="0.3">
      <c r="A135" s="168" t="s">
        <v>575</v>
      </c>
      <c r="B135" s="168" t="s">
        <v>605</v>
      </c>
      <c r="C135" s="168">
        <v>138564</v>
      </c>
      <c r="D135" s="171">
        <v>44025</v>
      </c>
      <c r="E135" s="172">
        <v>19.169</v>
      </c>
      <c r="F135" s="172">
        <v>6.0327000000000002</v>
      </c>
      <c r="G135" s="172">
        <v>6.0327000000000002</v>
      </c>
      <c r="H135" s="172">
        <v>30.314699999999998</v>
      </c>
      <c r="I135" s="172">
        <v>27.710699999999999</v>
      </c>
      <c r="J135" s="172">
        <v>23.7361</v>
      </c>
      <c r="K135" s="172">
        <v>23.754899999999999</v>
      </c>
      <c r="L135" s="172">
        <v>14.088200000000001</v>
      </c>
      <c r="M135" s="172">
        <v>12.615</v>
      </c>
      <c r="N135" s="172">
        <v>11.709099999999999</v>
      </c>
      <c r="O135" s="172">
        <v>9.0360999999999994</v>
      </c>
      <c r="P135" s="172">
        <v>9.0660000000000007</v>
      </c>
      <c r="Q135" s="172">
        <v>9.2523999999999997</v>
      </c>
      <c r="R135" s="172">
        <v>11.2103</v>
      </c>
    </row>
    <row r="136" spans="1:18" x14ac:dyDescent="0.3">
      <c r="A136" s="168" t="s">
        <v>575</v>
      </c>
      <c r="B136" s="168" t="s">
        <v>606</v>
      </c>
      <c r="C136" s="168">
        <v>125503</v>
      </c>
      <c r="D136" s="171">
        <v>44025</v>
      </c>
      <c r="E136" s="172">
        <v>2493.4036999999998</v>
      </c>
      <c r="F136" s="172">
        <v>6.1117999999999997</v>
      </c>
      <c r="G136" s="172">
        <v>6.1117999999999997</v>
      </c>
      <c r="H136" s="172">
        <v>38.312899999999999</v>
      </c>
      <c r="I136" s="172">
        <v>32.127600000000001</v>
      </c>
      <c r="J136" s="172">
        <v>29.657699999999998</v>
      </c>
      <c r="K136" s="172">
        <v>26.100100000000001</v>
      </c>
      <c r="L136" s="172">
        <v>15.101000000000001</v>
      </c>
      <c r="M136" s="172">
        <v>13.417199999999999</v>
      </c>
      <c r="N136" s="172">
        <v>12.223800000000001</v>
      </c>
      <c r="O136" s="172">
        <v>9.7116000000000007</v>
      </c>
      <c r="P136" s="172">
        <v>9.2804000000000002</v>
      </c>
      <c r="Q136" s="172">
        <v>9.4026999999999994</v>
      </c>
      <c r="R136" s="172">
        <v>11.1516</v>
      </c>
    </row>
    <row r="137" spans="1:18" x14ac:dyDescent="0.3">
      <c r="A137" s="168" t="s">
        <v>575</v>
      </c>
      <c r="B137" s="168" t="s">
        <v>607</v>
      </c>
      <c r="C137" s="168">
        <v>125498</v>
      </c>
      <c r="D137" s="171">
        <v>44025</v>
      </c>
      <c r="E137" s="172">
        <v>2400.8380999999999</v>
      </c>
      <c r="F137" s="172">
        <v>5.6327999999999996</v>
      </c>
      <c r="G137" s="172">
        <v>5.6327999999999996</v>
      </c>
      <c r="H137" s="172">
        <v>37.833799999999997</v>
      </c>
      <c r="I137" s="172">
        <v>31.648</v>
      </c>
      <c r="J137" s="172">
        <v>29.1722</v>
      </c>
      <c r="K137" s="172">
        <v>25.594799999999999</v>
      </c>
      <c r="L137" s="172">
        <v>14.5945</v>
      </c>
      <c r="M137" s="172">
        <v>12.899699999999999</v>
      </c>
      <c r="N137" s="172">
        <v>11.697699999999999</v>
      </c>
      <c r="O137" s="172">
        <v>9.1748999999999992</v>
      </c>
      <c r="P137" s="172">
        <v>8.7123000000000008</v>
      </c>
      <c r="Q137" s="172">
        <v>8.4741999999999997</v>
      </c>
      <c r="R137" s="172">
        <v>10.6203</v>
      </c>
    </row>
    <row r="138" spans="1:18" x14ac:dyDescent="0.3">
      <c r="A138" s="168" t="s">
        <v>575</v>
      </c>
      <c r="B138" s="168" t="s">
        <v>608</v>
      </c>
      <c r="C138" s="168">
        <v>100784</v>
      </c>
      <c r="D138" s="171">
        <v>44025</v>
      </c>
      <c r="E138" s="172">
        <v>32.964500000000001</v>
      </c>
      <c r="F138" s="172">
        <v>3.8028</v>
      </c>
      <c r="G138" s="172">
        <v>3.8028</v>
      </c>
      <c r="H138" s="172">
        <v>10.873699999999999</v>
      </c>
      <c r="I138" s="172">
        <v>9.9876000000000005</v>
      </c>
      <c r="J138" s="172">
        <v>11.997199999999999</v>
      </c>
      <c r="K138" s="172">
        <v>15.096399999999999</v>
      </c>
      <c r="L138" s="172">
        <v>10.0749</v>
      </c>
      <c r="M138" s="172">
        <v>9.5737000000000005</v>
      </c>
      <c r="N138" s="172">
        <v>9.9422999999999995</v>
      </c>
      <c r="O138" s="172">
        <v>7.7891000000000004</v>
      </c>
      <c r="P138" s="172">
        <v>7.8791000000000002</v>
      </c>
      <c r="Q138" s="172">
        <v>7.9755000000000003</v>
      </c>
      <c r="R138" s="172">
        <v>9.8153000000000006</v>
      </c>
    </row>
    <row r="139" spans="1:18" x14ac:dyDescent="0.3">
      <c r="A139" s="168" t="s">
        <v>575</v>
      </c>
      <c r="B139" s="168" t="s">
        <v>609</v>
      </c>
      <c r="C139" s="168">
        <v>119625</v>
      </c>
      <c r="D139" s="171">
        <v>44025</v>
      </c>
      <c r="E139" s="172">
        <v>33.188699999999997</v>
      </c>
      <c r="F139" s="172">
        <v>3.9605000000000001</v>
      </c>
      <c r="G139" s="172">
        <v>3.9605000000000001</v>
      </c>
      <c r="H139" s="172">
        <v>11.0052</v>
      </c>
      <c r="I139" s="172">
        <v>10.1257</v>
      </c>
      <c r="J139" s="172">
        <v>12.1289</v>
      </c>
      <c r="K139" s="172">
        <v>15.239100000000001</v>
      </c>
      <c r="L139" s="172">
        <v>10.216100000000001</v>
      </c>
      <c r="M139" s="172">
        <v>9.7157</v>
      </c>
      <c r="N139" s="172">
        <v>10.087300000000001</v>
      </c>
      <c r="O139" s="172">
        <v>7.9143999999999997</v>
      </c>
      <c r="P139" s="172">
        <v>7.9672999999999998</v>
      </c>
      <c r="Q139" s="172">
        <v>8.3224999999999998</v>
      </c>
      <c r="R139" s="172">
        <v>9.9603999999999999</v>
      </c>
    </row>
    <row r="140" spans="1:18" x14ac:dyDescent="0.3">
      <c r="A140" s="168" t="s">
        <v>575</v>
      </c>
      <c r="B140" s="168" t="s">
        <v>610</v>
      </c>
      <c r="C140" s="168">
        <v>147636</v>
      </c>
      <c r="D140" s="171">
        <v>44025</v>
      </c>
      <c r="E140" s="172">
        <v>10.9564</v>
      </c>
      <c r="F140" s="172">
        <v>5.4436999999999998</v>
      </c>
      <c r="G140" s="172">
        <v>5.4436999999999998</v>
      </c>
      <c r="H140" s="172">
        <v>31.889600000000002</v>
      </c>
      <c r="I140" s="172">
        <v>36.066600000000001</v>
      </c>
      <c r="J140" s="172">
        <v>32.749400000000001</v>
      </c>
      <c r="K140" s="172">
        <v>27.8811</v>
      </c>
      <c r="L140" s="172">
        <v>14.8848</v>
      </c>
      <c r="M140" s="172">
        <v>12.4917</v>
      </c>
      <c r="N140" s="172"/>
      <c r="O140" s="172"/>
      <c r="P140" s="172"/>
      <c r="Q140" s="172">
        <v>12.602399999999999</v>
      </c>
      <c r="R140" s="172"/>
    </row>
    <row r="141" spans="1:18" x14ac:dyDescent="0.3">
      <c r="A141" s="168" t="s">
        <v>575</v>
      </c>
      <c r="B141" s="168" t="s">
        <v>611</v>
      </c>
      <c r="C141" s="168">
        <v>147635</v>
      </c>
      <c r="D141" s="171">
        <v>44025</v>
      </c>
      <c r="E141" s="172">
        <v>10.9107</v>
      </c>
      <c r="F141" s="172">
        <v>4.7968999999999999</v>
      </c>
      <c r="G141" s="172">
        <v>4.7968999999999999</v>
      </c>
      <c r="H141" s="172">
        <v>31.346800000000002</v>
      </c>
      <c r="I141" s="172">
        <v>35.556699999999999</v>
      </c>
      <c r="J141" s="172">
        <v>32.229399999999998</v>
      </c>
      <c r="K141" s="172">
        <v>27.342300000000002</v>
      </c>
      <c r="L141" s="172">
        <v>14.283200000000001</v>
      </c>
      <c r="M141" s="172">
        <v>11.893800000000001</v>
      </c>
      <c r="N141" s="172"/>
      <c r="O141" s="172"/>
      <c r="P141" s="172"/>
      <c r="Q141" s="172">
        <v>12.0002</v>
      </c>
      <c r="R141" s="172"/>
    </row>
    <row r="142" spans="1:18" x14ac:dyDescent="0.3">
      <c r="A142" s="168" t="s">
        <v>575</v>
      </c>
      <c r="B142" s="168" t="s">
        <v>612</v>
      </c>
      <c r="C142" s="168">
        <v>126940</v>
      </c>
      <c r="D142" s="171">
        <v>44025</v>
      </c>
      <c r="E142" s="172">
        <v>15.851800000000001</v>
      </c>
      <c r="F142" s="172">
        <v>-0.1535</v>
      </c>
      <c r="G142" s="172">
        <v>-0.1535</v>
      </c>
      <c r="H142" s="172">
        <v>22.3979</v>
      </c>
      <c r="I142" s="172">
        <v>16.634699999999999</v>
      </c>
      <c r="J142" s="172">
        <v>17.901399999999999</v>
      </c>
      <c r="K142" s="172">
        <v>20.095500000000001</v>
      </c>
      <c r="L142" s="172">
        <v>12.457800000000001</v>
      </c>
      <c r="M142" s="172">
        <v>11.061999999999999</v>
      </c>
      <c r="N142" s="172">
        <v>8.2344000000000008</v>
      </c>
      <c r="O142" s="172">
        <v>4.9404000000000003</v>
      </c>
      <c r="P142" s="172">
        <v>6.8807</v>
      </c>
      <c r="Q142" s="172">
        <v>7.4112</v>
      </c>
      <c r="R142" s="172">
        <v>4.6426999999999996</v>
      </c>
    </row>
    <row r="143" spans="1:18" x14ac:dyDescent="0.3">
      <c r="A143" s="168" t="s">
        <v>575</v>
      </c>
      <c r="B143" s="168" t="s">
        <v>613</v>
      </c>
      <c r="C143" s="168">
        <v>126939</v>
      </c>
      <c r="D143" s="171">
        <v>44025</v>
      </c>
      <c r="E143" s="172">
        <v>15.7532</v>
      </c>
      <c r="F143" s="172">
        <v>-0.1545</v>
      </c>
      <c r="G143" s="172">
        <v>-0.1545</v>
      </c>
      <c r="H143" s="172">
        <v>22.3718</v>
      </c>
      <c r="I143" s="172">
        <v>16.605399999999999</v>
      </c>
      <c r="J143" s="172">
        <v>17.853400000000001</v>
      </c>
      <c r="K143" s="172">
        <v>20.0366</v>
      </c>
      <c r="L143" s="172">
        <v>12.3956</v>
      </c>
      <c r="M143" s="172">
        <v>10.997999999999999</v>
      </c>
      <c r="N143" s="172">
        <v>8.1674000000000007</v>
      </c>
      <c r="O143" s="172">
        <v>4.8517999999999999</v>
      </c>
      <c r="P143" s="172">
        <v>6.7906000000000004</v>
      </c>
      <c r="Q143" s="172">
        <v>7.3072999999999997</v>
      </c>
      <c r="R143" s="172">
        <v>4.5548000000000002</v>
      </c>
    </row>
    <row r="144" spans="1:18" x14ac:dyDescent="0.3">
      <c r="A144" s="173" t="s">
        <v>27</v>
      </c>
      <c r="B144" s="168"/>
      <c r="C144" s="168"/>
      <c r="D144" s="168"/>
      <c r="E144" s="168"/>
      <c r="F144" s="174">
        <v>4.4498684210526305</v>
      </c>
      <c r="G144" s="174">
        <v>4.4498684210526305</v>
      </c>
      <c r="H144" s="174">
        <v>31.54768157894738</v>
      </c>
      <c r="I144" s="174">
        <v>26.873889473684212</v>
      </c>
      <c r="J144" s="174">
        <v>24.745531578947364</v>
      </c>
      <c r="K144" s="174">
        <v>23.465713157894736</v>
      </c>
      <c r="L144" s="174">
        <v>13.744323684210521</v>
      </c>
      <c r="M144" s="174">
        <v>12.21802894736842</v>
      </c>
      <c r="N144" s="174">
        <v>11.32828333333333</v>
      </c>
      <c r="O144" s="174">
        <v>8.7789970588235295</v>
      </c>
      <c r="P144" s="174">
        <v>8.8036000000000012</v>
      </c>
      <c r="Q144" s="174">
        <v>8.8879605263157888</v>
      </c>
      <c r="R144" s="174">
        <v>10.740214705882352</v>
      </c>
    </row>
    <row r="145" spans="1:18" x14ac:dyDescent="0.3">
      <c r="A145" s="173" t="s">
        <v>409</v>
      </c>
      <c r="B145" s="168"/>
      <c r="C145" s="168"/>
      <c r="D145" s="168"/>
      <c r="E145" s="168"/>
      <c r="F145" s="174">
        <v>4.0239500000000001</v>
      </c>
      <c r="G145" s="174">
        <v>4.0239500000000001</v>
      </c>
      <c r="H145" s="174">
        <v>30.079099999999997</v>
      </c>
      <c r="I145" s="174">
        <v>26.177599999999998</v>
      </c>
      <c r="J145" s="174">
        <v>25.425350000000002</v>
      </c>
      <c r="K145" s="174">
        <v>23.646000000000001</v>
      </c>
      <c r="L145" s="174">
        <v>14.155100000000001</v>
      </c>
      <c r="M145" s="174">
        <v>12.454599999999999</v>
      </c>
      <c r="N145" s="174">
        <v>11.701049999999999</v>
      </c>
      <c r="O145" s="174">
        <v>9.0016999999999996</v>
      </c>
      <c r="P145" s="174">
        <v>8.94815</v>
      </c>
      <c r="Q145" s="174">
        <v>8.9506999999999994</v>
      </c>
      <c r="R145" s="174">
        <v>11.001000000000001</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44025</v>
      </c>
      <c r="E148" s="172">
        <v>46.55</v>
      </c>
      <c r="F148" s="172">
        <v>0.38819999999999999</v>
      </c>
      <c r="G148" s="172">
        <v>0.38819999999999999</v>
      </c>
      <c r="H148" s="172">
        <v>0.15060000000000001</v>
      </c>
      <c r="I148" s="172">
        <v>3.8136000000000001</v>
      </c>
      <c r="J148" s="172">
        <v>7.3075000000000001</v>
      </c>
      <c r="K148" s="172">
        <v>20.315300000000001</v>
      </c>
      <c r="L148" s="172">
        <v>-7.0673000000000004</v>
      </c>
      <c r="M148" s="172">
        <v>1.6153999999999999</v>
      </c>
      <c r="N148" s="172">
        <v>-0.9153</v>
      </c>
      <c r="O148" s="172">
        <v>4.3186</v>
      </c>
      <c r="P148" s="172">
        <v>8.1146999999999991</v>
      </c>
      <c r="Q148" s="172">
        <v>12.2921</v>
      </c>
      <c r="R148" s="172">
        <v>-0.22450000000000001</v>
      </c>
    </row>
    <row r="149" spans="1:18" x14ac:dyDescent="0.3">
      <c r="A149" s="168" t="s">
        <v>615</v>
      </c>
      <c r="B149" s="168" t="s">
        <v>617</v>
      </c>
      <c r="C149" s="168">
        <v>120348</v>
      </c>
      <c r="D149" s="171">
        <v>44025</v>
      </c>
      <c r="E149" s="172">
        <v>51.36</v>
      </c>
      <c r="F149" s="172">
        <v>0.39090000000000003</v>
      </c>
      <c r="G149" s="172">
        <v>0.39090000000000003</v>
      </c>
      <c r="H149" s="172">
        <v>0.17549999999999999</v>
      </c>
      <c r="I149" s="172">
        <v>3.8414999999999999</v>
      </c>
      <c r="J149" s="172">
        <v>7.4028</v>
      </c>
      <c r="K149" s="172">
        <v>20.648299999999999</v>
      </c>
      <c r="L149" s="172">
        <v>-6.5671999999999997</v>
      </c>
      <c r="M149" s="172">
        <v>2.4535999999999998</v>
      </c>
      <c r="N149" s="172">
        <v>0.156</v>
      </c>
      <c r="O149" s="172">
        <v>5.6388999999999996</v>
      </c>
      <c r="P149" s="172">
        <v>9.6069999999999993</v>
      </c>
      <c r="Q149" s="172">
        <v>15.379200000000001</v>
      </c>
      <c r="R149" s="172">
        <v>0.89659999999999995</v>
      </c>
    </row>
    <row r="150" spans="1:18" x14ac:dyDescent="0.3">
      <c r="A150" s="168" t="s">
        <v>615</v>
      </c>
      <c r="B150" s="168" t="s">
        <v>618</v>
      </c>
      <c r="C150" s="168">
        <v>103040</v>
      </c>
      <c r="D150" s="171">
        <v>44025</v>
      </c>
      <c r="E150" s="172">
        <v>49.280999999999999</v>
      </c>
      <c r="F150" s="172">
        <v>0.38700000000000001</v>
      </c>
      <c r="G150" s="172">
        <v>0.38700000000000001</v>
      </c>
      <c r="H150" s="172">
        <v>-0.18629999999999999</v>
      </c>
      <c r="I150" s="172">
        <v>4.1726999999999999</v>
      </c>
      <c r="J150" s="172">
        <v>7.7746000000000004</v>
      </c>
      <c r="K150" s="172">
        <v>19.197500000000002</v>
      </c>
      <c r="L150" s="172">
        <v>-12.2052</v>
      </c>
      <c r="M150" s="172">
        <v>-4.9492000000000003</v>
      </c>
      <c r="N150" s="172">
        <v>-4.9802999999999997</v>
      </c>
      <c r="O150" s="172">
        <v>3.7905000000000002</v>
      </c>
      <c r="P150" s="172">
        <v>6.4066999999999998</v>
      </c>
      <c r="Q150" s="172">
        <v>11.240600000000001</v>
      </c>
      <c r="R150" s="172">
        <v>-1.7071000000000001</v>
      </c>
    </row>
    <row r="151" spans="1:18" x14ac:dyDescent="0.3">
      <c r="A151" s="168" t="s">
        <v>615</v>
      </c>
      <c r="B151" s="168" t="s">
        <v>619</v>
      </c>
      <c r="C151" s="168">
        <v>119769</v>
      </c>
      <c r="D151" s="171">
        <v>44025</v>
      </c>
      <c r="E151" s="172">
        <v>54.314999999999998</v>
      </c>
      <c r="F151" s="172">
        <v>0.39929999999999999</v>
      </c>
      <c r="G151" s="172">
        <v>0.39929999999999999</v>
      </c>
      <c r="H151" s="172">
        <v>-0.15989999999999999</v>
      </c>
      <c r="I151" s="172">
        <v>4.2274000000000003</v>
      </c>
      <c r="J151" s="172">
        <v>7.8983999999999996</v>
      </c>
      <c r="K151" s="172">
        <v>19.599699999999999</v>
      </c>
      <c r="L151" s="172">
        <v>-11.628299999999999</v>
      </c>
      <c r="M151" s="172">
        <v>-3.9912999999999998</v>
      </c>
      <c r="N151" s="172">
        <v>-3.6541000000000001</v>
      </c>
      <c r="O151" s="172">
        <v>5.2313999999999998</v>
      </c>
      <c r="P151" s="172">
        <v>8.0159000000000002</v>
      </c>
      <c r="Q151" s="172">
        <v>11.801500000000001</v>
      </c>
      <c r="R151" s="172">
        <v>-0.36749999999999999</v>
      </c>
    </row>
    <row r="152" spans="1:18" x14ac:dyDescent="0.3">
      <c r="A152" s="168" t="s">
        <v>615</v>
      </c>
      <c r="B152" s="168" t="s">
        <v>620</v>
      </c>
      <c r="C152" s="168">
        <v>119724</v>
      </c>
      <c r="D152" s="171">
        <v>44025</v>
      </c>
      <c r="E152" s="172">
        <v>29.2095074308045</v>
      </c>
      <c r="F152" s="172">
        <v>0.54479999999999995</v>
      </c>
      <c r="G152" s="172">
        <v>0.54479999999999995</v>
      </c>
      <c r="H152" s="172">
        <v>0.63270000000000004</v>
      </c>
      <c r="I152" s="172">
        <v>3.9519000000000002</v>
      </c>
      <c r="J152" s="172">
        <v>8.8256999999999994</v>
      </c>
      <c r="K152" s="172">
        <v>19.383800000000001</v>
      </c>
      <c r="L152" s="172">
        <v>-9.9083000000000006</v>
      </c>
      <c r="M152" s="172">
        <v>-2.0642999999999998</v>
      </c>
      <c r="N152" s="172">
        <v>-8.7891999999999992</v>
      </c>
      <c r="O152" s="172">
        <v>-3.9977</v>
      </c>
      <c r="P152" s="172">
        <v>2.2570999999999999</v>
      </c>
      <c r="Q152" s="172">
        <v>7.2159000000000004</v>
      </c>
      <c r="R152" s="172">
        <v>-6.0515999999999996</v>
      </c>
    </row>
    <row r="153" spans="1:18" x14ac:dyDescent="0.3">
      <c r="A153" s="168" t="s">
        <v>615</v>
      </c>
      <c r="B153" s="168" t="s">
        <v>621</v>
      </c>
      <c r="C153" s="168">
        <v>100915</v>
      </c>
      <c r="D153" s="171">
        <v>44025</v>
      </c>
      <c r="E153" s="172">
        <v>242.66094449001901</v>
      </c>
      <c r="F153" s="172">
        <v>0.54010000000000002</v>
      </c>
      <c r="G153" s="172">
        <v>0.54010000000000002</v>
      </c>
      <c r="H153" s="172">
        <v>0.62280000000000002</v>
      </c>
      <c r="I153" s="172">
        <v>3.9327999999999999</v>
      </c>
      <c r="J153" s="172">
        <v>8.7749000000000006</v>
      </c>
      <c r="K153" s="172">
        <v>19.207000000000001</v>
      </c>
      <c r="L153" s="172">
        <v>-10.152699999999999</v>
      </c>
      <c r="M153" s="172">
        <v>-2.4851999999999999</v>
      </c>
      <c r="N153" s="172">
        <v>-9.3153000000000006</v>
      </c>
      <c r="O153" s="172">
        <v>-4.6154000000000002</v>
      </c>
      <c r="P153" s="172">
        <v>1.5903</v>
      </c>
      <c r="Q153" s="172">
        <v>16.367599999999999</v>
      </c>
      <c r="R153" s="172">
        <v>-6.6260000000000003</v>
      </c>
    </row>
    <row r="154" spans="1:18" x14ac:dyDescent="0.3">
      <c r="A154" s="173" t="s">
        <v>27</v>
      </c>
      <c r="B154" s="168"/>
      <c r="C154" s="168"/>
      <c r="D154" s="168"/>
      <c r="E154" s="168"/>
      <c r="F154" s="174">
        <v>0.44171666666666659</v>
      </c>
      <c r="G154" s="174">
        <v>0.44171666666666659</v>
      </c>
      <c r="H154" s="174">
        <v>0.2059</v>
      </c>
      <c r="I154" s="174">
        <v>3.9899833333333334</v>
      </c>
      <c r="J154" s="174">
        <v>7.9973166666666664</v>
      </c>
      <c r="K154" s="174">
        <v>19.725266666666666</v>
      </c>
      <c r="L154" s="174">
        <v>-9.5881666666666661</v>
      </c>
      <c r="M154" s="174">
        <v>-1.5701666666666665</v>
      </c>
      <c r="N154" s="174">
        <v>-4.5830333333333328</v>
      </c>
      <c r="O154" s="174">
        <v>1.7277166666666666</v>
      </c>
      <c r="P154" s="174">
        <v>5.9986166666666669</v>
      </c>
      <c r="Q154" s="174">
        <v>12.382816666666669</v>
      </c>
      <c r="R154" s="174">
        <v>-2.3466833333333335</v>
      </c>
    </row>
    <row r="155" spans="1:18" x14ac:dyDescent="0.3">
      <c r="A155" s="173" t="s">
        <v>409</v>
      </c>
      <c r="B155" s="168"/>
      <c r="C155" s="168"/>
      <c r="D155" s="168"/>
      <c r="E155" s="168"/>
      <c r="F155" s="174">
        <v>0.39510000000000001</v>
      </c>
      <c r="G155" s="174">
        <v>0.39510000000000001</v>
      </c>
      <c r="H155" s="174">
        <v>0.16305</v>
      </c>
      <c r="I155" s="174">
        <v>3.9423500000000002</v>
      </c>
      <c r="J155" s="174">
        <v>7.8365</v>
      </c>
      <c r="K155" s="174">
        <v>19.49175</v>
      </c>
      <c r="L155" s="174">
        <v>-10.0305</v>
      </c>
      <c r="M155" s="174">
        <v>-2.27475</v>
      </c>
      <c r="N155" s="174">
        <v>-4.3171999999999997</v>
      </c>
      <c r="O155" s="174">
        <v>4.0545499999999999</v>
      </c>
      <c r="P155" s="174">
        <v>7.2112999999999996</v>
      </c>
      <c r="Q155" s="174">
        <v>12.046800000000001</v>
      </c>
      <c r="R155" s="174">
        <v>-1.0373000000000001</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44025</v>
      </c>
      <c r="E158" s="172">
        <v>82.982699999999994</v>
      </c>
      <c r="F158" s="172">
        <v>6.8068</v>
      </c>
      <c r="G158" s="172">
        <v>6.8068</v>
      </c>
      <c r="H158" s="172">
        <v>31.175899999999999</v>
      </c>
      <c r="I158" s="172">
        <v>28.9651</v>
      </c>
      <c r="J158" s="172">
        <v>29.117000000000001</v>
      </c>
      <c r="K158" s="172">
        <v>26.523800000000001</v>
      </c>
      <c r="L158" s="172">
        <v>16.0412</v>
      </c>
      <c r="M158" s="172">
        <v>13.4282</v>
      </c>
      <c r="N158" s="172">
        <v>12.237500000000001</v>
      </c>
      <c r="O158" s="172">
        <v>9.1239000000000008</v>
      </c>
      <c r="P158" s="172">
        <v>9.1972000000000005</v>
      </c>
      <c r="Q158" s="172">
        <v>9.4736999999999991</v>
      </c>
      <c r="R158" s="172">
        <v>11.1669</v>
      </c>
    </row>
    <row r="159" spans="1:18" x14ac:dyDescent="0.3">
      <c r="A159" s="168" t="s">
        <v>623</v>
      </c>
      <c r="B159" s="168" t="s">
        <v>625</v>
      </c>
      <c r="C159" s="168">
        <v>119533</v>
      </c>
      <c r="D159" s="171">
        <v>44025</v>
      </c>
      <c r="E159" s="172">
        <v>83.691900000000004</v>
      </c>
      <c r="F159" s="172">
        <v>6.9528999999999996</v>
      </c>
      <c r="G159" s="172">
        <v>6.9528999999999996</v>
      </c>
      <c r="H159" s="172">
        <v>31.3263</v>
      </c>
      <c r="I159" s="172">
        <v>29.2425</v>
      </c>
      <c r="J159" s="172">
        <v>29.328099999999999</v>
      </c>
      <c r="K159" s="172">
        <v>26.704799999999999</v>
      </c>
      <c r="L159" s="172">
        <v>16.213200000000001</v>
      </c>
      <c r="M159" s="172">
        <v>13.588900000000001</v>
      </c>
      <c r="N159" s="172">
        <v>12.394</v>
      </c>
      <c r="O159" s="172">
        <v>9.2645</v>
      </c>
      <c r="P159" s="172">
        <v>9.3252000000000006</v>
      </c>
      <c r="Q159" s="172">
        <v>9.4044000000000008</v>
      </c>
      <c r="R159" s="172">
        <v>11.308999999999999</v>
      </c>
    </row>
    <row r="160" spans="1:18" x14ac:dyDescent="0.3">
      <c r="A160" s="168" t="s">
        <v>623</v>
      </c>
      <c r="B160" s="168" t="s">
        <v>626</v>
      </c>
      <c r="C160" s="168">
        <v>141588</v>
      </c>
      <c r="D160" s="171">
        <v>44025</v>
      </c>
      <c r="E160" s="172">
        <v>13.0205</v>
      </c>
      <c r="F160" s="172">
        <v>17.686299999999999</v>
      </c>
      <c r="G160" s="172">
        <v>17.686299999999999</v>
      </c>
      <c r="H160" s="172">
        <v>38.730400000000003</v>
      </c>
      <c r="I160" s="172">
        <v>34.099499999999999</v>
      </c>
      <c r="J160" s="172">
        <v>33.900799999999997</v>
      </c>
      <c r="K160" s="172">
        <v>25.635899999999999</v>
      </c>
      <c r="L160" s="172">
        <v>16.015499999999999</v>
      </c>
      <c r="M160" s="172">
        <v>13.9648</v>
      </c>
      <c r="N160" s="172">
        <v>13.3262</v>
      </c>
      <c r="O160" s="172">
        <v>9.1879000000000008</v>
      </c>
      <c r="P160" s="172"/>
      <c r="Q160" s="172">
        <v>9.1879000000000008</v>
      </c>
      <c r="R160" s="172">
        <v>9.9063999999999997</v>
      </c>
    </row>
    <row r="161" spans="1:18" x14ac:dyDescent="0.3">
      <c r="A161" s="168" t="s">
        <v>623</v>
      </c>
      <c r="B161" s="168" t="s">
        <v>627</v>
      </c>
      <c r="C161" s="168">
        <v>141593</v>
      </c>
      <c r="D161" s="171">
        <v>44025</v>
      </c>
      <c r="E161" s="172">
        <v>12.7052</v>
      </c>
      <c r="F161" s="172">
        <v>16.877400000000002</v>
      </c>
      <c r="G161" s="172">
        <v>16.877400000000002</v>
      </c>
      <c r="H161" s="172">
        <v>37.949399999999997</v>
      </c>
      <c r="I161" s="172">
        <v>33.3354</v>
      </c>
      <c r="J161" s="172">
        <v>33.119</v>
      </c>
      <c r="K161" s="172">
        <v>24.824200000000001</v>
      </c>
      <c r="L161" s="172">
        <v>15.187099999999999</v>
      </c>
      <c r="M161" s="172">
        <v>13.119899999999999</v>
      </c>
      <c r="N161" s="172">
        <v>12.460699999999999</v>
      </c>
      <c r="O161" s="172">
        <v>8.3001000000000005</v>
      </c>
      <c r="P161" s="172"/>
      <c r="Q161" s="172">
        <v>8.3001000000000005</v>
      </c>
      <c r="R161" s="172">
        <v>9.0513999999999992</v>
      </c>
    </row>
    <row r="162" spans="1:18" x14ac:dyDescent="0.3">
      <c r="A162" s="168" t="s">
        <v>623</v>
      </c>
      <c r="B162" s="168" t="s">
        <v>628</v>
      </c>
      <c r="C162" s="168">
        <v>117951</v>
      </c>
      <c r="D162" s="171">
        <v>44025</v>
      </c>
      <c r="E162" s="172">
        <v>21.1401</v>
      </c>
      <c r="F162" s="172">
        <v>6.2188999999999997</v>
      </c>
      <c r="G162" s="172">
        <v>6.2188999999999997</v>
      </c>
      <c r="H162" s="172">
        <v>30.291399999999999</v>
      </c>
      <c r="I162" s="172">
        <v>27.933700000000002</v>
      </c>
      <c r="J162" s="172">
        <v>25.556000000000001</v>
      </c>
      <c r="K162" s="172">
        <v>22.659099999999999</v>
      </c>
      <c r="L162" s="172">
        <v>12.8375</v>
      </c>
      <c r="M162" s="172">
        <v>12.433999999999999</v>
      </c>
      <c r="N162" s="172">
        <v>11.145799999999999</v>
      </c>
      <c r="O162" s="172">
        <v>5.1082000000000001</v>
      </c>
      <c r="P162" s="172">
        <v>6.7351000000000001</v>
      </c>
      <c r="Q162" s="172">
        <v>6.6161000000000003</v>
      </c>
      <c r="R162" s="172">
        <v>5.5637999999999996</v>
      </c>
    </row>
    <row r="163" spans="1:18" x14ac:dyDescent="0.3">
      <c r="A163" s="168" t="s">
        <v>623</v>
      </c>
      <c r="B163" s="168" t="s">
        <v>629</v>
      </c>
      <c r="C163" s="168">
        <v>119984</v>
      </c>
      <c r="D163" s="171">
        <v>44025</v>
      </c>
      <c r="E163" s="172">
        <v>21.9907</v>
      </c>
      <c r="F163" s="172">
        <v>6.5873999999999997</v>
      </c>
      <c r="G163" s="172">
        <v>6.5873999999999997</v>
      </c>
      <c r="H163" s="172">
        <v>30.720099999999999</v>
      </c>
      <c r="I163" s="172">
        <v>28.379799999999999</v>
      </c>
      <c r="J163" s="172">
        <v>26.004999999999999</v>
      </c>
      <c r="K163" s="172">
        <v>23.0976</v>
      </c>
      <c r="L163" s="172">
        <v>13.2173</v>
      </c>
      <c r="M163" s="172">
        <v>12.8208</v>
      </c>
      <c r="N163" s="172">
        <v>11.5623</v>
      </c>
      <c r="O163" s="172">
        <v>5.5521000000000003</v>
      </c>
      <c r="P163" s="172">
        <v>7.3535000000000004</v>
      </c>
      <c r="Q163" s="172">
        <v>7.8776999999999999</v>
      </c>
      <c r="R163" s="172">
        <v>5.9695</v>
      </c>
    </row>
    <row r="164" spans="1:18" x14ac:dyDescent="0.3">
      <c r="A164" s="168" t="s">
        <v>623</v>
      </c>
      <c r="B164" s="168" t="s">
        <v>630</v>
      </c>
      <c r="C164" s="168">
        <v>126685</v>
      </c>
      <c r="D164" s="171">
        <v>44025</v>
      </c>
      <c r="E164" s="172">
        <v>17.579799999999999</v>
      </c>
      <c r="F164" s="172">
        <v>6.4398</v>
      </c>
      <c r="G164" s="172">
        <v>6.4398</v>
      </c>
      <c r="H164" s="172">
        <v>33.1325</v>
      </c>
      <c r="I164" s="172">
        <v>28.288499999999999</v>
      </c>
      <c r="J164" s="172">
        <v>24.364100000000001</v>
      </c>
      <c r="K164" s="172">
        <v>22.292100000000001</v>
      </c>
      <c r="L164" s="172">
        <v>14.24</v>
      </c>
      <c r="M164" s="172">
        <v>12.200900000000001</v>
      </c>
      <c r="N164" s="172">
        <v>11.3294</v>
      </c>
      <c r="O164" s="172">
        <v>8.5076000000000001</v>
      </c>
      <c r="P164" s="172">
        <v>8.7771000000000008</v>
      </c>
      <c r="Q164" s="172">
        <v>9.1661000000000001</v>
      </c>
      <c r="R164" s="172">
        <v>10.7529</v>
      </c>
    </row>
    <row r="165" spans="1:18" x14ac:dyDescent="0.3">
      <c r="A165" s="168" t="s">
        <v>623</v>
      </c>
      <c r="B165" s="168" t="s">
        <v>631</v>
      </c>
      <c r="C165" s="168">
        <v>126687</v>
      </c>
      <c r="D165" s="171">
        <v>44025</v>
      </c>
      <c r="E165" s="172">
        <v>16.936499999999999</v>
      </c>
      <c r="F165" s="172">
        <v>5.7496999999999998</v>
      </c>
      <c r="G165" s="172">
        <v>5.7496999999999998</v>
      </c>
      <c r="H165" s="172">
        <v>32.403599999999997</v>
      </c>
      <c r="I165" s="172">
        <v>27.5502</v>
      </c>
      <c r="J165" s="172">
        <v>23.628799999999998</v>
      </c>
      <c r="K165" s="172">
        <v>21.5459</v>
      </c>
      <c r="L165" s="172">
        <v>13.5044</v>
      </c>
      <c r="M165" s="172">
        <v>11.4359</v>
      </c>
      <c r="N165" s="172">
        <v>10.542899999999999</v>
      </c>
      <c r="O165" s="172">
        <v>7.7427999999999999</v>
      </c>
      <c r="P165" s="172">
        <v>8.0233000000000008</v>
      </c>
      <c r="Q165" s="172">
        <v>8.5352999999999994</v>
      </c>
      <c r="R165" s="172">
        <v>9.9555000000000007</v>
      </c>
    </row>
    <row r="166" spans="1:18" x14ac:dyDescent="0.3">
      <c r="A166" s="168" t="s">
        <v>623</v>
      </c>
      <c r="B166" s="168" t="s">
        <v>632</v>
      </c>
      <c r="C166" s="168">
        <v>144646</v>
      </c>
      <c r="D166" s="171">
        <v>44025</v>
      </c>
      <c r="E166" s="172">
        <v>12.372</v>
      </c>
      <c r="F166" s="172">
        <v>-8.0586000000000002</v>
      </c>
      <c r="G166" s="172">
        <v>-8.0586000000000002</v>
      </c>
      <c r="H166" s="172">
        <v>6.7521000000000004</v>
      </c>
      <c r="I166" s="172">
        <v>13.6633</v>
      </c>
      <c r="J166" s="172">
        <v>20.1236</v>
      </c>
      <c r="K166" s="172">
        <v>20.3825</v>
      </c>
      <c r="L166" s="172">
        <v>12.7456</v>
      </c>
      <c r="M166" s="172">
        <v>11.6937</v>
      </c>
      <c r="N166" s="172">
        <v>11.717499999999999</v>
      </c>
      <c r="O166" s="172"/>
      <c r="P166" s="172"/>
      <c r="Q166" s="172">
        <v>12.2559</v>
      </c>
      <c r="R166" s="172"/>
    </row>
    <row r="167" spans="1:18" x14ac:dyDescent="0.3">
      <c r="A167" s="168" t="s">
        <v>623</v>
      </c>
      <c r="B167" s="168" t="s">
        <v>633</v>
      </c>
      <c r="C167" s="168">
        <v>144644</v>
      </c>
      <c r="D167" s="171">
        <v>44025</v>
      </c>
      <c r="E167" s="172">
        <v>12.3141</v>
      </c>
      <c r="F167" s="172">
        <v>-8.2937999999999992</v>
      </c>
      <c r="G167" s="172">
        <v>-8.2937999999999992</v>
      </c>
      <c r="H167" s="172">
        <v>6.5290999999999997</v>
      </c>
      <c r="I167" s="172">
        <v>13.407</v>
      </c>
      <c r="J167" s="172">
        <v>19.873699999999999</v>
      </c>
      <c r="K167" s="172">
        <v>20.109300000000001</v>
      </c>
      <c r="L167" s="172">
        <v>12.465299999999999</v>
      </c>
      <c r="M167" s="172">
        <v>11.407999999999999</v>
      </c>
      <c r="N167" s="172">
        <v>11.428699999999999</v>
      </c>
      <c r="O167" s="172"/>
      <c r="P167" s="172"/>
      <c r="Q167" s="172">
        <v>11.9702</v>
      </c>
      <c r="R167" s="172"/>
    </row>
    <row r="168" spans="1:18" x14ac:dyDescent="0.3">
      <c r="A168" s="168" t="s">
        <v>623</v>
      </c>
      <c r="B168" s="168" t="s">
        <v>634</v>
      </c>
      <c r="C168" s="168">
        <v>140333</v>
      </c>
      <c r="D168" s="171">
        <v>44025</v>
      </c>
      <c r="E168" s="172">
        <v>14.345499999999999</v>
      </c>
      <c r="F168" s="172">
        <v>7.9775</v>
      </c>
      <c r="G168" s="172">
        <v>7.9775</v>
      </c>
      <c r="H168" s="172">
        <v>16.481200000000001</v>
      </c>
      <c r="I168" s="172">
        <v>18.449000000000002</v>
      </c>
      <c r="J168" s="172">
        <v>19.965499999999999</v>
      </c>
      <c r="K168" s="172">
        <v>22.9252</v>
      </c>
      <c r="L168" s="172">
        <v>15.3802</v>
      </c>
      <c r="M168" s="172">
        <v>12.6753</v>
      </c>
      <c r="N168" s="172">
        <v>10.857900000000001</v>
      </c>
      <c r="O168" s="172">
        <v>3.1838000000000002</v>
      </c>
      <c r="P168" s="172">
        <v>5.4657</v>
      </c>
      <c r="Q168" s="172">
        <v>6.4066999999999998</v>
      </c>
      <c r="R168" s="172">
        <v>2.4843999999999999</v>
      </c>
    </row>
    <row r="169" spans="1:18" x14ac:dyDescent="0.3">
      <c r="A169" s="168" t="s">
        <v>623</v>
      </c>
      <c r="B169" s="168" t="s">
        <v>635</v>
      </c>
      <c r="C169" s="168">
        <v>140336</v>
      </c>
      <c r="D169" s="171">
        <v>44025</v>
      </c>
      <c r="E169" s="172">
        <v>13.946899999999999</v>
      </c>
      <c r="F169" s="172">
        <v>7.5941999999999998</v>
      </c>
      <c r="G169" s="172">
        <v>7.5941999999999998</v>
      </c>
      <c r="H169" s="172">
        <v>16.0884</v>
      </c>
      <c r="I169" s="172">
        <v>18.050999999999998</v>
      </c>
      <c r="J169" s="172">
        <v>19.568000000000001</v>
      </c>
      <c r="K169" s="172">
        <v>22.5062</v>
      </c>
      <c r="L169" s="172">
        <v>14.949199999999999</v>
      </c>
      <c r="M169" s="172">
        <v>12.2378</v>
      </c>
      <c r="N169" s="172">
        <v>10.4152</v>
      </c>
      <c r="O169" s="172">
        <v>2.6695000000000002</v>
      </c>
      <c r="P169" s="172">
        <v>4.9360999999999997</v>
      </c>
      <c r="Q169" s="172">
        <v>5.8834</v>
      </c>
      <c r="R169" s="172">
        <v>1.9730000000000001</v>
      </c>
    </row>
    <row r="170" spans="1:18" x14ac:dyDescent="0.3">
      <c r="A170" s="168" t="s">
        <v>623</v>
      </c>
      <c r="B170" s="168" t="s">
        <v>636</v>
      </c>
      <c r="C170" s="168">
        <v>100528</v>
      </c>
      <c r="D170" s="171">
        <v>44025</v>
      </c>
      <c r="E170" s="172">
        <v>73.910600000000002</v>
      </c>
      <c r="F170" s="172">
        <v>-26.314</v>
      </c>
      <c r="G170" s="172">
        <v>-26.314</v>
      </c>
      <c r="H170" s="172">
        <v>12.3399</v>
      </c>
      <c r="I170" s="172">
        <v>20.334299999999999</v>
      </c>
      <c r="J170" s="172">
        <v>24.662700000000001</v>
      </c>
      <c r="K170" s="172">
        <v>16.734100000000002</v>
      </c>
      <c r="L170" s="172">
        <v>8.7848000000000006</v>
      </c>
      <c r="M170" s="172">
        <v>9.6891999999999996</v>
      </c>
      <c r="N170" s="172">
        <v>8.3481000000000005</v>
      </c>
      <c r="O170" s="172">
        <v>8.0577000000000005</v>
      </c>
      <c r="P170" s="172">
        <v>8.4621999999999993</v>
      </c>
      <c r="Q170" s="172">
        <v>9.0569000000000006</v>
      </c>
      <c r="R170" s="172">
        <v>9.3178999999999998</v>
      </c>
    </row>
    <row r="171" spans="1:18" x14ac:dyDescent="0.3">
      <c r="A171" s="168" t="s">
        <v>623</v>
      </c>
      <c r="B171" s="168" t="s">
        <v>637</v>
      </c>
      <c r="C171" s="168">
        <v>118569</v>
      </c>
      <c r="D171" s="171">
        <v>44025</v>
      </c>
      <c r="E171" s="172">
        <v>77.897000000000006</v>
      </c>
      <c r="F171" s="172">
        <v>-25.747800000000002</v>
      </c>
      <c r="G171" s="172">
        <v>-25.747800000000002</v>
      </c>
      <c r="H171" s="172">
        <v>12.8973</v>
      </c>
      <c r="I171" s="172">
        <v>20.900300000000001</v>
      </c>
      <c r="J171" s="172">
        <v>25.249300000000002</v>
      </c>
      <c r="K171" s="172">
        <v>17.350999999999999</v>
      </c>
      <c r="L171" s="172">
        <v>9.3904999999999994</v>
      </c>
      <c r="M171" s="172">
        <v>10.3094</v>
      </c>
      <c r="N171" s="172">
        <v>8.9703999999999997</v>
      </c>
      <c r="O171" s="172">
        <v>8.6887000000000008</v>
      </c>
      <c r="P171" s="172">
        <v>9.1321999999999992</v>
      </c>
      <c r="Q171" s="172">
        <v>9.6486999999999998</v>
      </c>
      <c r="R171" s="172">
        <v>9.9375</v>
      </c>
    </row>
    <row r="172" spans="1:18" x14ac:dyDescent="0.3">
      <c r="A172" s="168" t="s">
        <v>623</v>
      </c>
      <c r="B172" s="168" t="s">
        <v>638</v>
      </c>
      <c r="C172" s="168">
        <v>148001</v>
      </c>
      <c r="D172" s="171">
        <v>44025</v>
      </c>
      <c r="E172" s="172">
        <v>34.907699999999998</v>
      </c>
      <c r="F172" s="172">
        <v>0</v>
      </c>
      <c r="G172" s="172">
        <v>0</v>
      </c>
      <c r="H172" s="172"/>
      <c r="I172" s="172"/>
      <c r="J172" s="172"/>
      <c r="K172" s="172"/>
      <c r="L172" s="172"/>
      <c r="M172" s="172"/>
      <c r="N172" s="172"/>
      <c r="O172" s="172"/>
      <c r="P172" s="172"/>
      <c r="Q172" s="172">
        <v>0</v>
      </c>
      <c r="R172" s="172"/>
    </row>
    <row r="173" spans="1:18" x14ac:dyDescent="0.3">
      <c r="A173" s="168" t="s">
        <v>623</v>
      </c>
      <c r="B173" s="168" t="s">
        <v>639</v>
      </c>
      <c r="C173" s="168">
        <v>113070</v>
      </c>
      <c r="D173" s="171">
        <v>44025</v>
      </c>
      <c r="E173" s="172">
        <v>24.1981</v>
      </c>
      <c r="F173" s="172">
        <v>8.5031999999999996</v>
      </c>
      <c r="G173" s="172">
        <v>8.5031999999999996</v>
      </c>
      <c r="H173" s="172">
        <v>39.143300000000004</v>
      </c>
      <c r="I173" s="172">
        <v>34.585299999999997</v>
      </c>
      <c r="J173" s="172">
        <v>31.412099999999999</v>
      </c>
      <c r="K173" s="172">
        <v>27.1084</v>
      </c>
      <c r="L173" s="172">
        <v>16.514299999999999</v>
      </c>
      <c r="M173" s="172">
        <v>13.6868</v>
      </c>
      <c r="N173" s="172">
        <v>12.211399999999999</v>
      </c>
      <c r="O173" s="172">
        <v>9.1639999999999997</v>
      </c>
      <c r="P173" s="172">
        <v>9.2574000000000005</v>
      </c>
      <c r="Q173" s="172">
        <v>9.1943999999999999</v>
      </c>
      <c r="R173" s="172">
        <v>11.489599999999999</v>
      </c>
    </row>
    <row r="174" spans="1:18" x14ac:dyDescent="0.3">
      <c r="A174" s="168" t="s">
        <v>623</v>
      </c>
      <c r="B174" s="168" t="s">
        <v>640</v>
      </c>
      <c r="C174" s="168">
        <v>118987</v>
      </c>
      <c r="D174" s="171">
        <v>44025</v>
      </c>
      <c r="E174" s="172">
        <v>24.3931</v>
      </c>
      <c r="F174" s="172">
        <v>8.8346999999999998</v>
      </c>
      <c r="G174" s="172">
        <v>8.8346999999999998</v>
      </c>
      <c r="H174" s="172">
        <v>39.457299999999996</v>
      </c>
      <c r="I174" s="172">
        <v>34.897799999999997</v>
      </c>
      <c r="J174" s="172">
        <v>31.7089</v>
      </c>
      <c r="K174" s="172">
        <v>27.355</v>
      </c>
      <c r="L174" s="172">
        <v>16.728000000000002</v>
      </c>
      <c r="M174" s="172">
        <v>13.8866</v>
      </c>
      <c r="N174" s="172">
        <v>12.405900000000001</v>
      </c>
      <c r="O174" s="172">
        <v>9.3084000000000007</v>
      </c>
      <c r="P174" s="172">
        <v>9.3824000000000005</v>
      </c>
      <c r="Q174" s="172">
        <v>9.3370999999999995</v>
      </c>
      <c r="R174" s="172">
        <v>11.633900000000001</v>
      </c>
    </row>
    <row r="175" spans="1:18" x14ac:dyDescent="0.3">
      <c r="A175" s="168" t="s">
        <v>623</v>
      </c>
      <c r="B175" s="168" t="s">
        <v>641</v>
      </c>
      <c r="C175" s="168">
        <v>111987</v>
      </c>
      <c r="D175" s="171">
        <v>44025</v>
      </c>
      <c r="E175" s="172">
        <v>21.947500000000002</v>
      </c>
      <c r="F175" s="172">
        <v>7.8213999999999997</v>
      </c>
      <c r="G175" s="172">
        <v>7.8213999999999997</v>
      </c>
      <c r="H175" s="172">
        <v>34.244900000000001</v>
      </c>
      <c r="I175" s="172">
        <v>29.748000000000001</v>
      </c>
      <c r="J175" s="172">
        <v>26.898599999999998</v>
      </c>
      <c r="K175" s="172">
        <v>23.844000000000001</v>
      </c>
      <c r="L175" s="172">
        <v>14.2027</v>
      </c>
      <c r="M175" s="172">
        <v>12.5228</v>
      </c>
      <c r="N175" s="172">
        <v>11.6493</v>
      </c>
      <c r="O175" s="172">
        <v>8.6222999999999992</v>
      </c>
      <c r="P175" s="172">
        <v>8.7518999999999991</v>
      </c>
      <c r="Q175" s="172">
        <v>7.4576000000000002</v>
      </c>
      <c r="R175" s="172">
        <v>10.4305</v>
      </c>
    </row>
    <row r="176" spans="1:18" x14ac:dyDescent="0.3">
      <c r="A176" s="168" t="s">
        <v>623</v>
      </c>
      <c r="B176" s="168" t="s">
        <v>642</v>
      </c>
      <c r="C176" s="168">
        <v>120692</v>
      </c>
      <c r="D176" s="171">
        <v>44025</v>
      </c>
      <c r="E176" s="172">
        <v>22.688400000000001</v>
      </c>
      <c r="F176" s="172">
        <v>8.1028000000000002</v>
      </c>
      <c r="G176" s="172">
        <v>8.1028000000000002</v>
      </c>
      <c r="H176" s="172">
        <v>34.562899999999999</v>
      </c>
      <c r="I176" s="172">
        <v>30.058499999999999</v>
      </c>
      <c r="J176" s="172">
        <v>27.210999999999999</v>
      </c>
      <c r="K176" s="172">
        <v>24.1722</v>
      </c>
      <c r="L176" s="172">
        <v>14.5336</v>
      </c>
      <c r="M176" s="172">
        <v>12.861000000000001</v>
      </c>
      <c r="N176" s="172">
        <v>11.995100000000001</v>
      </c>
      <c r="O176" s="172">
        <v>8.9574999999999996</v>
      </c>
      <c r="P176" s="172">
        <v>9.0912000000000006</v>
      </c>
      <c r="Q176" s="172">
        <v>9.3101000000000003</v>
      </c>
      <c r="R176" s="172">
        <v>10.768800000000001</v>
      </c>
    </row>
    <row r="177" spans="1:18" x14ac:dyDescent="0.3">
      <c r="A177" s="168" t="s">
        <v>623</v>
      </c>
      <c r="B177" s="168" t="s">
        <v>643</v>
      </c>
      <c r="C177" s="168">
        <v>135916</v>
      </c>
      <c r="D177" s="171">
        <v>44025</v>
      </c>
      <c r="E177" s="172">
        <v>14.8269</v>
      </c>
      <c r="F177" s="172">
        <v>11.7456</v>
      </c>
      <c r="G177" s="172">
        <v>11.7456</v>
      </c>
      <c r="H177" s="172">
        <v>39.0807</v>
      </c>
      <c r="I177" s="172">
        <v>36.859699999999997</v>
      </c>
      <c r="J177" s="172">
        <v>35.132899999999999</v>
      </c>
      <c r="K177" s="172">
        <v>29.6129</v>
      </c>
      <c r="L177" s="172">
        <v>16.950299999999999</v>
      </c>
      <c r="M177" s="172">
        <v>13.539400000000001</v>
      </c>
      <c r="N177" s="172">
        <v>12.574400000000001</v>
      </c>
      <c r="O177" s="172">
        <v>8.8094000000000001</v>
      </c>
      <c r="P177" s="172"/>
      <c r="Q177" s="172">
        <v>9.1380999999999997</v>
      </c>
      <c r="R177" s="172">
        <v>10.710900000000001</v>
      </c>
    </row>
    <row r="178" spans="1:18" x14ac:dyDescent="0.3">
      <c r="A178" s="168" t="s">
        <v>623</v>
      </c>
      <c r="B178" s="168" t="s">
        <v>644</v>
      </c>
      <c r="C178" s="168">
        <v>135914</v>
      </c>
      <c r="D178" s="171">
        <v>44025</v>
      </c>
      <c r="E178" s="172">
        <v>14.621499999999999</v>
      </c>
      <c r="F178" s="172">
        <v>11.410600000000001</v>
      </c>
      <c r="G178" s="172">
        <v>11.410600000000001</v>
      </c>
      <c r="H178" s="172">
        <v>38.765099999999997</v>
      </c>
      <c r="I178" s="172">
        <v>36.559600000000003</v>
      </c>
      <c r="J178" s="172">
        <v>34.812899999999999</v>
      </c>
      <c r="K178" s="172">
        <v>29.281700000000001</v>
      </c>
      <c r="L178" s="172">
        <v>16.620200000000001</v>
      </c>
      <c r="M178" s="172">
        <v>13.2057</v>
      </c>
      <c r="N178" s="172">
        <v>12.2324</v>
      </c>
      <c r="O178" s="172">
        <v>8.4846000000000004</v>
      </c>
      <c r="P178" s="172"/>
      <c r="Q178" s="172">
        <v>8.8005999999999993</v>
      </c>
      <c r="R178" s="172">
        <v>10.368399999999999</v>
      </c>
    </row>
    <row r="179" spans="1:18" x14ac:dyDescent="0.3">
      <c r="A179" s="168" t="s">
        <v>623</v>
      </c>
      <c r="B179" s="168" t="s">
        <v>645</v>
      </c>
      <c r="C179" s="168">
        <v>106177</v>
      </c>
      <c r="D179" s="171">
        <v>44025</v>
      </c>
      <c r="E179" s="172">
        <v>2405.5590000000002</v>
      </c>
      <c r="F179" s="172">
        <v>1.2094</v>
      </c>
      <c r="G179" s="172">
        <v>1.2094</v>
      </c>
      <c r="H179" s="172">
        <v>20.7805</v>
      </c>
      <c r="I179" s="172">
        <v>22.317499999999999</v>
      </c>
      <c r="J179" s="172">
        <v>25.0031</v>
      </c>
      <c r="K179" s="172">
        <v>21.858899999999998</v>
      </c>
      <c r="L179" s="172">
        <v>13.109</v>
      </c>
      <c r="M179" s="172">
        <v>11.720599999999999</v>
      </c>
      <c r="N179" s="172">
        <v>11.720599999999999</v>
      </c>
      <c r="O179" s="172">
        <v>6.7512999999999996</v>
      </c>
      <c r="P179" s="172">
        <v>8.1332000000000004</v>
      </c>
      <c r="Q179" s="172">
        <v>7.0098000000000003</v>
      </c>
      <c r="R179" s="172">
        <v>10.657500000000001</v>
      </c>
    </row>
    <row r="180" spans="1:18" x14ac:dyDescent="0.3">
      <c r="A180" s="168" t="s">
        <v>623</v>
      </c>
      <c r="B180" s="168" t="s">
        <v>646</v>
      </c>
      <c r="C180" s="168">
        <v>120497</v>
      </c>
      <c r="D180" s="171">
        <v>44025</v>
      </c>
      <c r="E180" s="172">
        <v>2528.9376999999999</v>
      </c>
      <c r="F180" s="172">
        <v>1.61</v>
      </c>
      <c r="G180" s="172">
        <v>1.61</v>
      </c>
      <c r="H180" s="172">
        <v>21.182099999999998</v>
      </c>
      <c r="I180" s="172">
        <v>22.720600000000001</v>
      </c>
      <c r="J180" s="172">
        <v>25.4115</v>
      </c>
      <c r="K180" s="172">
        <v>22.280899999999999</v>
      </c>
      <c r="L180" s="172">
        <v>13.5349</v>
      </c>
      <c r="M180" s="172">
        <v>12.155799999999999</v>
      </c>
      <c r="N180" s="172">
        <v>12.1622</v>
      </c>
      <c r="O180" s="172">
        <v>7.3483999999999998</v>
      </c>
      <c r="P180" s="172">
        <v>8.8567</v>
      </c>
      <c r="Q180" s="172">
        <v>8.3971999999999998</v>
      </c>
      <c r="R180" s="172">
        <v>11.1846</v>
      </c>
    </row>
    <row r="181" spans="1:18" x14ac:dyDescent="0.3">
      <c r="A181" s="168" t="s">
        <v>623</v>
      </c>
      <c r="B181" s="168" t="s">
        <v>647</v>
      </c>
      <c r="C181" s="168">
        <v>133782</v>
      </c>
      <c r="D181" s="171">
        <v>44025</v>
      </c>
      <c r="E181" s="172">
        <v>2808.5875000000001</v>
      </c>
      <c r="F181" s="172">
        <v>4.9100999999999999</v>
      </c>
      <c r="G181" s="172">
        <v>4.9100999999999999</v>
      </c>
      <c r="H181" s="172">
        <v>26.089099999999998</v>
      </c>
      <c r="I181" s="172">
        <v>24.641500000000001</v>
      </c>
      <c r="J181" s="172">
        <v>24.3141</v>
      </c>
      <c r="K181" s="172">
        <v>18.940200000000001</v>
      </c>
      <c r="L181" s="172">
        <v>11.951599999999999</v>
      </c>
      <c r="M181" s="172">
        <v>10.7241</v>
      </c>
      <c r="N181" s="172">
        <v>10.6441</v>
      </c>
      <c r="O181" s="172">
        <v>8.7065000000000001</v>
      </c>
      <c r="P181" s="172">
        <v>8.6884999999999994</v>
      </c>
      <c r="Q181" s="172">
        <v>8.3890999999999991</v>
      </c>
      <c r="R181" s="172">
        <v>9.8888999999999996</v>
      </c>
    </row>
    <row r="182" spans="1:18" x14ac:dyDescent="0.3">
      <c r="A182" s="168" t="s">
        <v>623</v>
      </c>
      <c r="B182" s="168" t="s">
        <v>648</v>
      </c>
      <c r="C182" s="168">
        <v>133791</v>
      </c>
      <c r="D182" s="171">
        <v>44025</v>
      </c>
      <c r="E182" s="172">
        <v>2883.3181</v>
      </c>
      <c r="F182" s="172">
        <v>5.2</v>
      </c>
      <c r="G182" s="172">
        <v>5.2</v>
      </c>
      <c r="H182" s="172">
        <v>26.380199999999999</v>
      </c>
      <c r="I182" s="172">
        <v>24.934100000000001</v>
      </c>
      <c r="J182" s="172">
        <v>24.610199999999999</v>
      </c>
      <c r="K182" s="172">
        <v>19.244199999999999</v>
      </c>
      <c r="L182" s="172">
        <v>12.2597</v>
      </c>
      <c r="M182" s="172">
        <v>11.0367</v>
      </c>
      <c r="N182" s="172">
        <v>10.9589</v>
      </c>
      <c r="O182" s="172">
        <v>9.02</v>
      </c>
      <c r="P182" s="172">
        <v>8.9666999999999994</v>
      </c>
      <c r="Q182" s="172">
        <v>9.1553000000000004</v>
      </c>
      <c r="R182" s="172">
        <v>10.199</v>
      </c>
    </row>
    <row r="183" spans="1:18" x14ac:dyDescent="0.3">
      <c r="A183" s="168" t="s">
        <v>623</v>
      </c>
      <c r="B183" s="168" t="s">
        <v>649</v>
      </c>
      <c r="C183" s="168">
        <v>119844</v>
      </c>
      <c r="D183" s="171">
        <v>44025</v>
      </c>
      <c r="E183" s="172">
        <v>58.721200000000003</v>
      </c>
      <c r="F183" s="172">
        <v>14.936299999999999</v>
      </c>
      <c r="G183" s="172">
        <v>14.936299999999999</v>
      </c>
      <c r="H183" s="172">
        <v>68.061000000000007</v>
      </c>
      <c r="I183" s="172">
        <v>44.570599999999999</v>
      </c>
      <c r="J183" s="172">
        <v>31.938600000000001</v>
      </c>
      <c r="K183" s="172">
        <v>37.261400000000002</v>
      </c>
      <c r="L183" s="172">
        <v>20.458600000000001</v>
      </c>
      <c r="M183" s="172">
        <v>17.503699999999998</v>
      </c>
      <c r="N183" s="172">
        <v>13.7172</v>
      </c>
      <c r="O183" s="172">
        <v>10.322900000000001</v>
      </c>
      <c r="P183" s="172">
        <v>9.7428000000000008</v>
      </c>
      <c r="Q183" s="172">
        <v>9.0017999999999994</v>
      </c>
      <c r="R183" s="172">
        <v>14.017099999999999</v>
      </c>
    </row>
    <row r="184" spans="1:18" x14ac:dyDescent="0.3">
      <c r="A184" s="168" t="s">
        <v>623</v>
      </c>
      <c r="B184" s="168" t="s">
        <v>650</v>
      </c>
      <c r="C184" s="168">
        <v>112410</v>
      </c>
      <c r="D184" s="171">
        <v>44025</v>
      </c>
      <c r="E184" s="172">
        <v>56.066000000000003</v>
      </c>
      <c r="F184" s="172">
        <v>14.6221</v>
      </c>
      <c r="G184" s="172">
        <v>14.6221</v>
      </c>
      <c r="H184" s="172">
        <v>67.7376</v>
      </c>
      <c r="I184" s="172">
        <v>44.244999999999997</v>
      </c>
      <c r="J184" s="172">
        <v>31.6113</v>
      </c>
      <c r="K184" s="172">
        <v>36.912100000000002</v>
      </c>
      <c r="L184" s="172">
        <v>20.1069</v>
      </c>
      <c r="M184" s="172">
        <v>17.142399999999999</v>
      </c>
      <c r="N184" s="172">
        <v>13.352600000000001</v>
      </c>
      <c r="O184" s="172">
        <v>9.9991000000000003</v>
      </c>
      <c r="P184" s="172">
        <v>9.0902999999999992</v>
      </c>
      <c r="Q184" s="172">
        <v>7.6790000000000003</v>
      </c>
      <c r="R184" s="172">
        <v>13.6671</v>
      </c>
    </row>
    <row r="185" spans="1:18" x14ac:dyDescent="0.3">
      <c r="A185" s="168" t="s">
        <v>623</v>
      </c>
      <c r="B185" s="168" t="s">
        <v>651</v>
      </c>
      <c r="C185" s="168">
        <v>100856</v>
      </c>
      <c r="D185" s="171">
        <v>44025</v>
      </c>
      <c r="E185" s="172">
        <v>43.4818</v>
      </c>
      <c r="F185" s="172">
        <v>10.9785</v>
      </c>
      <c r="G185" s="172">
        <v>10.9785</v>
      </c>
      <c r="H185" s="172">
        <v>23.4895</v>
      </c>
      <c r="I185" s="172">
        <v>26.272500000000001</v>
      </c>
      <c r="J185" s="172">
        <v>19.967600000000001</v>
      </c>
      <c r="K185" s="172">
        <v>13.6751</v>
      </c>
      <c r="L185" s="172">
        <v>10.3363</v>
      </c>
      <c r="M185" s="172">
        <v>9.5167999999999999</v>
      </c>
      <c r="N185" s="172">
        <v>9.3744999999999994</v>
      </c>
      <c r="O185" s="172">
        <v>7.6409000000000002</v>
      </c>
      <c r="P185" s="172">
        <v>7.9771999999999998</v>
      </c>
      <c r="Q185" s="172">
        <v>7.6889000000000003</v>
      </c>
      <c r="R185" s="172">
        <v>8.4414999999999996</v>
      </c>
    </row>
    <row r="186" spans="1:18" x14ac:dyDescent="0.3">
      <c r="A186" s="168" t="s">
        <v>623</v>
      </c>
      <c r="B186" s="168" t="s">
        <v>652</v>
      </c>
      <c r="C186" s="168">
        <v>118814</v>
      </c>
      <c r="D186" s="171">
        <v>44025</v>
      </c>
      <c r="E186" s="172">
        <v>44.798400000000001</v>
      </c>
      <c r="F186" s="172">
        <v>11.3902</v>
      </c>
      <c r="G186" s="172">
        <v>11.3902</v>
      </c>
      <c r="H186" s="172">
        <v>23.900099999999998</v>
      </c>
      <c r="I186" s="172">
        <v>26.674199999999999</v>
      </c>
      <c r="J186" s="172">
        <v>20.373899999999999</v>
      </c>
      <c r="K186" s="172">
        <v>14.088100000000001</v>
      </c>
      <c r="L186" s="172">
        <v>10.7552</v>
      </c>
      <c r="M186" s="172">
        <v>9.9442000000000004</v>
      </c>
      <c r="N186" s="172">
        <v>9.8114000000000008</v>
      </c>
      <c r="O186" s="172">
        <v>8.0557999999999996</v>
      </c>
      <c r="P186" s="172">
        <v>8.4379000000000008</v>
      </c>
      <c r="Q186" s="172">
        <v>8.7127999999999997</v>
      </c>
      <c r="R186" s="172">
        <v>8.8750999999999998</v>
      </c>
    </row>
    <row r="187" spans="1:18" x14ac:dyDescent="0.3">
      <c r="A187" s="168" t="s">
        <v>623</v>
      </c>
      <c r="B187" s="168" t="s">
        <v>653</v>
      </c>
      <c r="C187" s="168">
        <v>138318</v>
      </c>
      <c r="D187" s="171">
        <v>44025</v>
      </c>
      <c r="E187" s="172">
        <v>32.687800000000003</v>
      </c>
      <c r="F187" s="172">
        <v>7.2624000000000004</v>
      </c>
      <c r="G187" s="172">
        <v>7.2624000000000004</v>
      </c>
      <c r="H187" s="172">
        <v>31.147400000000001</v>
      </c>
      <c r="I187" s="172">
        <v>27.2483</v>
      </c>
      <c r="J187" s="172">
        <v>24.203199999999999</v>
      </c>
      <c r="K187" s="172">
        <v>22.169699999999999</v>
      </c>
      <c r="L187" s="172">
        <v>12.387499999999999</v>
      </c>
      <c r="M187" s="172">
        <v>11.223800000000001</v>
      </c>
      <c r="N187" s="172">
        <v>10.1302</v>
      </c>
      <c r="O187" s="172">
        <v>7.0450999999999997</v>
      </c>
      <c r="P187" s="172">
        <v>7.3209999999999997</v>
      </c>
      <c r="Q187" s="172">
        <v>7.0176999999999996</v>
      </c>
      <c r="R187" s="172">
        <v>9.0642999999999994</v>
      </c>
    </row>
    <row r="188" spans="1:18" x14ac:dyDescent="0.3">
      <c r="A188" s="168" t="s">
        <v>623</v>
      </c>
      <c r="B188" s="168" t="s">
        <v>654</v>
      </c>
      <c r="C188" s="168">
        <v>138330</v>
      </c>
      <c r="D188" s="171">
        <v>44025</v>
      </c>
      <c r="E188" s="172">
        <v>35.148699999999998</v>
      </c>
      <c r="F188" s="172">
        <v>8.0358999999999998</v>
      </c>
      <c r="G188" s="172">
        <v>8.0358999999999998</v>
      </c>
      <c r="H188" s="172">
        <v>31.956199999999999</v>
      </c>
      <c r="I188" s="172">
        <v>28.0245</v>
      </c>
      <c r="J188" s="172">
        <v>25.003799999999998</v>
      </c>
      <c r="K188" s="172">
        <v>22.993500000000001</v>
      </c>
      <c r="L188" s="172">
        <v>13.2493</v>
      </c>
      <c r="M188" s="172">
        <v>12.1221</v>
      </c>
      <c r="N188" s="172">
        <v>11.001099999999999</v>
      </c>
      <c r="O188" s="172">
        <v>8.1587999999999994</v>
      </c>
      <c r="P188" s="172">
        <v>8.3786000000000005</v>
      </c>
      <c r="Q188" s="172">
        <v>8.4155999999999995</v>
      </c>
      <c r="R188" s="172">
        <v>10.064</v>
      </c>
    </row>
    <row r="189" spans="1:18" x14ac:dyDescent="0.3">
      <c r="A189" s="168" t="s">
        <v>623</v>
      </c>
      <c r="B189" s="168" t="s">
        <v>655</v>
      </c>
      <c r="C189" s="168">
        <v>146215</v>
      </c>
      <c r="D189" s="171">
        <v>44025</v>
      </c>
      <c r="E189" s="172">
        <v>11.9001</v>
      </c>
      <c r="F189" s="172">
        <v>6.0351999999999997</v>
      </c>
      <c r="G189" s="172">
        <v>6.0351999999999997</v>
      </c>
      <c r="H189" s="172">
        <v>29.479399999999998</v>
      </c>
      <c r="I189" s="172">
        <v>28.885300000000001</v>
      </c>
      <c r="J189" s="172">
        <v>27.044499999999999</v>
      </c>
      <c r="K189" s="172">
        <v>25.155999999999999</v>
      </c>
      <c r="L189" s="172">
        <v>15.418900000000001</v>
      </c>
      <c r="M189" s="172">
        <v>13.3467</v>
      </c>
      <c r="N189" s="172">
        <v>12.7125</v>
      </c>
      <c r="O189" s="172"/>
      <c r="P189" s="172"/>
      <c r="Q189" s="172">
        <v>12.778700000000001</v>
      </c>
      <c r="R189" s="172"/>
    </row>
    <row r="190" spans="1:18" x14ac:dyDescent="0.3">
      <c r="A190" s="168" t="s">
        <v>623</v>
      </c>
      <c r="B190" s="168" t="s">
        <v>656</v>
      </c>
      <c r="C190" s="168">
        <v>146207</v>
      </c>
      <c r="D190" s="171">
        <v>44025</v>
      </c>
      <c r="E190" s="172">
        <v>11.8126</v>
      </c>
      <c r="F190" s="172">
        <v>5.5644</v>
      </c>
      <c r="G190" s="172">
        <v>5.5644</v>
      </c>
      <c r="H190" s="172">
        <v>28.940100000000001</v>
      </c>
      <c r="I190" s="172">
        <v>28.3797</v>
      </c>
      <c r="J190" s="172">
        <v>26.519600000000001</v>
      </c>
      <c r="K190" s="172">
        <v>24.614599999999999</v>
      </c>
      <c r="L190" s="172">
        <v>14.8758</v>
      </c>
      <c r="M190" s="172">
        <v>12.7942</v>
      </c>
      <c r="N190" s="172">
        <v>12.148</v>
      </c>
      <c r="O190" s="172"/>
      <c r="P190" s="172"/>
      <c r="Q190" s="172">
        <v>12.204800000000001</v>
      </c>
      <c r="R190" s="172"/>
    </row>
    <row r="191" spans="1:18" x14ac:dyDescent="0.3">
      <c r="A191" s="168" t="s">
        <v>623</v>
      </c>
      <c r="B191" s="168" t="s">
        <v>657</v>
      </c>
      <c r="C191" s="168">
        <v>100789</v>
      </c>
      <c r="D191" s="171">
        <v>44025</v>
      </c>
      <c r="E191" s="172">
        <v>30.3337</v>
      </c>
      <c r="F191" s="172">
        <v>2.2465000000000002</v>
      </c>
      <c r="G191" s="172">
        <v>2.2465000000000002</v>
      </c>
      <c r="H191" s="172">
        <v>25.4267</v>
      </c>
      <c r="I191" s="172">
        <v>25.2271</v>
      </c>
      <c r="J191" s="172">
        <v>26.5776</v>
      </c>
      <c r="K191" s="172">
        <v>24.238299999999999</v>
      </c>
      <c r="L191" s="172">
        <v>14.9137</v>
      </c>
      <c r="M191" s="172">
        <v>13.1645</v>
      </c>
      <c r="N191" s="172">
        <v>12.9048</v>
      </c>
      <c r="O191" s="172">
        <v>8.4563000000000006</v>
      </c>
      <c r="P191" s="172">
        <v>9.1643000000000008</v>
      </c>
      <c r="Q191" s="172">
        <v>7.3993000000000002</v>
      </c>
      <c r="R191" s="172">
        <v>11.7872</v>
      </c>
    </row>
    <row r="192" spans="1:18" x14ac:dyDescent="0.3">
      <c r="A192" s="168" t="s">
        <v>623</v>
      </c>
      <c r="B192" s="168" t="s">
        <v>658</v>
      </c>
      <c r="C192" s="168">
        <v>119621</v>
      </c>
      <c r="D192" s="171">
        <v>44025</v>
      </c>
      <c r="E192" s="172">
        <v>31.0031</v>
      </c>
      <c r="F192" s="172">
        <v>2.4727999999999999</v>
      </c>
      <c r="G192" s="172">
        <v>2.4727999999999999</v>
      </c>
      <c r="H192" s="172">
        <v>25.656199999999998</v>
      </c>
      <c r="I192" s="172">
        <v>25.465800000000002</v>
      </c>
      <c r="J192" s="172">
        <v>26.816800000000001</v>
      </c>
      <c r="K192" s="172">
        <v>24.4618</v>
      </c>
      <c r="L192" s="172">
        <v>15.1242</v>
      </c>
      <c r="M192" s="172">
        <v>13.3912</v>
      </c>
      <c r="N192" s="172">
        <v>13.144500000000001</v>
      </c>
      <c r="O192" s="172">
        <v>8.8597999999999999</v>
      </c>
      <c r="P192" s="172">
        <v>9.5694999999999997</v>
      </c>
      <c r="Q192" s="172">
        <v>8.73</v>
      </c>
      <c r="R192" s="172">
        <v>12.084300000000001</v>
      </c>
    </row>
    <row r="193" spans="1:18" x14ac:dyDescent="0.3">
      <c r="A193" s="168" t="s">
        <v>623</v>
      </c>
      <c r="B193" s="168" t="s">
        <v>659</v>
      </c>
      <c r="C193" s="168">
        <v>147389</v>
      </c>
      <c r="D193" s="171">
        <v>44025</v>
      </c>
      <c r="E193" s="172">
        <v>206.0343</v>
      </c>
      <c r="F193" s="172">
        <v>0</v>
      </c>
      <c r="G193" s="172">
        <v>0</v>
      </c>
      <c r="H193" s="172">
        <v>-92.949200000000005</v>
      </c>
      <c r="I193" s="172">
        <v>-330.4529</v>
      </c>
      <c r="J193" s="172">
        <v>-149.23679999999999</v>
      </c>
      <c r="K193" s="172">
        <v>-50.838900000000002</v>
      </c>
      <c r="L193" s="172">
        <v>-25.419499999999999</v>
      </c>
      <c r="M193" s="172">
        <v>-16.7621</v>
      </c>
      <c r="N193" s="172">
        <v>-18.7453</v>
      </c>
      <c r="O193" s="172"/>
      <c r="P193" s="172"/>
      <c r="Q193" s="172">
        <v>-17.227</v>
      </c>
      <c r="R193" s="172"/>
    </row>
    <row r="194" spans="1:18" x14ac:dyDescent="0.3">
      <c r="A194" s="168" t="s">
        <v>623</v>
      </c>
      <c r="B194" s="168" t="s">
        <v>660</v>
      </c>
      <c r="C194" s="168">
        <v>147392</v>
      </c>
      <c r="D194" s="171">
        <v>44025</v>
      </c>
      <c r="E194" s="172">
        <v>197.63759999999999</v>
      </c>
      <c r="F194" s="172">
        <v>0</v>
      </c>
      <c r="G194" s="172">
        <v>0</v>
      </c>
      <c r="H194" s="172">
        <v>-92.949100000000001</v>
      </c>
      <c r="I194" s="172">
        <v>-330.45240000000001</v>
      </c>
      <c r="J194" s="172">
        <v>-149.23660000000001</v>
      </c>
      <c r="K194" s="172">
        <v>-50.838799999999999</v>
      </c>
      <c r="L194" s="172">
        <v>-25.4194</v>
      </c>
      <c r="M194" s="172">
        <v>-16.7621</v>
      </c>
      <c r="N194" s="172">
        <v>-18.7453</v>
      </c>
      <c r="O194" s="172"/>
      <c r="P194" s="172"/>
      <c r="Q194" s="172">
        <v>-17.227</v>
      </c>
      <c r="R194" s="172"/>
    </row>
    <row r="195" spans="1:18" x14ac:dyDescent="0.3">
      <c r="A195" s="168" t="s">
        <v>623</v>
      </c>
      <c r="B195" s="168" t="s">
        <v>661</v>
      </c>
      <c r="C195" s="168">
        <v>143241</v>
      </c>
      <c r="D195" s="171">
        <v>44025</v>
      </c>
      <c r="E195" s="172">
        <v>11.824199999999999</v>
      </c>
      <c r="F195" s="172">
        <v>11.0199</v>
      </c>
      <c r="G195" s="172">
        <v>11.0199</v>
      </c>
      <c r="H195" s="172">
        <v>42.95</v>
      </c>
      <c r="I195" s="172">
        <v>36.034599999999998</v>
      </c>
      <c r="J195" s="172">
        <v>34.447000000000003</v>
      </c>
      <c r="K195" s="172">
        <v>27.415900000000001</v>
      </c>
      <c r="L195" s="172">
        <v>15.285600000000001</v>
      </c>
      <c r="M195" s="172">
        <v>13.308199999999999</v>
      </c>
      <c r="N195" s="172">
        <v>13.4643</v>
      </c>
      <c r="O195" s="172"/>
      <c r="P195" s="172"/>
      <c r="Q195" s="172">
        <v>8.1567000000000007</v>
      </c>
      <c r="R195" s="172">
        <v>8.0730000000000004</v>
      </c>
    </row>
    <row r="196" spans="1:18" x14ac:dyDescent="0.3">
      <c r="A196" s="168" t="s">
        <v>623</v>
      </c>
      <c r="B196" s="168" t="s">
        <v>662</v>
      </c>
      <c r="C196" s="168">
        <v>143239</v>
      </c>
      <c r="D196" s="171">
        <v>44025</v>
      </c>
      <c r="E196" s="172">
        <v>11.7361</v>
      </c>
      <c r="F196" s="172">
        <v>10.7911</v>
      </c>
      <c r="G196" s="172">
        <v>10.7911</v>
      </c>
      <c r="H196" s="172">
        <v>42.7331</v>
      </c>
      <c r="I196" s="172">
        <v>35.8294</v>
      </c>
      <c r="J196" s="172">
        <v>34.2562</v>
      </c>
      <c r="K196" s="172">
        <v>27.043199999999999</v>
      </c>
      <c r="L196" s="172">
        <v>15.0116</v>
      </c>
      <c r="M196" s="172">
        <v>12.938599999999999</v>
      </c>
      <c r="N196" s="172">
        <v>13.0421</v>
      </c>
      <c r="O196" s="172"/>
      <c r="P196" s="172"/>
      <c r="Q196" s="172">
        <v>7.7789000000000001</v>
      </c>
      <c r="R196" s="172">
        <v>7.7073999999999998</v>
      </c>
    </row>
    <row r="197" spans="1:18" x14ac:dyDescent="0.3">
      <c r="A197" s="168" t="s">
        <v>623</v>
      </c>
      <c r="B197" s="168" t="s">
        <v>663</v>
      </c>
      <c r="C197" s="168">
        <v>144339</v>
      </c>
      <c r="D197" s="171">
        <v>44025</v>
      </c>
      <c r="E197" s="172">
        <v>12.420999999999999</v>
      </c>
      <c r="F197" s="172">
        <v>11.0787</v>
      </c>
      <c r="G197" s="172">
        <v>11.0787</v>
      </c>
      <c r="H197" s="172">
        <v>34.0991</v>
      </c>
      <c r="I197" s="172">
        <v>30.9451</v>
      </c>
      <c r="J197" s="172">
        <v>28.554600000000001</v>
      </c>
      <c r="K197" s="172">
        <v>27.457100000000001</v>
      </c>
      <c r="L197" s="172">
        <v>15.548400000000001</v>
      </c>
      <c r="M197" s="172">
        <v>14.210599999999999</v>
      </c>
      <c r="N197" s="172">
        <v>12.730499999999999</v>
      </c>
      <c r="O197" s="172"/>
      <c r="P197" s="172"/>
      <c r="Q197" s="172">
        <v>11.8788</v>
      </c>
      <c r="R197" s="172"/>
    </row>
    <row r="198" spans="1:18" x14ac:dyDescent="0.3">
      <c r="A198" s="168" t="s">
        <v>623</v>
      </c>
      <c r="B198" s="168" t="s">
        <v>664</v>
      </c>
      <c r="C198" s="168">
        <v>144345</v>
      </c>
      <c r="D198" s="171">
        <v>44025</v>
      </c>
      <c r="E198" s="172">
        <v>12.3447</v>
      </c>
      <c r="F198" s="172">
        <v>10.851000000000001</v>
      </c>
      <c r="G198" s="172">
        <v>10.851000000000001</v>
      </c>
      <c r="H198" s="172">
        <v>33.797699999999999</v>
      </c>
      <c r="I198" s="172">
        <v>30.663</v>
      </c>
      <c r="J198" s="172">
        <v>28.2852</v>
      </c>
      <c r="K198" s="172">
        <v>27.175000000000001</v>
      </c>
      <c r="L198" s="172">
        <v>15.2675</v>
      </c>
      <c r="M198" s="172">
        <v>13.923500000000001</v>
      </c>
      <c r="N198" s="172">
        <v>12.441700000000001</v>
      </c>
      <c r="O198" s="172"/>
      <c r="P198" s="172"/>
      <c r="Q198" s="172">
        <v>11.522399999999999</v>
      </c>
      <c r="R198" s="172"/>
    </row>
    <row r="199" spans="1:18" x14ac:dyDescent="0.3">
      <c r="A199" s="173" t="s">
        <v>27</v>
      </c>
      <c r="B199" s="168"/>
      <c r="C199" s="168"/>
      <c r="D199" s="168"/>
      <c r="E199" s="168"/>
      <c r="F199" s="174">
        <v>5.2953536585365866</v>
      </c>
      <c r="G199" s="174">
        <v>5.2953536585365866</v>
      </c>
      <c r="H199" s="174">
        <v>24.499487499999997</v>
      </c>
      <c r="I199" s="174">
        <v>10.437049999999999</v>
      </c>
      <c r="J199" s="174">
        <v>18.202584999999999</v>
      </c>
      <c r="K199" s="174">
        <v>20.249355000000001</v>
      </c>
      <c r="L199" s="174">
        <v>12.381917499999998</v>
      </c>
      <c r="M199" s="174">
        <v>11.183815000000001</v>
      </c>
      <c r="N199" s="174">
        <v>10.194392500000003</v>
      </c>
      <c r="O199" s="174">
        <v>7.9699299999999997</v>
      </c>
      <c r="P199" s="174">
        <v>8.3929692307692321</v>
      </c>
      <c r="Q199" s="174">
        <v>7.4264341463414656</v>
      </c>
      <c r="R199" s="174">
        <v>9.6406656249999987</v>
      </c>
    </row>
    <row r="200" spans="1:18" x14ac:dyDescent="0.3">
      <c r="A200" s="173" t="s">
        <v>409</v>
      </c>
      <c r="B200" s="168"/>
      <c r="C200" s="168"/>
      <c r="D200" s="168"/>
      <c r="E200" s="168"/>
      <c r="F200" s="174">
        <v>6.9528999999999996</v>
      </c>
      <c r="G200" s="174">
        <v>6.9528999999999996</v>
      </c>
      <c r="H200" s="174">
        <v>30.93375</v>
      </c>
      <c r="I200" s="174">
        <v>28.156500000000001</v>
      </c>
      <c r="J200" s="174">
        <v>26.2623</v>
      </c>
      <c r="K200" s="174">
        <v>23.470800000000001</v>
      </c>
      <c r="L200" s="174">
        <v>14.704699999999999</v>
      </c>
      <c r="M200" s="174">
        <v>12.73475</v>
      </c>
      <c r="N200" s="174">
        <v>11.857849999999999</v>
      </c>
      <c r="O200" s="174">
        <v>8.4961000000000002</v>
      </c>
      <c r="P200" s="174">
        <v>8.7645</v>
      </c>
      <c r="Q200" s="174">
        <v>8.7127999999999997</v>
      </c>
      <c r="R200" s="174">
        <v>10.131499999999999</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44025</v>
      </c>
      <c r="E203" s="172">
        <v>15.042199999999999</v>
      </c>
      <c r="F203" s="172">
        <v>-1.1323000000000001</v>
      </c>
      <c r="G203" s="172">
        <v>-1.1323000000000001</v>
      </c>
      <c r="H203" s="172">
        <v>19.973600000000001</v>
      </c>
      <c r="I203" s="172">
        <v>39.107399999999998</v>
      </c>
      <c r="J203" s="172">
        <v>29.2807</v>
      </c>
      <c r="K203" s="172">
        <v>15.035600000000001</v>
      </c>
      <c r="L203" s="172">
        <v>8.1165000000000003</v>
      </c>
      <c r="M203" s="172">
        <v>3.4866999999999999</v>
      </c>
      <c r="N203" s="172">
        <v>3.9207000000000001</v>
      </c>
      <c r="O203" s="172">
        <v>5.9785000000000004</v>
      </c>
      <c r="P203" s="172">
        <v>8.0663999999999998</v>
      </c>
      <c r="Q203" s="172">
        <v>8.0814000000000004</v>
      </c>
      <c r="R203" s="172">
        <v>5.4645999999999999</v>
      </c>
    </row>
    <row r="204" spans="1:18" x14ac:dyDescent="0.3">
      <c r="A204" s="168" t="s">
        <v>666</v>
      </c>
      <c r="B204" s="168" t="s">
        <v>668</v>
      </c>
      <c r="C204" s="168">
        <v>134383</v>
      </c>
      <c r="D204" s="171">
        <v>44025</v>
      </c>
      <c r="E204" s="172">
        <v>14.3271</v>
      </c>
      <c r="F204" s="172">
        <v>-1.9529000000000001</v>
      </c>
      <c r="G204" s="172">
        <v>-1.9529000000000001</v>
      </c>
      <c r="H204" s="172">
        <v>19.140799999999999</v>
      </c>
      <c r="I204" s="172">
        <v>38.070700000000002</v>
      </c>
      <c r="J204" s="172">
        <v>28.439800000000002</v>
      </c>
      <c r="K204" s="172">
        <v>14.1737</v>
      </c>
      <c r="L204" s="172">
        <v>7.2671000000000001</v>
      </c>
      <c r="M204" s="172">
        <v>2.6476000000000002</v>
      </c>
      <c r="N204" s="172">
        <v>3.0788000000000002</v>
      </c>
      <c r="O204" s="172">
        <v>4.9280999999999997</v>
      </c>
      <c r="P204" s="172">
        <v>7.0586000000000002</v>
      </c>
      <c r="Q204" s="172">
        <v>7.0819999999999999</v>
      </c>
      <c r="R204" s="172">
        <v>4.5153999999999996</v>
      </c>
    </row>
    <row r="205" spans="1:18" x14ac:dyDescent="0.3">
      <c r="A205" s="168" t="s">
        <v>666</v>
      </c>
      <c r="B205" s="168" t="s">
        <v>669</v>
      </c>
      <c r="C205" s="168">
        <v>147802</v>
      </c>
      <c r="D205" s="171">
        <v>44025</v>
      </c>
      <c r="E205" s="172">
        <v>0.41570000000000001</v>
      </c>
      <c r="F205" s="172">
        <v>0</v>
      </c>
      <c r="G205" s="172">
        <v>0</v>
      </c>
      <c r="H205" s="172">
        <v>0</v>
      </c>
      <c r="I205" s="172">
        <v>0</v>
      </c>
      <c r="J205" s="172">
        <v>0</v>
      </c>
      <c r="K205" s="172">
        <v>0</v>
      </c>
      <c r="L205" s="172">
        <v>-49.874600000000001</v>
      </c>
      <c r="M205" s="172"/>
      <c r="N205" s="172"/>
      <c r="O205" s="172"/>
      <c r="P205" s="172"/>
      <c r="Q205" s="172">
        <v>-37.817999999999998</v>
      </c>
      <c r="R205" s="172"/>
    </row>
    <row r="206" spans="1:18" x14ac:dyDescent="0.3">
      <c r="A206" s="168" t="s">
        <v>666</v>
      </c>
      <c r="B206" s="168" t="s">
        <v>670</v>
      </c>
      <c r="C206" s="168">
        <v>147798</v>
      </c>
      <c r="D206" s="171">
        <v>44025</v>
      </c>
      <c r="E206" s="172">
        <v>0.39800000000000002</v>
      </c>
      <c r="F206" s="172">
        <v>0</v>
      </c>
      <c r="G206" s="172">
        <v>0</v>
      </c>
      <c r="H206" s="172">
        <v>0</v>
      </c>
      <c r="I206" s="172">
        <v>0</v>
      </c>
      <c r="J206" s="172">
        <v>0</v>
      </c>
      <c r="K206" s="172">
        <v>0</v>
      </c>
      <c r="L206" s="172">
        <v>-49.891300000000001</v>
      </c>
      <c r="M206" s="172"/>
      <c r="N206" s="172"/>
      <c r="O206" s="172"/>
      <c r="P206" s="172"/>
      <c r="Q206" s="172">
        <v>-37.810899999999997</v>
      </c>
      <c r="R206" s="172"/>
    </row>
    <row r="207" spans="1:18" x14ac:dyDescent="0.3">
      <c r="A207" s="168" t="s">
        <v>666</v>
      </c>
      <c r="B207" s="168" t="s">
        <v>671</v>
      </c>
      <c r="C207" s="168">
        <v>130314</v>
      </c>
      <c r="D207" s="171">
        <v>44025</v>
      </c>
      <c r="E207" s="172">
        <v>16.5763</v>
      </c>
      <c r="F207" s="172">
        <v>8.6670999999999996</v>
      </c>
      <c r="G207" s="172">
        <v>8.6670999999999996</v>
      </c>
      <c r="H207" s="172">
        <v>23.509</v>
      </c>
      <c r="I207" s="172">
        <v>23.9678</v>
      </c>
      <c r="J207" s="172">
        <v>22.247299999999999</v>
      </c>
      <c r="K207" s="172">
        <v>11.164400000000001</v>
      </c>
      <c r="L207" s="172">
        <v>8.8370999999999995</v>
      </c>
      <c r="M207" s="172">
        <v>9.4426000000000005</v>
      </c>
      <c r="N207" s="172">
        <v>9.3345000000000002</v>
      </c>
      <c r="O207" s="172">
        <v>6.883</v>
      </c>
      <c r="P207" s="172">
        <v>8.3120999999999992</v>
      </c>
      <c r="Q207" s="172">
        <v>8.7881</v>
      </c>
      <c r="R207" s="172">
        <v>7.2157999999999998</v>
      </c>
    </row>
    <row r="208" spans="1:18" x14ac:dyDescent="0.3">
      <c r="A208" s="168" t="s">
        <v>666</v>
      </c>
      <c r="B208" s="168" t="s">
        <v>672</v>
      </c>
      <c r="C208" s="168">
        <v>130309</v>
      </c>
      <c r="D208" s="171">
        <v>44025</v>
      </c>
      <c r="E208" s="172">
        <v>15.470499999999999</v>
      </c>
      <c r="F208" s="172">
        <v>7.4757999999999996</v>
      </c>
      <c r="G208" s="172">
        <v>7.4757999999999996</v>
      </c>
      <c r="H208" s="172">
        <v>22.4084</v>
      </c>
      <c r="I208" s="172">
        <v>22.848099999999999</v>
      </c>
      <c r="J208" s="172">
        <v>21.142700000000001</v>
      </c>
      <c r="K208" s="172">
        <v>10.053900000000001</v>
      </c>
      <c r="L208" s="172">
        <v>7.7179000000000002</v>
      </c>
      <c r="M208" s="172">
        <v>8.2931000000000008</v>
      </c>
      <c r="N208" s="172">
        <v>8.1211000000000002</v>
      </c>
      <c r="O208" s="172">
        <v>5.5747</v>
      </c>
      <c r="P208" s="172">
        <v>7.0030000000000001</v>
      </c>
      <c r="Q208" s="172">
        <v>7.5434999999999999</v>
      </c>
      <c r="R208" s="172">
        <v>6.0065</v>
      </c>
    </row>
    <row r="209" spans="1:18" x14ac:dyDescent="0.3">
      <c r="A209" s="168" t="s">
        <v>666</v>
      </c>
      <c r="B209" s="168" t="s">
        <v>673</v>
      </c>
      <c r="C209" s="168">
        <v>133486</v>
      </c>
      <c r="D209" s="171">
        <v>44025</v>
      </c>
      <c r="E209" s="172">
        <v>13.7965</v>
      </c>
      <c r="F209" s="172">
        <v>8.3834999999999997</v>
      </c>
      <c r="G209" s="172">
        <v>8.3834999999999997</v>
      </c>
      <c r="H209" s="172">
        <v>23.919599999999999</v>
      </c>
      <c r="I209" s="172">
        <v>22.1065</v>
      </c>
      <c r="J209" s="172">
        <v>17.8645</v>
      </c>
      <c r="K209" s="172">
        <v>-8.2713999999999999</v>
      </c>
      <c r="L209" s="172">
        <v>-7.6090999999999998</v>
      </c>
      <c r="M209" s="172">
        <v>-3.9981</v>
      </c>
      <c r="N209" s="172">
        <v>-2.5756999999999999</v>
      </c>
      <c r="O209" s="172">
        <v>2.3041999999999998</v>
      </c>
      <c r="P209" s="172">
        <v>5.5801999999999996</v>
      </c>
      <c r="Q209" s="172">
        <v>6.0555000000000003</v>
      </c>
      <c r="R209" s="172">
        <v>0.67779999999999996</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44025</v>
      </c>
      <c r="E211" s="172">
        <v>14.616</v>
      </c>
      <c r="F211" s="172">
        <v>9.1635000000000009</v>
      </c>
      <c r="G211" s="172">
        <v>9.1635000000000009</v>
      </c>
      <c r="H211" s="172">
        <v>24.6966</v>
      </c>
      <c r="I211" s="172">
        <v>22.834199999999999</v>
      </c>
      <c r="J211" s="172">
        <v>18.599799999999998</v>
      </c>
      <c r="K211" s="172">
        <v>-7.5342000000000002</v>
      </c>
      <c r="L211" s="172">
        <v>-6.8784000000000001</v>
      </c>
      <c r="M211" s="172">
        <v>-3.2246999999999999</v>
      </c>
      <c r="N211" s="172">
        <v>-1.7645</v>
      </c>
      <c r="O211" s="172">
        <v>3.2565</v>
      </c>
      <c r="P211" s="172">
        <v>6.6981000000000002</v>
      </c>
      <c r="Q211" s="172">
        <v>7.1794000000000002</v>
      </c>
      <c r="R211" s="172">
        <v>1.5550999999999999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44025</v>
      </c>
      <c r="E213" s="172">
        <v>3.7725</v>
      </c>
      <c r="F213" s="172">
        <v>5.1623000000000001</v>
      </c>
      <c r="G213" s="172">
        <v>5.1623000000000001</v>
      </c>
      <c r="H213" s="172">
        <v>13.858599999999999</v>
      </c>
      <c r="I213" s="172">
        <v>12.9878</v>
      </c>
      <c r="J213" s="172">
        <v>12.4268</v>
      </c>
      <c r="K213" s="172">
        <v>-195.2175</v>
      </c>
      <c r="L213" s="172">
        <v>-95.753699999999995</v>
      </c>
      <c r="M213" s="172">
        <v>-61.361899999999999</v>
      </c>
      <c r="N213" s="172">
        <v>-46.639800000000001</v>
      </c>
      <c r="O213" s="172">
        <v>-33.217199999999998</v>
      </c>
      <c r="P213" s="172">
        <v>-18.142099999999999</v>
      </c>
      <c r="Q213" s="172">
        <v>-16.578399999999998</v>
      </c>
      <c r="R213" s="172">
        <v>-47.412500000000001</v>
      </c>
    </row>
    <row r="214" spans="1:18" x14ac:dyDescent="0.3">
      <c r="A214" s="168" t="s">
        <v>666</v>
      </c>
      <c r="B214" s="168" t="s">
        <v>678</v>
      </c>
      <c r="C214" s="168">
        <v>133867</v>
      </c>
      <c r="D214" s="171">
        <v>44025</v>
      </c>
      <c r="E214" s="172">
        <v>3.7374000000000001</v>
      </c>
      <c r="F214" s="172">
        <v>4.8849999999999998</v>
      </c>
      <c r="G214" s="172">
        <v>4.8849999999999998</v>
      </c>
      <c r="H214" s="172">
        <v>13.568300000000001</v>
      </c>
      <c r="I214" s="172">
        <v>12.6877</v>
      </c>
      <c r="J214" s="172">
        <v>12.1265</v>
      </c>
      <c r="K214" s="172">
        <v>-195.36109999999999</v>
      </c>
      <c r="L214" s="172">
        <v>-95.905500000000004</v>
      </c>
      <c r="M214" s="172">
        <v>-61.515900000000002</v>
      </c>
      <c r="N214" s="172">
        <v>-46.784199999999998</v>
      </c>
      <c r="O214" s="172">
        <v>-33.360700000000001</v>
      </c>
      <c r="P214" s="172">
        <v>-18.287400000000002</v>
      </c>
      <c r="Q214" s="172">
        <v>-16.723299999999998</v>
      </c>
      <c r="R214" s="172">
        <v>-47.546999999999997</v>
      </c>
    </row>
    <row r="215" spans="1:18" x14ac:dyDescent="0.3">
      <c r="A215" s="168" t="s">
        <v>666</v>
      </c>
      <c r="B215" s="168" t="s">
        <v>679</v>
      </c>
      <c r="C215" s="168">
        <v>119082</v>
      </c>
      <c r="D215" s="171">
        <v>44025</v>
      </c>
      <c r="E215" s="172">
        <v>30.337299999999999</v>
      </c>
      <c r="F215" s="172">
        <v>7.6246999999999998</v>
      </c>
      <c r="G215" s="172">
        <v>7.6246999999999998</v>
      </c>
      <c r="H215" s="172">
        <v>8.1769999999999996</v>
      </c>
      <c r="I215" s="172">
        <v>10.5442</v>
      </c>
      <c r="J215" s="172">
        <v>13.277799999999999</v>
      </c>
      <c r="K215" s="172">
        <v>-1.323</v>
      </c>
      <c r="L215" s="172">
        <v>2.3460999999999999</v>
      </c>
      <c r="M215" s="172">
        <v>4.5003000000000002</v>
      </c>
      <c r="N215" s="172">
        <v>3.6095999999999999</v>
      </c>
      <c r="O215" s="172">
        <v>2.3889999999999998</v>
      </c>
      <c r="P215" s="172">
        <v>5.5183999999999997</v>
      </c>
      <c r="Q215" s="172">
        <v>7.0163000000000002</v>
      </c>
      <c r="R215" s="172">
        <v>0.96330000000000005</v>
      </c>
    </row>
    <row r="216" spans="1:18" x14ac:dyDescent="0.3">
      <c r="A216" s="168" t="s">
        <v>666</v>
      </c>
      <c r="B216" s="168" t="s">
        <v>680</v>
      </c>
      <c r="C216" s="168">
        <v>101837</v>
      </c>
      <c r="D216" s="171">
        <v>44025</v>
      </c>
      <c r="E216" s="172">
        <v>28.9267</v>
      </c>
      <c r="F216" s="172">
        <v>6.7333999999999996</v>
      </c>
      <c r="G216" s="172">
        <v>6.7333999999999996</v>
      </c>
      <c r="H216" s="172">
        <v>7.3106999999999998</v>
      </c>
      <c r="I216" s="172">
        <v>9.6615000000000002</v>
      </c>
      <c r="J216" s="172">
        <v>12.3889</v>
      </c>
      <c r="K216" s="172">
        <v>-2.1981000000000002</v>
      </c>
      <c r="L216" s="172">
        <v>1.6447000000000001</v>
      </c>
      <c r="M216" s="172">
        <v>3.7479</v>
      </c>
      <c r="N216" s="172">
        <v>2.8033000000000001</v>
      </c>
      <c r="O216" s="172">
        <v>1.6455</v>
      </c>
      <c r="P216" s="172">
        <v>4.8079000000000001</v>
      </c>
      <c r="Q216" s="172">
        <v>6.3775000000000004</v>
      </c>
      <c r="R216" s="172">
        <v>0.16420000000000001</v>
      </c>
    </row>
    <row r="217" spans="1:18" x14ac:dyDescent="0.3">
      <c r="A217" s="168" t="s">
        <v>666</v>
      </c>
      <c r="B217" s="168" t="s">
        <v>681</v>
      </c>
      <c r="C217" s="168">
        <v>116153</v>
      </c>
      <c r="D217" s="171">
        <v>44025</v>
      </c>
      <c r="E217" s="172">
        <v>18.7456</v>
      </c>
      <c r="F217" s="172">
        <v>-48.226599999999998</v>
      </c>
      <c r="G217" s="172">
        <v>-48.226599999999998</v>
      </c>
      <c r="H217" s="172">
        <v>3.5907</v>
      </c>
      <c r="I217" s="172">
        <v>9.2818000000000005</v>
      </c>
      <c r="J217" s="172">
        <v>13.988799999999999</v>
      </c>
      <c r="K217" s="172">
        <v>3.7273999999999998</v>
      </c>
      <c r="L217" s="172">
        <v>-13.0715</v>
      </c>
      <c r="M217" s="172">
        <v>-6.9024999999999999</v>
      </c>
      <c r="N217" s="172">
        <v>-4.7664</v>
      </c>
      <c r="O217" s="172">
        <v>2.9432999999999998</v>
      </c>
      <c r="P217" s="172">
        <v>5.3921000000000001</v>
      </c>
      <c r="Q217" s="172">
        <v>7.5751999999999997</v>
      </c>
      <c r="R217" s="172">
        <v>1.2079</v>
      </c>
    </row>
    <row r="218" spans="1:18" x14ac:dyDescent="0.3">
      <c r="A218" s="168" t="s">
        <v>666</v>
      </c>
      <c r="B218" s="168" t="s">
        <v>682</v>
      </c>
      <c r="C218" s="168">
        <v>118553</v>
      </c>
      <c r="D218" s="171">
        <v>44025</v>
      </c>
      <c r="E218" s="172">
        <v>19.889800000000001</v>
      </c>
      <c r="F218" s="172">
        <v>-47.6479</v>
      </c>
      <c r="G218" s="172">
        <v>-47.6479</v>
      </c>
      <c r="H218" s="172">
        <v>4.1717000000000004</v>
      </c>
      <c r="I218" s="172">
        <v>9.8681999999999999</v>
      </c>
      <c r="J218" s="172">
        <v>14.574999999999999</v>
      </c>
      <c r="K218" s="172">
        <v>4.3254000000000001</v>
      </c>
      <c r="L218" s="172">
        <v>-12.4946</v>
      </c>
      <c r="M218" s="172">
        <v>-6.2945000000000002</v>
      </c>
      <c r="N218" s="172">
        <v>-4.1436000000000002</v>
      </c>
      <c r="O218" s="172">
        <v>3.6696</v>
      </c>
      <c r="P218" s="172">
        <v>6.1946000000000003</v>
      </c>
      <c r="Q218" s="172">
        <v>7.7657999999999996</v>
      </c>
      <c r="R218" s="172">
        <v>1.9077</v>
      </c>
    </row>
    <row r="219" spans="1:18" x14ac:dyDescent="0.3">
      <c r="A219" s="168" t="s">
        <v>666</v>
      </c>
      <c r="B219" s="168" t="s">
        <v>683</v>
      </c>
      <c r="C219" s="168">
        <v>147954</v>
      </c>
      <c r="D219" s="171">
        <v>44025</v>
      </c>
      <c r="E219" s="172">
        <v>8.1799999999999998E-2</v>
      </c>
      <c r="F219" s="172">
        <v>0</v>
      </c>
      <c r="G219" s="172">
        <v>0</v>
      </c>
      <c r="H219" s="172"/>
      <c r="I219" s="172"/>
      <c r="J219" s="172"/>
      <c r="K219" s="172"/>
      <c r="L219" s="172"/>
      <c r="M219" s="172"/>
      <c r="N219" s="172"/>
      <c r="O219" s="172"/>
      <c r="P219" s="172"/>
      <c r="Q219" s="172">
        <v>0</v>
      </c>
      <c r="R219" s="172"/>
    </row>
    <row r="220" spans="1:18" x14ac:dyDescent="0.3">
      <c r="A220" s="168" t="s">
        <v>666</v>
      </c>
      <c r="B220" s="168" t="s">
        <v>684</v>
      </c>
      <c r="C220" s="168">
        <v>147955</v>
      </c>
      <c r="D220" s="171">
        <v>44025</v>
      </c>
      <c r="E220" s="172">
        <v>8.6599999999999996E-2</v>
      </c>
      <c r="F220" s="172">
        <v>0</v>
      </c>
      <c r="G220" s="172">
        <v>0</v>
      </c>
      <c r="H220" s="172"/>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44025</v>
      </c>
      <c r="E225" s="172">
        <v>17.0793</v>
      </c>
      <c r="F225" s="172">
        <v>-17.285799999999998</v>
      </c>
      <c r="G225" s="172">
        <v>-17.285799999999998</v>
      </c>
      <c r="H225" s="172">
        <v>28.918600000000001</v>
      </c>
      <c r="I225" s="172">
        <v>27.317399999999999</v>
      </c>
      <c r="J225" s="172">
        <v>37.634099999999997</v>
      </c>
      <c r="K225" s="172">
        <v>13.760400000000001</v>
      </c>
      <c r="L225" s="172">
        <v>9.6900999999999993</v>
      </c>
      <c r="M225" s="172">
        <v>9.7703000000000007</v>
      </c>
      <c r="N225" s="172">
        <v>9.2393999999999998</v>
      </c>
      <c r="O225" s="172">
        <v>7.1044999999999998</v>
      </c>
      <c r="P225" s="172">
        <v>8.2613000000000003</v>
      </c>
      <c r="Q225" s="172">
        <v>8.8579000000000008</v>
      </c>
      <c r="R225" s="172">
        <v>8.6349</v>
      </c>
    </row>
    <row r="226" spans="1:18" x14ac:dyDescent="0.3">
      <c r="A226" s="168" t="s">
        <v>666</v>
      </c>
      <c r="B226" s="168" t="s">
        <v>690</v>
      </c>
      <c r="C226" s="168">
        <v>128051</v>
      </c>
      <c r="D226" s="171">
        <v>44025</v>
      </c>
      <c r="E226" s="172">
        <v>17.920200000000001</v>
      </c>
      <c r="F226" s="172">
        <v>-16.746600000000001</v>
      </c>
      <c r="G226" s="172">
        <v>-16.746600000000001</v>
      </c>
      <c r="H226" s="172">
        <v>29.348800000000001</v>
      </c>
      <c r="I226" s="172">
        <v>27.760300000000001</v>
      </c>
      <c r="J226" s="172">
        <v>38.0929</v>
      </c>
      <c r="K226" s="172">
        <v>14.218400000000001</v>
      </c>
      <c r="L226" s="172">
        <v>10.150399999999999</v>
      </c>
      <c r="M226" s="172">
        <v>10.2318</v>
      </c>
      <c r="N226" s="172">
        <v>9.7009000000000007</v>
      </c>
      <c r="O226" s="172">
        <v>7.7733999999999996</v>
      </c>
      <c r="P226" s="172">
        <v>9.0952999999999999</v>
      </c>
      <c r="Q226" s="172">
        <v>9.6905999999999999</v>
      </c>
      <c r="R226" s="172">
        <v>9.1675000000000004</v>
      </c>
    </row>
    <row r="227" spans="1:18" x14ac:dyDescent="0.3">
      <c r="A227" s="168" t="s">
        <v>666</v>
      </c>
      <c r="B227" s="168" t="s">
        <v>691</v>
      </c>
      <c r="C227" s="168">
        <v>114239</v>
      </c>
      <c r="D227" s="171">
        <v>44025</v>
      </c>
      <c r="E227" s="172">
        <v>22.386299999999999</v>
      </c>
      <c r="F227" s="172">
        <v>5.0021000000000004</v>
      </c>
      <c r="G227" s="172">
        <v>5.0021000000000004</v>
      </c>
      <c r="H227" s="172">
        <v>26.594999999999999</v>
      </c>
      <c r="I227" s="172">
        <v>38.6235</v>
      </c>
      <c r="J227" s="172">
        <v>26.42</v>
      </c>
      <c r="K227" s="172">
        <v>13.6928</v>
      </c>
      <c r="L227" s="172">
        <v>9.7235999999999994</v>
      </c>
      <c r="M227" s="172">
        <v>10.372999999999999</v>
      </c>
      <c r="N227" s="172">
        <v>10.106400000000001</v>
      </c>
      <c r="O227" s="172">
        <v>7.8841000000000001</v>
      </c>
      <c r="P227" s="172">
        <v>8.3559000000000001</v>
      </c>
      <c r="Q227" s="172">
        <v>8.7411999999999992</v>
      </c>
      <c r="R227" s="172">
        <v>8.9944000000000006</v>
      </c>
    </row>
    <row r="228" spans="1:18" x14ac:dyDescent="0.3">
      <c r="A228" s="168" t="s">
        <v>666</v>
      </c>
      <c r="B228" s="168" t="s">
        <v>692</v>
      </c>
      <c r="C228" s="168">
        <v>120711</v>
      </c>
      <c r="D228" s="171">
        <v>44025</v>
      </c>
      <c r="E228" s="172">
        <v>23.867799999999999</v>
      </c>
      <c r="F228" s="172">
        <v>5.6098999999999997</v>
      </c>
      <c r="G228" s="172">
        <v>5.6098999999999997</v>
      </c>
      <c r="H228" s="172">
        <v>27.2532</v>
      </c>
      <c r="I228" s="172">
        <v>39.261800000000001</v>
      </c>
      <c r="J228" s="172">
        <v>27.059100000000001</v>
      </c>
      <c r="K228" s="172">
        <v>14.308199999999999</v>
      </c>
      <c r="L228" s="172">
        <v>10.3461</v>
      </c>
      <c r="M228" s="172">
        <v>10.9803</v>
      </c>
      <c r="N228" s="172">
        <v>10.713200000000001</v>
      </c>
      <c r="O228" s="172">
        <v>8.7213999999999992</v>
      </c>
      <c r="P228" s="172">
        <v>9.2714999999999996</v>
      </c>
      <c r="Q228" s="172">
        <v>9.5670000000000002</v>
      </c>
      <c r="R228" s="172">
        <v>9.7493999999999996</v>
      </c>
    </row>
    <row r="229" spans="1:18" x14ac:dyDescent="0.3">
      <c r="A229" s="168" t="s">
        <v>666</v>
      </c>
      <c r="B229" s="168" t="s">
        <v>693</v>
      </c>
      <c r="C229" s="168">
        <v>127183</v>
      </c>
      <c r="D229" s="171">
        <v>44025</v>
      </c>
      <c r="E229" s="172">
        <v>12.422700000000001</v>
      </c>
      <c r="F229" s="172">
        <v>-2.0564</v>
      </c>
      <c r="G229" s="172">
        <v>-2.0564</v>
      </c>
      <c r="H229" s="172">
        <v>26.705500000000001</v>
      </c>
      <c r="I229" s="172">
        <v>25.558399999999999</v>
      </c>
      <c r="J229" s="172">
        <v>26.535499999999999</v>
      </c>
      <c r="K229" s="172">
        <v>19.9497</v>
      </c>
      <c r="L229" s="172">
        <v>-16.673999999999999</v>
      </c>
      <c r="M229" s="172">
        <v>-14.481400000000001</v>
      </c>
      <c r="N229" s="172">
        <v>-10.084099999999999</v>
      </c>
      <c r="O229" s="172">
        <v>-2.0034000000000001</v>
      </c>
      <c r="P229" s="172">
        <v>1.7463</v>
      </c>
      <c r="Q229" s="172">
        <v>3.4659</v>
      </c>
      <c r="R229" s="172">
        <v>-5.5187999999999997</v>
      </c>
    </row>
    <row r="230" spans="1:18" x14ac:dyDescent="0.3">
      <c r="A230" s="168" t="s">
        <v>666</v>
      </c>
      <c r="B230" s="168" t="s">
        <v>694</v>
      </c>
      <c r="C230" s="168">
        <v>127181</v>
      </c>
      <c r="D230" s="171">
        <v>44025</v>
      </c>
      <c r="E230" s="172">
        <v>13.1313</v>
      </c>
      <c r="F230" s="172">
        <v>-1.3896999999999999</v>
      </c>
      <c r="G230" s="172">
        <v>-1.3896999999999999</v>
      </c>
      <c r="H230" s="172">
        <v>27.383299999999998</v>
      </c>
      <c r="I230" s="172">
        <v>26.251100000000001</v>
      </c>
      <c r="J230" s="172">
        <v>27.1905</v>
      </c>
      <c r="K230" s="172">
        <v>20.5809</v>
      </c>
      <c r="L230" s="172">
        <v>-16.132400000000001</v>
      </c>
      <c r="M230" s="172">
        <v>-13.9565</v>
      </c>
      <c r="N230" s="172">
        <v>-9.5292999999999992</v>
      </c>
      <c r="O230" s="172">
        <v>-1.1538999999999999</v>
      </c>
      <c r="P230" s="172">
        <v>2.6613000000000002</v>
      </c>
      <c r="Q230" s="172">
        <v>4.3712999999999997</v>
      </c>
      <c r="R230" s="172">
        <v>-4.8533999999999997</v>
      </c>
    </row>
    <row r="231" spans="1:18" x14ac:dyDescent="0.3">
      <c r="A231" s="168" t="s">
        <v>666</v>
      </c>
      <c r="B231" s="168" t="s">
        <v>695</v>
      </c>
      <c r="C231" s="168">
        <v>140603</v>
      </c>
      <c r="D231" s="171">
        <v>44025</v>
      </c>
      <c r="E231" s="172">
        <v>13.0459</v>
      </c>
      <c r="F231" s="172">
        <v>12.977</v>
      </c>
      <c r="G231" s="172">
        <v>12.977</v>
      </c>
      <c r="H231" s="172">
        <v>40.074599999999997</v>
      </c>
      <c r="I231" s="172">
        <v>30.611599999999999</v>
      </c>
      <c r="J231" s="172">
        <v>27.0609</v>
      </c>
      <c r="K231" s="172">
        <v>14.818300000000001</v>
      </c>
      <c r="L231" s="172">
        <v>9.0870999999999995</v>
      </c>
      <c r="M231" s="172">
        <v>9.4947999999999997</v>
      </c>
      <c r="N231" s="172">
        <v>9.1562000000000001</v>
      </c>
      <c r="O231" s="172">
        <v>7.8589000000000002</v>
      </c>
      <c r="P231" s="172"/>
      <c r="Q231" s="172">
        <v>8.2236999999999991</v>
      </c>
      <c r="R231" s="172">
        <v>9.2790999999999997</v>
      </c>
    </row>
    <row r="232" spans="1:18" x14ac:dyDescent="0.3">
      <c r="A232" s="168" t="s">
        <v>666</v>
      </c>
      <c r="B232" s="168" t="s">
        <v>696</v>
      </c>
      <c r="C232" s="168">
        <v>140609</v>
      </c>
      <c r="D232" s="171">
        <v>44025</v>
      </c>
      <c r="E232" s="172">
        <v>12.6136</v>
      </c>
      <c r="F232" s="172">
        <v>12.069100000000001</v>
      </c>
      <c r="G232" s="172">
        <v>12.069100000000001</v>
      </c>
      <c r="H232" s="172">
        <v>39.15</v>
      </c>
      <c r="I232" s="172">
        <v>29.663399999999999</v>
      </c>
      <c r="J232" s="172">
        <v>26.115300000000001</v>
      </c>
      <c r="K232" s="172">
        <v>13.907500000000001</v>
      </c>
      <c r="L232" s="172">
        <v>8.1607000000000003</v>
      </c>
      <c r="M232" s="172">
        <v>8.5670000000000002</v>
      </c>
      <c r="N232" s="172">
        <v>8.2169000000000008</v>
      </c>
      <c r="O232" s="172">
        <v>6.7767999999999997</v>
      </c>
      <c r="P232" s="172"/>
      <c r="Q232" s="172">
        <v>7.1452</v>
      </c>
      <c r="R232" s="172">
        <v>8.2817000000000007</v>
      </c>
    </row>
    <row r="233" spans="1:18" x14ac:dyDescent="0.3">
      <c r="A233" s="168" t="s">
        <v>666</v>
      </c>
      <c r="B233" s="168" t="s">
        <v>697</v>
      </c>
      <c r="C233" s="168">
        <v>130721</v>
      </c>
      <c r="D233" s="171">
        <v>44025</v>
      </c>
      <c r="E233" s="172">
        <v>1411.0987</v>
      </c>
      <c r="F233" s="172">
        <v>0.30869999999999997</v>
      </c>
      <c r="G233" s="172">
        <v>0.30869999999999997</v>
      </c>
      <c r="H233" s="172">
        <v>14.8209</v>
      </c>
      <c r="I233" s="172">
        <v>16.915700000000001</v>
      </c>
      <c r="J233" s="172">
        <v>20.475000000000001</v>
      </c>
      <c r="K233" s="172">
        <v>16.996600000000001</v>
      </c>
      <c r="L233" s="172">
        <v>10.5374</v>
      </c>
      <c r="M233" s="172">
        <v>9.1584000000000003</v>
      </c>
      <c r="N233" s="172">
        <v>9.0739000000000001</v>
      </c>
      <c r="O233" s="172">
        <v>2.4441000000000002</v>
      </c>
      <c r="P233" s="172">
        <v>5.3083999999999998</v>
      </c>
      <c r="Q233" s="172">
        <v>6.0523999999999996</v>
      </c>
      <c r="R233" s="172">
        <v>0.96189999999999998</v>
      </c>
    </row>
    <row r="234" spans="1:18" x14ac:dyDescent="0.3">
      <c r="A234" s="168" t="s">
        <v>666</v>
      </c>
      <c r="B234" s="168" t="s">
        <v>698</v>
      </c>
      <c r="C234" s="168">
        <v>130722</v>
      </c>
      <c r="D234" s="171">
        <v>44025</v>
      </c>
      <c r="E234" s="172">
        <v>1482.0627999999999</v>
      </c>
      <c r="F234" s="172">
        <v>1.4491000000000001</v>
      </c>
      <c r="G234" s="172">
        <v>1.4491000000000001</v>
      </c>
      <c r="H234" s="172">
        <v>15.9643</v>
      </c>
      <c r="I234" s="172">
        <v>18.063199999999998</v>
      </c>
      <c r="J234" s="172">
        <v>21.635300000000001</v>
      </c>
      <c r="K234" s="172">
        <v>18.357500000000002</v>
      </c>
      <c r="L234" s="172">
        <v>11.926</v>
      </c>
      <c r="M234" s="172">
        <v>10.4754</v>
      </c>
      <c r="N234" s="172">
        <v>10.36</v>
      </c>
      <c r="O234" s="172">
        <v>3.3915000000000002</v>
      </c>
      <c r="P234" s="172">
        <v>6.2092999999999998</v>
      </c>
      <c r="Q234" s="172">
        <v>6.9440999999999997</v>
      </c>
      <c r="R234" s="172">
        <v>1.9823999999999999</v>
      </c>
    </row>
    <row r="235" spans="1:18" x14ac:dyDescent="0.3">
      <c r="A235" s="168" t="s">
        <v>666</v>
      </c>
      <c r="B235" s="168" t="s">
        <v>699</v>
      </c>
      <c r="C235" s="168">
        <v>117716</v>
      </c>
      <c r="D235" s="171">
        <v>44025</v>
      </c>
      <c r="E235" s="172">
        <v>22.372900000000001</v>
      </c>
      <c r="F235" s="172">
        <v>-9.9978999999999996</v>
      </c>
      <c r="G235" s="172">
        <v>-9.9978999999999996</v>
      </c>
      <c r="H235" s="172">
        <v>40.941800000000001</v>
      </c>
      <c r="I235" s="172">
        <v>31.310600000000001</v>
      </c>
      <c r="J235" s="172">
        <v>31.6356</v>
      </c>
      <c r="K235" s="172">
        <v>10.741099999999999</v>
      </c>
      <c r="L235" s="172">
        <v>5.1948999999999996</v>
      </c>
      <c r="M235" s="172">
        <v>6.7854000000000001</v>
      </c>
      <c r="N235" s="172">
        <v>7.4535</v>
      </c>
      <c r="O235" s="172">
        <v>6.8489000000000004</v>
      </c>
      <c r="P235" s="172">
        <v>7.9236000000000004</v>
      </c>
      <c r="Q235" s="172">
        <v>8.2309000000000001</v>
      </c>
      <c r="R235" s="172">
        <v>7.5636999999999999</v>
      </c>
    </row>
    <row r="236" spans="1:18" x14ac:dyDescent="0.3">
      <c r="A236" s="168" t="s">
        <v>666</v>
      </c>
      <c r="B236" s="168" t="s">
        <v>700</v>
      </c>
      <c r="C236" s="168">
        <v>119741</v>
      </c>
      <c r="D236" s="171">
        <v>44025</v>
      </c>
      <c r="E236" s="172">
        <v>23.976199999999999</v>
      </c>
      <c r="F236" s="172">
        <v>-9.0259</v>
      </c>
      <c r="G236" s="172">
        <v>-9.0259</v>
      </c>
      <c r="H236" s="172">
        <v>41.938099999999999</v>
      </c>
      <c r="I236" s="172">
        <v>32.366100000000003</v>
      </c>
      <c r="J236" s="172">
        <v>32.5398</v>
      </c>
      <c r="K236" s="172">
        <v>11.718400000000001</v>
      </c>
      <c r="L236" s="172">
        <v>6.1645000000000003</v>
      </c>
      <c r="M236" s="172">
        <v>7.7809999999999997</v>
      </c>
      <c r="N236" s="172">
        <v>8.4741</v>
      </c>
      <c r="O236" s="172">
        <v>7.8108000000000004</v>
      </c>
      <c r="P236" s="172">
        <v>9.0770999999999997</v>
      </c>
      <c r="Q236" s="172">
        <v>9.3004999999999995</v>
      </c>
      <c r="R236" s="172">
        <v>8.5691000000000006</v>
      </c>
    </row>
    <row r="237" spans="1:18" x14ac:dyDescent="0.3">
      <c r="A237" s="168" t="s">
        <v>666</v>
      </c>
      <c r="B237" s="168" t="s">
        <v>701</v>
      </c>
      <c r="C237" s="168">
        <v>112632</v>
      </c>
      <c r="D237" s="171">
        <v>44025</v>
      </c>
      <c r="E237" s="172">
        <v>21.381799999999998</v>
      </c>
      <c r="F237" s="172">
        <v>9.9090000000000007</v>
      </c>
      <c r="G237" s="172">
        <v>9.9090000000000007</v>
      </c>
      <c r="H237" s="172">
        <v>24.304200000000002</v>
      </c>
      <c r="I237" s="172">
        <v>89.884900000000002</v>
      </c>
      <c r="J237" s="172">
        <v>48.457599999999999</v>
      </c>
      <c r="K237" s="172">
        <v>5.1661999999999999</v>
      </c>
      <c r="L237" s="172">
        <v>1.5787</v>
      </c>
      <c r="M237" s="172">
        <v>3.9748000000000001</v>
      </c>
      <c r="N237" s="172">
        <v>1.7663</v>
      </c>
      <c r="O237" s="172">
        <v>3.7803</v>
      </c>
      <c r="P237" s="172">
        <v>6.0679999999999996</v>
      </c>
      <c r="Q237" s="172">
        <v>7.3112000000000004</v>
      </c>
      <c r="R237" s="172">
        <v>3.2280000000000002</v>
      </c>
    </row>
    <row r="238" spans="1:18" x14ac:dyDescent="0.3">
      <c r="A238" s="168" t="s">
        <v>666</v>
      </c>
      <c r="B238" s="168" t="s">
        <v>702</v>
      </c>
      <c r="C238" s="168">
        <v>119786</v>
      </c>
      <c r="D238" s="171">
        <v>44025</v>
      </c>
      <c r="E238" s="172">
        <v>22.228100000000001</v>
      </c>
      <c r="F238" s="172">
        <v>10.7376</v>
      </c>
      <c r="G238" s="172">
        <v>10.7376</v>
      </c>
      <c r="H238" s="172">
        <v>25.103100000000001</v>
      </c>
      <c r="I238" s="172">
        <v>90.712999999999994</v>
      </c>
      <c r="J238" s="172">
        <v>49.281999999999996</v>
      </c>
      <c r="K238" s="172">
        <v>5.9645000000000001</v>
      </c>
      <c r="L238" s="172">
        <v>2.3744999999999998</v>
      </c>
      <c r="M238" s="172">
        <v>4.7602000000000002</v>
      </c>
      <c r="N238" s="172">
        <v>2.5167000000000002</v>
      </c>
      <c r="O238" s="172">
        <v>4.4577999999999998</v>
      </c>
      <c r="P238" s="172">
        <v>6.7321999999999997</v>
      </c>
      <c r="Q238" s="172">
        <v>7.5275999999999996</v>
      </c>
      <c r="R238" s="172">
        <v>3.9296000000000002</v>
      </c>
    </row>
    <row r="239" spans="1:18" x14ac:dyDescent="0.3">
      <c r="A239" s="168" t="s">
        <v>666</v>
      </c>
      <c r="B239" s="168" t="s">
        <v>703</v>
      </c>
      <c r="C239" s="168">
        <v>144403</v>
      </c>
      <c r="D239" s="171">
        <v>44025</v>
      </c>
      <c r="E239" s="172">
        <v>11.5571</v>
      </c>
      <c r="F239" s="172">
        <v>4.2123999999999997</v>
      </c>
      <c r="G239" s="172">
        <v>4.2123999999999997</v>
      </c>
      <c r="H239" s="172">
        <v>15.2037</v>
      </c>
      <c r="I239" s="172">
        <v>15.02</v>
      </c>
      <c r="J239" s="172">
        <v>12.083299999999999</v>
      </c>
      <c r="K239" s="172">
        <v>9.4019999999999992</v>
      </c>
      <c r="L239" s="172">
        <v>7.3018000000000001</v>
      </c>
      <c r="M239" s="172">
        <v>7.9993999999999996</v>
      </c>
      <c r="N239" s="172">
        <v>7.6951999999999998</v>
      </c>
      <c r="O239" s="172"/>
      <c r="P239" s="172"/>
      <c r="Q239" s="172">
        <v>7.9200999999999997</v>
      </c>
      <c r="R239" s="172"/>
    </row>
    <row r="240" spans="1:18" x14ac:dyDescent="0.3">
      <c r="A240" s="168" t="s">
        <v>666</v>
      </c>
      <c r="B240" s="168" t="s">
        <v>704</v>
      </c>
      <c r="C240" s="168">
        <v>144401</v>
      </c>
      <c r="D240" s="171">
        <v>44025</v>
      </c>
      <c r="E240" s="172">
        <v>11.314299999999999</v>
      </c>
      <c r="F240" s="172">
        <v>3.0116999999999998</v>
      </c>
      <c r="G240" s="172">
        <v>3.0116999999999998</v>
      </c>
      <c r="H240" s="172">
        <v>14.0015</v>
      </c>
      <c r="I240" s="172">
        <v>13.8529</v>
      </c>
      <c r="J240" s="172">
        <v>10.9125</v>
      </c>
      <c r="K240" s="172">
        <v>8.1640999999999995</v>
      </c>
      <c r="L240" s="172">
        <v>6.0739999999999998</v>
      </c>
      <c r="M240" s="172">
        <v>6.7790999999999997</v>
      </c>
      <c r="N240" s="172">
        <v>6.4810999999999996</v>
      </c>
      <c r="O240" s="172"/>
      <c r="P240" s="172"/>
      <c r="Q240" s="172">
        <v>6.7199</v>
      </c>
      <c r="R240" s="172"/>
    </row>
    <row r="241" spans="1:18" x14ac:dyDescent="0.3">
      <c r="A241" s="168" t="s">
        <v>666</v>
      </c>
      <c r="B241" s="168" t="s">
        <v>705</v>
      </c>
      <c r="C241" s="168">
        <v>112938</v>
      </c>
      <c r="D241" s="171">
        <v>44025</v>
      </c>
      <c r="E241" s="172">
        <v>23.184100000000001</v>
      </c>
      <c r="F241" s="172">
        <v>11.2933</v>
      </c>
      <c r="G241" s="172">
        <v>11.2933</v>
      </c>
      <c r="H241" s="172">
        <v>22.043800000000001</v>
      </c>
      <c r="I241" s="172">
        <v>22.984000000000002</v>
      </c>
      <c r="J241" s="172">
        <v>20.182099999999998</v>
      </c>
      <c r="K241" s="172">
        <v>6.7571000000000003</v>
      </c>
      <c r="L241" s="172">
        <v>-20.213799999999999</v>
      </c>
      <c r="M241" s="172">
        <v>-12.7034</v>
      </c>
      <c r="N241" s="172">
        <v>-8.5023999999999997</v>
      </c>
      <c r="O241" s="172">
        <v>-3.0700000000000002E-2</v>
      </c>
      <c r="P241" s="172">
        <v>3.5790999999999999</v>
      </c>
      <c r="Q241" s="172">
        <v>5.7062999999999997</v>
      </c>
      <c r="R241" s="172">
        <v>-2.6122999999999998</v>
      </c>
    </row>
    <row r="242" spans="1:18" x14ac:dyDescent="0.3">
      <c r="A242" s="168" t="s">
        <v>666</v>
      </c>
      <c r="B242" s="168" t="s">
        <v>706</v>
      </c>
      <c r="C242" s="168">
        <v>118780</v>
      </c>
      <c r="D242" s="171">
        <v>44025</v>
      </c>
      <c r="E242" s="172">
        <v>24.6541</v>
      </c>
      <c r="F242" s="172">
        <v>11.9049</v>
      </c>
      <c r="G242" s="172">
        <v>11.9049</v>
      </c>
      <c r="H242" s="172">
        <v>22.664899999999999</v>
      </c>
      <c r="I242" s="172">
        <v>23.6142</v>
      </c>
      <c r="J242" s="172">
        <v>20.816199999999998</v>
      </c>
      <c r="K242" s="172">
        <v>7.3711000000000002</v>
      </c>
      <c r="L242" s="172">
        <v>-19.636600000000001</v>
      </c>
      <c r="M242" s="172">
        <v>-12.114000000000001</v>
      </c>
      <c r="N242" s="172">
        <v>-7.9238</v>
      </c>
      <c r="O242" s="172">
        <v>0.72840000000000005</v>
      </c>
      <c r="P242" s="172">
        <v>4.4170999999999996</v>
      </c>
      <c r="Q242" s="172">
        <v>6.3517000000000001</v>
      </c>
      <c r="R242" s="172">
        <v>-1.9415</v>
      </c>
    </row>
    <row r="243" spans="1:18" x14ac:dyDescent="0.3">
      <c r="A243" s="168" t="s">
        <v>666</v>
      </c>
      <c r="B243" s="168" t="s">
        <v>707</v>
      </c>
      <c r="C243" s="168">
        <v>148094</v>
      </c>
      <c r="D243" s="171">
        <v>44025</v>
      </c>
      <c r="E243" s="172">
        <v>0.15140000000000001</v>
      </c>
      <c r="F243" s="172">
        <v>16.093499999999999</v>
      </c>
      <c r="G243" s="172">
        <v>16.093499999999999</v>
      </c>
      <c r="H243" s="172">
        <v>10.3527</v>
      </c>
      <c r="I243" s="172">
        <v>10.373200000000001</v>
      </c>
      <c r="J243" s="172">
        <v>9.4068000000000005</v>
      </c>
      <c r="K243" s="172">
        <v>9.4918999999999993</v>
      </c>
      <c r="L243" s="172"/>
      <c r="M243" s="172"/>
      <c r="N243" s="172"/>
      <c r="O243" s="172"/>
      <c r="P243" s="172"/>
      <c r="Q243" s="172">
        <v>9.3602000000000007</v>
      </c>
      <c r="R243" s="172"/>
    </row>
    <row r="244" spans="1:18" x14ac:dyDescent="0.3">
      <c r="A244" s="168" t="s">
        <v>666</v>
      </c>
      <c r="B244" s="168" t="s">
        <v>708</v>
      </c>
      <c r="C244" s="168">
        <v>148101</v>
      </c>
      <c r="D244" s="171">
        <v>44025</v>
      </c>
      <c r="E244" s="172">
        <v>0.1605</v>
      </c>
      <c r="F244" s="172">
        <v>7.5852000000000004</v>
      </c>
      <c r="G244" s="172">
        <v>7.5852000000000004</v>
      </c>
      <c r="H244" s="172">
        <v>6.5057</v>
      </c>
      <c r="I244" s="172">
        <v>8.1472999999999995</v>
      </c>
      <c r="J244" s="172">
        <v>8.8694000000000006</v>
      </c>
      <c r="K244" s="172">
        <v>9.2029999999999994</v>
      </c>
      <c r="L244" s="172"/>
      <c r="M244" s="172"/>
      <c r="N244" s="172"/>
      <c r="O244" s="172"/>
      <c r="P244" s="172"/>
      <c r="Q244" s="172">
        <v>9.3092000000000006</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44025</v>
      </c>
      <c r="E247" s="172">
        <v>14.698700000000001</v>
      </c>
      <c r="F247" s="172">
        <v>-2.4</v>
      </c>
      <c r="G247" s="172">
        <v>-2.4</v>
      </c>
      <c r="H247" s="172">
        <v>15.5486</v>
      </c>
      <c r="I247" s="172">
        <v>18.038599999999999</v>
      </c>
      <c r="J247" s="172">
        <v>12.5648</v>
      </c>
      <c r="K247" s="172">
        <v>-0.58579999999999999</v>
      </c>
      <c r="L247" s="172">
        <v>-10.037100000000001</v>
      </c>
      <c r="M247" s="172">
        <v>-4.6460999999999997</v>
      </c>
      <c r="N247" s="172">
        <v>-0.51290000000000002</v>
      </c>
      <c r="O247" s="172">
        <v>2.7282999999999999</v>
      </c>
      <c r="P247" s="172">
        <v>5.9683999999999999</v>
      </c>
      <c r="Q247" s="172">
        <v>6.8765000000000001</v>
      </c>
      <c r="R247" s="172">
        <v>1.0406</v>
      </c>
    </row>
    <row r="248" spans="1:18" x14ac:dyDescent="0.3">
      <c r="A248" s="168" t="s">
        <v>666</v>
      </c>
      <c r="B248" s="168" t="s">
        <v>712</v>
      </c>
      <c r="C248" s="168">
        <v>138905</v>
      </c>
      <c r="D248" s="171">
        <v>44025</v>
      </c>
      <c r="E248" s="172">
        <v>13.8497</v>
      </c>
      <c r="F248" s="172">
        <v>-5.1807999999999996</v>
      </c>
      <c r="G248" s="172">
        <v>-5.1807999999999996</v>
      </c>
      <c r="H248" s="172">
        <v>12.7944</v>
      </c>
      <c r="I248" s="172">
        <v>15.3185</v>
      </c>
      <c r="J248" s="172">
        <v>10.732200000000001</v>
      </c>
      <c r="K248" s="172">
        <v>-1.8909</v>
      </c>
      <c r="L248" s="172">
        <v>-11.1431</v>
      </c>
      <c r="M248" s="172">
        <v>-5.7058999999999997</v>
      </c>
      <c r="N248" s="172">
        <v>-1.5454000000000001</v>
      </c>
      <c r="O248" s="172">
        <v>1.6525000000000001</v>
      </c>
      <c r="P248" s="172">
        <v>4.8601999999999999</v>
      </c>
      <c r="Q248" s="172">
        <v>5.7842000000000002</v>
      </c>
      <c r="R248" s="172">
        <v>1.6899999999999998E-2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44025</v>
      </c>
      <c r="E251" s="172">
        <v>3093.3000999999999</v>
      </c>
      <c r="F251" s="172">
        <v>1.2375</v>
      </c>
      <c r="G251" s="172">
        <v>1.2375</v>
      </c>
      <c r="H251" s="172">
        <v>226.7345</v>
      </c>
      <c r="I251" s="172">
        <v>348.96859999999998</v>
      </c>
      <c r="J251" s="172">
        <v>161.4785</v>
      </c>
      <c r="K251" s="172">
        <v>30.0138</v>
      </c>
      <c r="L251" s="172">
        <v>17.427800000000001</v>
      </c>
      <c r="M251" s="172">
        <v>13.855</v>
      </c>
      <c r="N251" s="172">
        <v>12.476800000000001</v>
      </c>
      <c r="O251" s="172">
        <v>6.0335000000000001</v>
      </c>
      <c r="P251" s="172">
        <v>7.0011999999999999</v>
      </c>
      <c r="Q251" s="172">
        <v>7.3901000000000003</v>
      </c>
      <c r="R251" s="172">
        <v>5.8811</v>
      </c>
    </row>
    <row r="252" spans="1:18" x14ac:dyDescent="0.3">
      <c r="A252" s="168" t="s">
        <v>666</v>
      </c>
      <c r="B252" s="168" t="s">
        <v>716</v>
      </c>
      <c r="C252" s="168">
        <v>119450</v>
      </c>
      <c r="D252" s="171">
        <v>44025</v>
      </c>
      <c r="E252" s="172">
        <v>3215.4427999999998</v>
      </c>
      <c r="F252" s="172">
        <v>1.8873</v>
      </c>
      <c r="G252" s="172">
        <v>1.8873</v>
      </c>
      <c r="H252" s="172">
        <v>227.4127</v>
      </c>
      <c r="I252" s="172">
        <v>349.70569999999998</v>
      </c>
      <c r="J252" s="172">
        <v>162.2225</v>
      </c>
      <c r="K252" s="172">
        <v>30.757100000000001</v>
      </c>
      <c r="L252" s="172">
        <v>18.1081</v>
      </c>
      <c r="M252" s="172">
        <v>14.610799999999999</v>
      </c>
      <c r="N252" s="172">
        <v>13.337</v>
      </c>
      <c r="O252" s="172">
        <v>6.8602999999999996</v>
      </c>
      <c r="P252" s="172">
        <v>7.5910000000000002</v>
      </c>
      <c r="Q252" s="172">
        <v>8.0841999999999992</v>
      </c>
      <c r="R252" s="172">
        <v>6.8372000000000002</v>
      </c>
    </row>
    <row r="253" spans="1:18" x14ac:dyDescent="0.3">
      <c r="A253" s="168" t="s">
        <v>666</v>
      </c>
      <c r="B253" s="168" t="s">
        <v>717</v>
      </c>
      <c r="C253" s="168">
        <v>119798</v>
      </c>
      <c r="D253" s="171">
        <v>44025</v>
      </c>
      <c r="E253" s="172">
        <v>34.185600000000001</v>
      </c>
      <c r="F253" s="172">
        <v>5.8395999999999999</v>
      </c>
      <c r="G253" s="172">
        <v>5.8395999999999999</v>
      </c>
      <c r="H253" s="172">
        <v>24.8735</v>
      </c>
      <c r="I253" s="172">
        <v>23.757300000000001</v>
      </c>
      <c r="J253" s="172">
        <v>25.709199999999999</v>
      </c>
      <c r="K253" s="172">
        <v>15.188700000000001</v>
      </c>
      <c r="L253" s="172">
        <v>10.2996</v>
      </c>
      <c r="M253" s="172">
        <v>9.4588999999999999</v>
      </c>
      <c r="N253" s="172">
        <v>9.4695999999999998</v>
      </c>
      <c r="O253" s="172">
        <v>7.4949000000000003</v>
      </c>
      <c r="P253" s="172">
        <v>8.6941000000000006</v>
      </c>
      <c r="Q253" s="172">
        <v>9.3729999999999993</v>
      </c>
      <c r="R253" s="172">
        <v>8.3779000000000003</v>
      </c>
    </row>
    <row r="254" spans="1:18" x14ac:dyDescent="0.3">
      <c r="A254" s="168" t="s">
        <v>666</v>
      </c>
      <c r="B254" s="168" t="s">
        <v>718</v>
      </c>
      <c r="C254" s="168">
        <v>102505</v>
      </c>
      <c r="D254" s="171">
        <v>44025</v>
      </c>
      <c r="E254" s="172">
        <v>32.676699999999997</v>
      </c>
      <c r="F254" s="172">
        <v>5.2149000000000001</v>
      </c>
      <c r="G254" s="172">
        <v>5.2149000000000001</v>
      </c>
      <c r="H254" s="172">
        <v>24.271699999999999</v>
      </c>
      <c r="I254" s="172">
        <v>23.158300000000001</v>
      </c>
      <c r="J254" s="172">
        <v>25.082899999999999</v>
      </c>
      <c r="K254" s="172">
        <v>14.5373</v>
      </c>
      <c r="L254" s="172">
        <v>9.6531000000000002</v>
      </c>
      <c r="M254" s="172">
        <v>8.8068000000000008</v>
      </c>
      <c r="N254" s="172">
        <v>8.8065999999999995</v>
      </c>
      <c r="O254" s="172">
        <v>6.7255000000000003</v>
      </c>
      <c r="P254" s="172">
        <v>7.9226999999999999</v>
      </c>
      <c r="Q254" s="172">
        <v>7.6771000000000003</v>
      </c>
      <c r="R254" s="172">
        <v>7.6736000000000004</v>
      </c>
    </row>
    <row r="255" spans="1:18" x14ac:dyDescent="0.3">
      <c r="A255" s="168" t="s">
        <v>666</v>
      </c>
      <c r="B255" s="168" t="s">
        <v>719</v>
      </c>
      <c r="C255" s="168">
        <v>101545</v>
      </c>
      <c r="D255" s="171">
        <v>44025</v>
      </c>
      <c r="E255" s="172">
        <v>25.970099999999999</v>
      </c>
      <c r="F255" s="172">
        <v>8.3917000000000002</v>
      </c>
      <c r="G255" s="172">
        <v>8.3917000000000002</v>
      </c>
      <c r="H255" s="172">
        <v>13.9513</v>
      </c>
      <c r="I255" s="172">
        <v>12.305400000000001</v>
      </c>
      <c r="J255" s="172">
        <v>12.3188</v>
      </c>
      <c r="K255" s="172">
        <v>8.8977000000000004</v>
      </c>
      <c r="L255" s="172">
        <v>6.8901000000000003</v>
      </c>
      <c r="M255" s="172">
        <v>6.6601999999999997</v>
      </c>
      <c r="N255" s="172">
        <v>0.71779999999999999</v>
      </c>
      <c r="O255" s="172">
        <v>2.2974999999999999</v>
      </c>
      <c r="P255" s="172">
        <v>4.2507000000000001</v>
      </c>
      <c r="Q255" s="172">
        <v>5.4553000000000003</v>
      </c>
      <c r="R255" s="172">
        <v>0.33950000000000002</v>
      </c>
    </row>
    <row r="256" spans="1:18" x14ac:dyDescent="0.3">
      <c r="A256" s="168" t="s">
        <v>666</v>
      </c>
      <c r="B256" s="168" t="s">
        <v>720</v>
      </c>
      <c r="C256" s="168">
        <v>119632</v>
      </c>
      <c r="D256" s="171">
        <v>44025</v>
      </c>
      <c r="E256" s="172">
        <v>27.298500000000001</v>
      </c>
      <c r="F256" s="172">
        <v>9.0989000000000004</v>
      </c>
      <c r="G256" s="172">
        <v>9.0989000000000004</v>
      </c>
      <c r="H256" s="172">
        <v>14.672499999999999</v>
      </c>
      <c r="I256" s="172">
        <v>13.0344</v>
      </c>
      <c r="J256" s="172">
        <v>13.0611</v>
      </c>
      <c r="K256" s="172">
        <v>9.6386000000000003</v>
      </c>
      <c r="L256" s="172">
        <v>7.6456999999999997</v>
      </c>
      <c r="M256" s="172">
        <v>7.4200999999999997</v>
      </c>
      <c r="N256" s="172">
        <v>1.4175</v>
      </c>
      <c r="O256" s="172">
        <v>3.1168</v>
      </c>
      <c r="P256" s="172">
        <v>5.2790999999999997</v>
      </c>
      <c r="Q256" s="172">
        <v>5.5978000000000003</v>
      </c>
      <c r="R256" s="172">
        <v>1.0486</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44025</v>
      </c>
      <c r="E259" s="172">
        <v>0.19800000000000001</v>
      </c>
      <c r="F259" s="172">
        <v>0</v>
      </c>
      <c r="G259" s="172">
        <v>0</v>
      </c>
      <c r="H259" s="172">
        <v>0</v>
      </c>
      <c r="I259" s="172">
        <v>0</v>
      </c>
      <c r="J259" s="172">
        <v>0</v>
      </c>
      <c r="K259" s="172">
        <v>0</v>
      </c>
      <c r="L259" s="172">
        <v>0</v>
      </c>
      <c r="M259" s="172">
        <v>-32.835700000000003</v>
      </c>
      <c r="N259" s="172"/>
      <c r="O259" s="172"/>
      <c r="P259" s="172"/>
      <c r="Q259" s="172">
        <v>-31.360499999999998</v>
      </c>
      <c r="R259" s="172"/>
    </row>
    <row r="260" spans="1:18" x14ac:dyDescent="0.3">
      <c r="A260" s="168" t="s">
        <v>666</v>
      </c>
      <c r="B260" s="168" t="s">
        <v>724</v>
      </c>
      <c r="C260" s="168">
        <v>147650</v>
      </c>
      <c r="D260" s="171">
        <v>44025</v>
      </c>
      <c r="E260" s="172">
        <v>0.18290000000000001</v>
      </c>
      <c r="F260" s="172">
        <v>0</v>
      </c>
      <c r="G260" s="172">
        <v>0</v>
      </c>
      <c r="H260" s="172">
        <v>0</v>
      </c>
      <c r="I260" s="172">
        <v>0</v>
      </c>
      <c r="J260" s="172">
        <v>0</v>
      </c>
      <c r="K260" s="172">
        <v>0</v>
      </c>
      <c r="L260" s="172">
        <v>0</v>
      </c>
      <c r="M260" s="172">
        <v>-32.953000000000003</v>
      </c>
      <c r="N260" s="172"/>
      <c r="O260" s="172"/>
      <c r="P260" s="172"/>
      <c r="Q260" s="172">
        <v>-31.445799999999998</v>
      </c>
      <c r="R260" s="172"/>
    </row>
    <row r="261" spans="1:18" x14ac:dyDescent="0.3">
      <c r="A261" s="168" t="s">
        <v>666</v>
      </c>
      <c r="B261" s="168" t="s">
        <v>725</v>
      </c>
      <c r="C261" s="168">
        <v>148147</v>
      </c>
      <c r="D261" s="171">
        <v>44025</v>
      </c>
      <c r="E261" s="172">
        <v>0.76910000000000001</v>
      </c>
      <c r="F261" s="172">
        <v>15.84</v>
      </c>
      <c r="G261" s="172">
        <v>15.84</v>
      </c>
      <c r="H261" s="172">
        <v>-2332.2827000000002</v>
      </c>
      <c r="I261" s="172">
        <v>-1163.6516999999999</v>
      </c>
      <c r="J261" s="172">
        <v>-522.78679999999997</v>
      </c>
      <c r="K261" s="172">
        <v>-200.3537</v>
      </c>
      <c r="L261" s="172"/>
      <c r="M261" s="172"/>
      <c r="N261" s="172"/>
      <c r="O261" s="172"/>
      <c r="P261" s="172"/>
      <c r="Q261" s="172">
        <v>-122.4562</v>
      </c>
      <c r="R261" s="172"/>
    </row>
    <row r="262" spans="1:18" x14ac:dyDescent="0.3">
      <c r="A262" s="168" t="s">
        <v>666</v>
      </c>
      <c r="B262" s="168" t="s">
        <v>726</v>
      </c>
      <c r="C262" s="168">
        <v>148146</v>
      </c>
      <c r="D262" s="171">
        <v>44025</v>
      </c>
      <c r="E262" s="172">
        <v>0.7026</v>
      </c>
      <c r="F262" s="172">
        <v>15.605</v>
      </c>
      <c r="G262" s="172">
        <v>15.605</v>
      </c>
      <c r="H262" s="172">
        <v>-2356.1509000000001</v>
      </c>
      <c r="I262" s="172">
        <v>-1175.7303999999999</v>
      </c>
      <c r="J262" s="172">
        <v>-528.23559999999998</v>
      </c>
      <c r="K262" s="172">
        <v>-202.02279999999999</v>
      </c>
      <c r="L262" s="172"/>
      <c r="M262" s="172"/>
      <c r="N262" s="172"/>
      <c r="O262" s="172"/>
      <c r="P262" s="172"/>
      <c r="Q262" s="172">
        <v>-123.5013</v>
      </c>
      <c r="R262" s="172"/>
    </row>
    <row r="263" spans="1:18" x14ac:dyDescent="0.3">
      <c r="A263" s="168" t="s">
        <v>666</v>
      </c>
      <c r="B263" s="168" t="s">
        <v>727</v>
      </c>
      <c r="C263" s="168">
        <v>120764</v>
      </c>
      <c r="D263" s="171">
        <v>44025</v>
      </c>
      <c r="E263" s="172">
        <v>11.9716</v>
      </c>
      <c r="F263" s="172">
        <v>4.0664999999999996</v>
      </c>
      <c r="G263" s="172">
        <v>4.0664999999999996</v>
      </c>
      <c r="H263" s="172">
        <v>-462.16800000000001</v>
      </c>
      <c r="I263" s="172">
        <v>-223.0256</v>
      </c>
      <c r="J263" s="172">
        <v>-91.011899999999997</v>
      </c>
      <c r="K263" s="172">
        <v>-24.262899999999998</v>
      </c>
      <c r="L263" s="172">
        <v>-59.7087</v>
      </c>
      <c r="M263" s="172">
        <v>-38.405900000000003</v>
      </c>
      <c r="N263" s="172">
        <v>-32.216299999999997</v>
      </c>
      <c r="O263" s="172">
        <v>-9.3453999999999997</v>
      </c>
      <c r="P263" s="172">
        <v>-1.8059000000000001</v>
      </c>
      <c r="Q263" s="172">
        <v>2.2515999999999998</v>
      </c>
      <c r="R263" s="172">
        <v>-16.229900000000001</v>
      </c>
    </row>
    <row r="264" spans="1:18" x14ac:dyDescent="0.3">
      <c r="A264" s="168" t="s">
        <v>666</v>
      </c>
      <c r="B264" s="168" t="s">
        <v>728</v>
      </c>
      <c r="C264" s="168">
        <v>117981</v>
      </c>
      <c r="D264" s="171">
        <v>44025</v>
      </c>
      <c r="E264" s="172">
        <v>10.993399999999999</v>
      </c>
      <c r="F264" s="172">
        <v>3.2103000000000002</v>
      </c>
      <c r="G264" s="172">
        <v>3.2103000000000002</v>
      </c>
      <c r="H264" s="172">
        <v>-462.96960000000001</v>
      </c>
      <c r="I264" s="172">
        <v>-223.76050000000001</v>
      </c>
      <c r="J264" s="172">
        <v>-91.699600000000004</v>
      </c>
      <c r="K264" s="172">
        <v>-24.9374</v>
      </c>
      <c r="L264" s="172">
        <v>-60.252800000000001</v>
      </c>
      <c r="M264" s="172">
        <v>-38.985900000000001</v>
      </c>
      <c r="N264" s="172">
        <v>-32.788200000000003</v>
      </c>
      <c r="O264" s="172">
        <v>-10.2394</v>
      </c>
      <c r="P264" s="172">
        <v>-2.8391000000000002</v>
      </c>
      <c r="Q264" s="172">
        <v>1.2454000000000001</v>
      </c>
      <c r="R264" s="172">
        <v>-17.0139</v>
      </c>
    </row>
    <row r="265" spans="1:18" x14ac:dyDescent="0.3">
      <c r="A265" s="173" t="s">
        <v>27</v>
      </c>
      <c r="B265" s="168"/>
      <c r="C265" s="168"/>
      <c r="D265" s="168"/>
      <c r="E265" s="168"/>
      <c r="F265" s="174">
        <v>1.5521540000000003</v>
      </c>
      <c r="G265" s="174">
        <v>1.5521540000000003</v>
      </c>
      <c r="H265" s="174">
        <v>-91.035693750000007</v>
      </c>
      <c r="I265" s="174">
        <v>-23.533810416666668</v>
      </c>
      <c r="J265" s="174">
        <v>-1.4958624999999965</v>
      </c>
      <c r="K265" s="174">
        <v>-9.414072916666667</v>
      </c>
      <c r="L265" s="174">
        <v>-7.5230363636363649</v>
      </c>
      <c r="M265" s="174">
        <v>-3.3339166666666662</v>
      </c>
      <c r="N265" s="174">
        <v>-0.54323750000000004</v>
      </c>
      <c r="O265" s="174">
        <v>1.6503131578947365</v>
      </c>
      <c r="P265" s="174">
        <v>4.5508527777777781</v>
      </c>
      <c r="Q265" s="174">
        <v>-2.6739519999999999</v>
      </c>
      <c r="R265" s="174">
        <v>-4.9839473684210212E-2</v>
      </c>
    </row>
    <row r="266" spans="1:18" x14ac:dyDescent="0.3">
      <c r="A266" s="173" t="s">
        <v>409</v>
      </c>
      <c r="B266" s="168"/>
      <c r="C266" s="168"/>
      <c r="D266" s="168"/>
      <c r="E266" s="168"/>
      <c r="F266" s="174">
        <v>4.1394500000000001</v>
      </c>
      <c r="G266" s="174">
        <v>4.1394500000000001</v>
      </c>
      <c r="H266" s="174">
        <v>17.55255</v>
      </c>
      <c r="I266" s="174">
        <v>20.084849999999999</v>
      </c>
      <c r="J266" s="174">
        <v>19.390949999999997</v>
      </c>
      <c r="K266" s="174">
        <v>9.0503499999999999</v>
      </c>
      <c r="L266" s="174">
        <v>3.7847</v>
      </c>
      <c r="M266" s="174">
        <v>4.6302500000000002</v>
      </c>
      <c r="N266" s="174">
        <v>3.3441999999999998</v>
      </c>
      <c r="O266" s="174">
        <v>3.5305499999999999</v>
      </c>
      <c r="P266" s="174">
        <v>6.1312999999999995</v>
      </c>
      <c r="Q266" s="174">
        <v>6.9802</v>
      </c>
      <c r="R266" s="174">
        <v>1.9450499999999999</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44025</v>
      </c>
      <c r="E269" s="172">
        <v>1078.7240999999999</v>
      </c>
      <c r="F269" s="172">
        <v>1.7709999999999999</v>
      </c>
      <c r="G269" s="172">
        <v>1.7709999999999999</v>
      </c>
      <c r="H269" s="172">
        <v>25.267499999999998</v>
      </c>
      <c r="I269" s="172">
        <v>25.570499999999999</v>
      </c>
      <c r="J269" s="172">
        <v>26.9863</v>
      </c>
      <c r="K269" s="172">
        <v>24.775700000000001</v>
      </c>
      <c r="L269" s="172">
        <v>15.3672</v>
      </c>
      <c r="M269" s="172"/>
      <c r="N269" s="172"/>
      <c r="O269" s="172"/>
      <c r="P269" s="172"/>
      <c r="Q269" s="172">
        <v>14.5337</v>
      </c>
      <c r="R269" s="172"/>
    </row>
    <row r="270" spans="1:18" x14ac:dyDescent="0.3">
      <c r="A270" s="168" t="s">
        <v>730</v>
      </c>
      <c r="B270" s="168" t="s">
        <v>732</v>
      </c>
      <c r="C270" s="168">
        <v>147849</v>
      </c>
      <c r="D270" s="171">
        <v>44025</v>
      </c>
      <c r="E270" s="172">
        <v>1105.1818000000001</v>
      </c>
      <c r="F270" s="172">
        <v>23.5016</v>
      </c>
      <c r="G270" s="172">
        <v>23.5016</v>
      </c>
      <c r="H270" s="172">
        <v>74.640600000000006</v>
      </c>
      <c r="I270" s="172">
        <v>47.300400000000003</v>
      </c>
      <c r="J270" s="172">
        <v>41.093299999999999</v>
      </c>
      <c r="K270" s="172">
        <v>38.468400000000003</v>
      </c>
      <c r="L270" s="172">
        <v>20.9146</v>
      </c>
      <c r="M270" s="172"/>
      <c r="N270" s="172"/>
      <c r="O270" s="172"/>
      <c r="P270" s="172"/>
      <c r="Q270" s="172">
        <v>19.456700000000001</v>
      </c>
      <c r="R270" s="172"/>
    </row>
    <row r="271" spans="1:18" x14ac:dyDescent="0.3">
      <c r="A271" s="168" t="s">
        <v>730</v>
      </c>
      <c r="B271" s="168" t="s">
        <v>733</v>
      </c>
      <c r="C271" s="168">
        <v>133307</v>
      </c>
      <c r="D271" s="171">
        <v>44025</v>
      </c>
      <c r="E271" s="172">
        <v>21.664300000000001</v>
      </c>
      <c r="F271" s="172">
        <v>-3.7616000000000001</v>
      </c>
      <c r="G271" s="172">
        <v>-3.7616000000000001</v>
      </c>
      <c r="H271" s="172">
        <v>39.284799999999997</v>
      </c>
      <c r="I271" s="172">
        <v>31.2378</v>
      </c>
      <c r="J271" s="172">
        <v>15.896699999999999</v>
      </c>
      <c r="K271" s="172">
        <v>25.456299999999999</v>
      </c>
      <c r="L271" s="172">
        <v>17.965900000000001</v>
      </c>
      <c r="M271" s="172">
        <v>13.4756</v>
      </c>
      <c r="N271" s="172">
        <v>9.8130000000000006</v>
      </c>
      <c r="O271" s="172">
        <v>8.0808999999999997</v>
      </c>
      <c r="P271" s="172">
        <v>9.2934999999999999</v>
      </c>
      <c r="Q271" s="172">
        <v>9.0170999999999992</v>
      </c>
      <c r="R271" s="172">
        <v>13.374599999999999</v>
      </c>
    </row>
    <row r="272" spans="1:18" x14ac:dyDescent="0.3">
      <c r="A272" s="168" t="s">
        <v>730</v>
      </c>
      <c r="B272" s="168" t="s">
        <v>734</v>
      </c>
      <c r="C272" s="168">
        <v>139496</v>
      </c>
      <c r="D272" s="171">
        <v>44025</v>
      </c>
      <c r="E272" s="172">
        <v>21.991199999999999</v>
      </c>
      <c r="F272" s="172">
        <v>-3.5951</v>
      </c>
      <c r="G272" s="172">
        <v>-3.5951</v>
      </c>
      <c r="H272" s="172">
        <v>39.346299999999999</v>
      </c>
      <c r="I272" s="172">
        <v>31.253499999999999</v>
      </c>
      <c r="J272" s="172">
        <v>15.9762</v>
      </c>
      <c r="K272" s="172">
        <v>25.404599999999999</v>
      </c>
      <c r="L272" s="172">
        <v>18.0182</v>
      </c>
      <c r="M272" s="172">
        <v>13.552099999999999</v>
      </c>
      <c r="N272" s="172">
        <v>10.3409</v>
      </c>
      <c r="O272" s="172">
        <v>8.3999000000000006</v>
      </c>
      <c r="P272" s="172"/>
      <c r="Q272" s="172">
        <v>9.2423999999999999</v>
      </c>
      <c r="R272" s="172">
        <v>13.782999999999999</v>
      </c>
    </row>
    <row r="273" spans="1:18" x14ac:dyDescent="0.3">
      <c r="A273" s="168" t="s">
        <v>730</v>
      </c>
      <c r="B273" s="168" t="s">
        <v>735</v>
      </c>
      <c r="C273" s="168">
        <v>139430</v>
      </c>
      <c r="D273" s="171">
        <v>44025</v>
      </c>
      <c r="E273" s="172">
        <v>200.4298</v>
      </c>
      <c r="F273" s="172">
        <v>-18.2502</v>
      </c>
      <c r="G273" s="172">
        <v>-18.2502</v>
      </c>
      <c r="H273" s="172">
        <v>26.6111</v>
      </c>
      <c r="I273" s="172">
        <v>29.461400000000001</v>
      </c>
      <c r="J273" s="172">
        <v>6.7934000000000001</v>
      </c>
      <c r="K273" s="172">
        <v>19.459</v>
      </c>
      <c r="L273" s="172">
        <v>14.6807</v>
      </c>
      <c r="M273" s="172">
        <v>11.3294</v>
      </c>
      <c r="N273" s="172">
        <v>8.8492999999999995</v>
      </c>
      <c r="O273" s="172">
        <v>6.6304999999999996</v>
      </c>
      <c r="P273" s="172"/>
      <c r="Q273" s="172">
        <v>8.1315000000000008</v>
      </c>
      <c r="R273" s="172">
        <v>11.874499999999999</v>
      </c>
    </row>
    <row r="274" spans="1:18" x14ac:dyDescent="0.3">
      <c r="A274" s="173" t="s">
        <v>27</v>
      </c>
      <c r="B274" s="168"/>
      <c r="C274" s="168"/>
      <c r="D274" s="168"/>
      <c r="E274" s="168"/>
      <c r="F274" s="174">
        <v>-6.6859999999999781E-2</v>
      </c>
      <c r="G274" s="174">
        <v>-6.6859999999999781E-2</v>
      </c>
      <c r="H274" s="174">
        <v>41.030059999999999</v>
      </c>
      <c r="I274" s="174">
        <v>32.96472</v>
      </c>
      <c r="J274" s="174">
        <v>21.34918</v>
      </c>
      <c r="K274" s="174">
        <v>26.712799999999998</v>
      </c>
      <c r="L274" s="174">
        <v>17.389320000000005</v>
      </c>
      <c r="M274" s="174">
        <v>12.7857</v>
      </c>
      <c r="N274" s="174">
        <v>9.6677333333333326</v>
      </c>
      <c r="O274" s="174">
        <v>7.7037666666666667</v>
      </c>
      <c r="P274" s="174">
        <v>9.2934999999999999</v>
      </c>
      <c r="Q274" s="174">
        <v>12.076280000000001</v>
      </c>
      <c r="R274" s="174">
        <v>13.0107</v>
      </c>
    </row>
    <row r="275" spans="1:18" x14ac:dyDescent="0.3">
      <c r="A275" s="173" t="s">
        <v>409</v>
      </c>
      <c r="B275" s="168"/>
      <c r="C275" s="168"/>
      <c r="D275" s="168"/>
      <c r="E275" s="168"/>
      <c r="F275" s="174">
        <v>-3.5951</v>
      </c>
      <c r="G275" s="174">
        <v>-3.5951</v>
      </c>
      <c r="H275" s="174">
        <v>39.284799999999997</v>
      </c>
      <c r="I275" s="174">
        <v>31.2378</v>
      </c>
      <c r="J275" s="174">
        <v>15.9762</v>
      </c>
      <c r="K275" s="174">
        <v>25.404599999999999</v>
      </c>
      <c r="L275" s="174">
        <v>17.965900000000001</v>
      </c>
      <c r="M275" s="174">
        <v>13.4756</v>
      </c>
      <c r="N275" s="174">
        <v>9.8130000000000006</v>
      </c>
      <c r="O275" s="174">
        <v>8.0808999999999997</v>
      </c>
      <c r="P275" s="174">
        <v>9.2934999999999999</v>
      </c>
      <c r="Q275" s="174">
        <v>9.2423999999999999</v>
      </c>
      <c r="R275" s="174">
        <v>13.374599999999999</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44025</v>
      </c>
      <c r="E278" s="172">
        <v>28.067799999999998</v>
      </c>
      <c r="F278" s="172">
        <v>-2.6869000000000001</v>
      </c>
      <c r="G278" s="172">
        <v>-2.6869000000000001</v>
      </c>
      <c r="H278" s="172">
        <v>19.822900000000001</v>
      </c>
      <c r="I278" s="172">
        <v>22.6553</v>
      </c>
      <c r="J278" s="172">
        <v>23.2408</v>
      </c>
      <c r="K278" s="172">
        <v>19.267700000000001</v>
      </c>
      <c r="L278" s="172">
        <v>10.7828</v>
      </c>
      <c r="M278" s="172">
        <v>10.284700000000001</v>
      </c>
      <c r="N278" s="172">
        <v>9.8417999999999992</v>
      </c>
      <c r="O278" s="172">
        <v>6.7397999999999998</v>
      </c>
      <c r="P278" s="172">
        <v>8.1590000000000007</v>
      </c>
      <c r="Q278" s="172">
        <v>7.9137000000000004</v>
      </c>
      <c r="R278" s="172">
        <v>8.9963999999999995</v>
      </c>
    </row>
    <row r="279" spans="1:18" x14ac:dyDescent="0.3">
      <c r="A279" s="168" t="s">
        <v>737</v>
      </c>
      <c r="B279" s="168" t="s">
        <v>739</v>
      </c>
      <c r="C279" s="168">
        <v>131898</v>
      </c>
      <c r="D279" s="171">
        <v>44025</v>
      </c>
      <c r="E279" s="172">
        <v>29.098099999999999</v>
      </c>
      <c r="F279" s="172">
        <v>-2.0903</v>
      </c>
      <c r="G279" s="172">
        <v>-2.0903</v>
      </c>
      <c r="H279" s="172">
        <v>20.418500000000002</v>
      </c>
      <c r="I279" s="172">
        <v>23.2593</v>
      </c>
      <c r="J279" s="172">
        <v>23.8536</v>
      </c>
      <c r="K279" s="172">
        <v>19.8996</v>
      </c>
      <c r="L279" s="172">
        <v>11.414</v>
      </c>
      <c r="M279" s="172">
        <v>10.944699999999999</v>
      </c>
      <c r="N279" s="172">
        <v>10.5122</v>
      </c>
      <c r="O279" s="172">
        <v>7.3167999999999997</v>
      </c>
      <c r="P279" s="172">
        <v>8.7265999999999995</v>
      </c>
      <c r="Q279" s="172">
        <v>8.4332999999999991</v>
      </c>
      <c r="R279" s="172">
        <v>9.6072000000000006</v>
      </c>
    </row>
    <row r="280" spans="1:18" x14ac:dyDescent="0.3">
      <c r="A280" s="168" t="s">
        <v>737</v>
      </c>
      <c r="B280" s="168" t="s">
        <v>740</v>
      </c>
      <c r="C280" s="168">
        <v>131864</v>
      </c>
      <c r="D280" s="171">
        <v>44025</v>
      </c>
      <c r="E280" s="172">
        <v>30.2956</v>
      </c>
      <c r="F280" s="172">
        <v>25.474399999999999</v>
      </c>
      <c r="G280" s="172">
        <v>25.474399999999999</v>
      </c>
      <c r="H280" s="172">
        <v>49.798900000000003</v>
      </c>
      <c r="I280" s="172">
        <v>79.018299999999996</v>
      </c>
      <c r="J280" s="172">
        <v>61.862699999999997</v>
      </c>
      <c r="K280" s="172">
        <v>45.177700000000002</v>
      </c>
      <c r="L280" s="172">
        <v>-0.59799999999999998</v>
      </c>
      <c r="M280" s="172">
        <v>8.3911999999999995</v>
      </c>
      <c r="N280" s="172">
        <v>5.3832000000000004</v>
      </c>
      <c r="O280" s="172">
        <v>3.4399000000000002</v>
      </c>
      <c r="P280" s="172">
        <v>7.1246999999999998</v>
      </c>
      <c r="Q280" s="172">
        <v>8.2913999999999994</v>
      </c>
      <c r="R280" s="172">
        <v>3.6274000000000002</v>
      </c>
    </row>
    <row r="281" spans="1:18" x14ac:dyDescent="0.3">
      <c r="A281" s="168" t="s">
        <v>737</v>
      </c>
      <c r="B281" s="168" t="s">
        <v>741</v>
      </c>
      <c r="C281" s="168">
        <v>131865</v>
      </c>
      <c r="D281" s="171">
        <v>44025</v>
      </c>
      <c r="E281" s="172">
        <v>15.2834</v>
      </c>
      <c r="F281" s="172">
        <v>14.026999999999999</v>
      </c>
      <c r="G281" s="172">
        <v>14.026999999999999</v>
      </c>
      <c r="H281" s="172">
        <v>38.354999999999997</v>
      </c>
      <c r="I281" s="172">
        <v>73.418400000000005</v>
      </c>
      <c r="J281" s="172">
        <v>59.662999999999997</v>
      </c>
      <c r="K281" s="172">
        <v>44.860300000000002</v>
      </c>
      <c r="L281" s="172">
        <v>-0.41249999999999998</v>
      </c>
      <c r="M281" s="172">
        <v>8.7562999999999995</v>
      </c>
      <c r="N281" s="172">
        <v>5.8242000000000003</v>
      </c>
      <c r="O281" s="172">
        <v>3.7639999999999998</v>
      </c>
      <c r="P281" s="172">
        <v>7.3311999999999999</v>
      </c>
      <c r="Q281" s="172">
        <v>7.7664</v>
      </c>
      <c r="R281" s="172">
        <v>4.0869999999999997</v>
      </c>
    </row>
    <row r="282" spans="1:18" x14ac:dyDescent="0.3">
      <c r="A282" s="168" t="s">
        <v>737</v>
      </c>
      <c r="B282" s="168" t="s">
        <v>742</v>
      </c>
      <c r="C282" s="168">
        <v>132178</v>
      </c>
      <c r="D282" s="171">
        <v>44025</v>
      </c>
      <c r="E282" s="172">
        <v>19.6264</v>
      </c>
      <c r="F282" s="172">
        <v>8.0021000000000004</v>
      </c>
      <c r="G282" s="172">
        <v>8.0021000000000004</v>
      </c>
      <c r="H282" s="172">
        <v>27.911899999999999</v>
      </c>
      <c r="I282" s="172">
        <v>51.185299999999998</v>
      </c>
      <c r="J282" s="172">
        <v>44.186300000000003</v>
      </c>
      <c r="K282" s="172">
        <v>32.9619</v>
      </c>
      <c r="L282" s="172">
        <v>4.2256</v>
      </c>
      <c r="M282" s="172">
        <v>8.8635999999999999</v>
      </c>
      <c r="N282" s="172">
        <v>6.4999000000000002</v>
      </c>
      <c r="O282" s="172">
        <v>5.0411999999999999</v>
      </c>
      <c r="P282" s="172">
        <v>6.4859</v>
      </c>
      <c r="Q282" s="172">
        <v>7.6162999999999998</v>
      </c>
      <c r="R282" s="172">
        <v>5.1119000000000003</v>
      </c>
    </row>
    <row r="283" spans="1:18" x14ac:dyDescent="0.3">
      <c r="A283" s="168" t="s">
        <v>737</v>
      </c>
      <c r="B283" s="168" t="s">
        <v>743</v>
      </c>
      <c r="C283" s="168">
        <v>132183</v>
      </c>
      <c r="D283" s="171">
        <v>44025</v>
      </c>
      <c r="E283" s="172">
        <v>20.397600000000001</v>
      </c>
      <c r="F283" s="172">
        <v>6.0274000000000001</v>
      </c>
      <c r="G283" s="172">
        <v>6.0274000000000001</v>
      </c>
      <c r="H283" s="172">
        <v>25.895700000000001</v>
      </c>
      <c r="I283" s="172">
        <v>50.434800000000003</v>
      </c>
      <c r="J283" s="172">
        <v>44.143099999999997</v>
      </c>
      <c r="K283" s="172">
        <v>33.322299999999998</v>
      </c>
      <c r="L283" s="172">
        <v>4.7156000000000002</v>
      </c>
      <c r="M283" s="172">
        <v>9.3758999999999997</v>
      </c>
      <c r="N283" s="172">
        <v>7.0247999999999999</v>
      </c>
      <c r="O283" s="172">
        <v>5.5834999999999999</v>
      </c>
      <c r="P283" s="172">
        <v>7.0438999999999998</v>
      </c>
      <c r="Q283" s="172">
        <v>7.6943000000000001</v>
      </c>
      <c r="R283" s="172">
        <v>5.6466000000000003</v>
      </c>
    </row>
    <row r="284" spans="1:18" x14ac:dyDescent="0.3">
      <c r="A284" s="168" t="s">
        <v>737</v>
      </c>
      <c r="B284" s="168" t="s">
        <v>744</v>
      </c>
      <c r="C284" s="168">
        <v>132174</v>
      </c>
      <c r="D284" s="171">
        <v>44025</v>
      </c>
      <c r="E284" s="172">
        <v>20.972100000000001</v>
      </c>
      <c r="F284" s="172">
        <v>13.1252</v>
      </c>
      <c r="G284" s="172">
        <v>13.1252</v>
      </c>
      <c r="H284" s="172">
        <v>24.931899999999999</v>
      </c>
      <c r="I284" s="172">
        <v>69.271000000000001</v>
      </c>
      <c r="J284" s="172">
        <v>58.254100000000001</v>
      </c>
      <c r="K284" s="172">
        <v>42.1312</v>
      </c>
      <c r="L284" s="172">
        <v>-0.78490000000000004</v>
      </c>
      <c r="M284" s="172">
        <v>7.5454999999999997</v>
      </c>
      <c r="N284" s="172">
        <v>4.7652000000000001</v>
      </c>
      <c r="O284" s="172">
        <v>4.2747999999999999</v>
      </c>
      <c r="P284" s="172">
        <v>6.5205000000000002</v>
      </c>
      <c r="Q284" s="172">
        <v>8.3960000000000008</v>
      </c>
      <c r="R284" s="172">
        <v>4.0058999999999996</v>
      </c>
    </row>
    <row r="285" spans="1:18" x14ac:dyDescent="0.3">
      <c r="A285" s="168" t="s">
        <v>737</v>
      </c>
      <c r="B285" s="168" t="s">
        <v>745</v>
      </c>
      <c r="C285" s="168">
        <v>132185</v>
      </c>
      <c r="D285" s="171">
        <v>44025</v>
      </c>
      <c r="E285" s="172">
        <v>21.7743</v>
      </c>
      <c r="F285" s="172">
        <v>11.297499999999999</v>
      </c>
      <c r="G285" s="172">
        <v>11.297499999999999</v>
      </c>
      <c r="H285" s="172">
        <v>23.066700000000001</v>
      </c>
      <c r="I285" s="172">
        <v>68.594499999999996</v>
      </c>
      <c r="J285" s="172">
        <v>58.241100000000003</v>
      </c>
      <c r="K285" s="172">
        <v>42.515000000000001</v>
      </c>
      <c r="L285" s="172">
        <v>-0.2732</v>
      </c>
      <c r="M285" s="172">
        <v>8.1049000000000007</v>
      </c>
      <c r="N285" s="172">
        <v>5.3205</v>
      </c>
      <c r="O285" s="172">
        <v>4.8292000000000002</v>
      </c>
      <c r="P285" s="172">
        <v>7.0869</v>
      </c>
      <c r="Q285" s="172">
        <v>8.6408000000000005</v>
      </c>
      <c r="R285" s="172">
        <v>4.5572999999999997</v>
      </c>
    </row>
    <row r="286" spans="1:18" x14ac:dyDescent="0.3">
      <c r="A286" s="168" t="s">
        <v>737</v>
      </c>
      <c r="B286" s="168" t="s">
        <v>746</v>
      </c>
      <c r="C286" s="168">
        <v>147889</v>
      </c>
      <c r="D286" s="171">
        <v>44025</v>
      </c>
      <c r="E286" s="172">
        <v>10.616300000000001</v>
      </c>
      <c r="F286" s="172">
        <v>10.437900000000001</v>
      </c>
      <c r="G286" s="172">
        <v>10.437900000000001</v>
      </c>
      <c r="H286" s="172">
        <v>42.584600000000002</v>
      </c>
      <c r="I286" s="172">
        <v>32.648299999999999</v>
      </c>
      <c r="J286" s="172">
        <v>27.244900000000001</v>
      </c>
      <c r="K286" s="172">
        <v>21.268999999999998</v>
      </c>
      <c r="L286" s="172"/>
      <c r="M286" s="172"/>
      <c r="N286" s="172"/>
      <c r="O286" s="172"/>
      <c r="P286" s="172"/>
      <c r="Q286" s="172">
        <v>13.47</v>
      </c>
      <c r="R286" s="172"/>
    </row>
    <row r="287" spans="1:18" x14ac:dyDescent="0.3">
      <c r="A287" s="168" t="s">
        <v>737</v>
      </c>
      <c r="B287" s="168" t="s">
        <v>747</v>
      </c>
      <c r="C287" s="168">
        <v>147890</v>
      </c>
      <c r="D287" s="171">
        <v>44025</v>
      </c>
      <c r="E287" s="172">
        <v>10.604699999999999</v>
      </c>
      <c r="F287" s="172">
        <v>10.1045</v>
      </c>
      <c r="G287" s="172">
        <v>10.1045</v>
      </c>
      <c r="H287" s="172">
        <v>42.281700000000001</v>
      </c>
      <c r="I287" s="172">
        <v>32.331699999999998</v>
      </c>
      <c r="J287" s="172">
        <v>26.938400000000001</v>
      </c>
      <c r="K287" s="172">
        <v>21.071300000000001</v>
      </c>
      <c r="L287" s="172"/>
      <c r="M287" s="172"/>
      <c r="N287" s="172"/>
      <c r="O287" s="172"/>
      <c r="P287" s="172"/>
      <c r="Q287" s="172">
        <v>13.2165</v>
      </c>
      <c r="R287" s="172"/>
    </row>
    <row r="288" spans="1:18" x14ac:dyDescent="0.3">
      <c r="A288" s="168" t="s">
        <v>737</v>
      </c>
      <c r="B288" s="168" t="s">
        <v>748</v>
      </c>
      <c r="C288" s="168">
        <v>147851</v>
      </c>
      <c r="D288" s="171">
        <v>44025</v>
      </c>
      <c r="E288" s="172">
        <v>10.7727</v>
      </c>
      <c r="F288" s="172">
        <v>1.6942999999999999</v>
      </c>
      <c r="G288" s="172">
        <v>1.6942999999999999</v>
      </c>
      <c r="H288" s="172">
        <v>24.754000000000001</v>
      </c>
      <c r="I288" s="172">
        <v>25.069400000000002</v>
      </c>
      <c r="J288" s="172">
        <v>26.486000000000001</v>
      </c>
      <c r="K288" s="172">
        <v>24.234400000000001</v>
      </c>
      <c r="L288" s="172">
        <v>15.076000000000001</v>
      </c>
      <c r="M288" s="172"/>
      <c r="N288" s="172"/>
      <c r="O288" s="172"/>
      <c r="P288" s="172"/>
      <c r="Q288" s="172">
        <v>14.3896</v>
      </c>
      <c r="R288" s="172"/>
    </row>
    <row r="289" spans="1:18" x14ac:dyDescent="0.3">
      <c r="A289" s="168" t="s">
        <v>737</v>
      </c>
      <c r="B289" s="168" t="s">
        <v>749</v>
      </c>
      <c r="C289" s="168">
        <v>147850</v>
      </c>
      <c r="D289" s="171">
        <v>44025</v>
      </c>
      <c r="E289" s="172">
        <v>10.7727</v>
      </c>
      <c r="F289" s="172">
        <v>1.6942999999999999</v>
      </c>
      <c r="G289" s="172">
        <v>1.6942999999999999</v>
      </c>
      <c r="H289" s="172">
        <v>24.754000000000001</v>
      </c>
      <c r="I289" s="172">
        <v>25.069400000000002</v>
      </c>
      <c r="J289" s="172">
        <v>26.486000000000001</v>
      </c>
      <c r="K289" s="172">
        <v>24.234400000000001</v>
      </c>
      <c r="L289" s="172">
        <v>15.076000000000001</v>
      </c>
      <c r="M289" s="172"/>
      <c r="N289" s="172"/>
      <c r="O289" s="172"/>
      <c r="P289" s="172"/>
      <c r="Q289" s="172">
        <v>14.3896</v>
      </c>
      <c r="R289" s="172"/>
    </row>
    <row r="290" spans="1:18" x14ac:dyDescent="0.3">
      <c r="A290" s="168" t="s">
        <v>737</v>
      </c>
      <c r="B290" s="168" t="s">
        <v>750</v>
      </c>
      <c r="C290" s="168">
        <v>147857</v>
      </c>
      <c r="D290" s="171">
        <v>44025</v>
      </c>
      <c r="E290" s="172">
        <v>11.041</v>
      </c>
      <c r="F290" s="172">
        <v>23.2957</v>
      </c>
      <c r="G290" s="172">
        <v>23.2957</v>
      </c>
      <c r="H290" s="172">
        <v>73.903400000000005</v>
      </c>
      <c r="I290" s="172">
        <v>46.824800000000003</v>
      </c>
      <c r="J290" s="172">
        <v>40.790900000000001</v>
      </c>
      <c r="K290" s="172">
        <v>37.886899999999997</v>
      </c>
      <c r="L290" s="172">
        <v>20.726700000000001</v>
      </c>
      <c r="M290" s="172"/>
      <c r="N290" s="172"/>
      <c r="O290" s="172"/>
      <c r="P290" s="172"/>
      <c r="Q290" s="172">
        <v>19.385999999999999</v>
      </c>
      <c r="R290" s="172"/>
    </row>
    <row r="291" spans="1:18" x14ac:dyDescent="0.3">
      <c r="A291" s="168" t="s">
        <v>737</v>
      </c>
      <c r="B291" s="168" t="s">
        <v>751</v>
      </c>
      <c r="C291" s="168">
        <v>147854</v>
      </c>
      <c r="D291" s="171">
        <v>44025</v>
      </c>
      <c r="E291" s="172">
        <v>11.041</v>
      </c>
      <c r="F291" s="172">
        <v>23.2957</v>
      </c>
      <c r="G291" s="172">
        <v>23.2957</v>
      </c>
      <c r="H291" s="172">
        <v>73.903400000000005</v>
      </c>
      <c r="I291" s="172">
        <v>46.824800000000003</v>
      </c>
      <c r="J291" s="172">
        <v>40.790900000000001</v>
      </c>
      <c r="K291" s="172">
        <v>37.886899999999997</v>
      </c>
      <c r="L291" s="172">
        <v>20.726700000000001</v>
      </c>
      <c r="M291" s="172"/>
      <c r="N291" s="172"/>
      <c r="O291" s="172"/>
      <c r="P291" s="172"/>
      <c r="Q291" s="172">
        <v>19.385999999999999</v>
      </c>
      <c r="R291" s="172"/>
    </row>
    <row r="292" spans="1:18" x14ac:dyDescent="0.3">
      <c r="A292" s="168" t="s">
        <v>737</v>
      </c>
      <c r="B292" s="168" t="s">
        <v>752</v>
      </c>
      <c r="C292" s="168">
        <v>101656</v>
      </c>
      <c r="D292" s="171">
        <v>44025</v>
      </c>
      <c r="E292" s="172">
        <v>68.834900000000005</v>
      </c>
      <c r="F292" s="172">
        <v>-7.0483000000000002</v>
      </c>
      <c r="G292" s="172">
        <v>-7.0483000000000002</v>
      </c>
      <c r="H292" s="172">
        <v>9.1972000000000005</v>
      </c>
      <c r="I292" s="172">
        <v>57.196199999999997</v>
      </c>
      <c r="J292" s="172">
        <v>44.549100000000003</v>
      </c>
      <c r="K292" s="172">
        <v>-23.0121</v>
      </c>
      <c r="L292" s="172">
        <v>-42.388199999999998</v>
      </c>
      <c r="M292" s="172">
        <v>-23.904</v>
      </c>
      <c r="N292" s="172">
        <v>-18.0947</v>
      </c>
      <c r="O292" s="172">
        <v>-2.5783999999999998</v>
      </c>
      <c r="P292" s="172">
        <v>1.9681999999999999</v>
      </c>
      <c r="Q292" s="172">
        <v>12.2357</v>
      </c>
      <c r="R292" s="172">
        <v>-6.5414000000000003</v>
      </c>
    </row>
    <row r="293" spans="1:18" x14ac:dyDescent="0.3">
      <c r="A293" s="168" t="s">
        <v>737</v>
      </c>
      <c r="B293" s="168" t="s">
        <v>753</v>
      </c>
      <c r="C293" s="168">
        <v>118543</v>
      </c>
      <c r="D293" s="171">
        <v>44025</v>
      </c>
      <c r="E293" s="172">
        <v>74.162000000000006</v>
      </c>
      <c r="F293" s="172">
        <v>-6.0670000000000002</v>
      </c>
      <c r="G293" s="172">
        <v>-6.0670000000000002</v>
      </c>
      <c r="H293" s="172">
        <v>10.1866</v>
      </c>
      <c r="I293" s="172">
        <v>58.211399999999998</v>
      </c>
      <c r="J293" s="172">
        <v>45.534700000000001</v>
      </c>
      <c r="K293" s="172">
        <v>-22.161300000000001</v>
      </c>
      <c r="L293" s="172">
        <v>-41.642400000000002</v>
      </c>
      <c r="M293" s="172">
        <v>-23.063400000000001</v>
      </c>
      <c r="N293" s="172">
        <v>-17.250699999999998</v>
      </c>
      <c r="O293" s="172">
        <v>-1.5423</v>
      </c>
      <c r="P293" s="172">
        <v>3.0588000000000002</v>
      </c>
      <c r="Q293" s="172">
        <v>6.5331000000000001</v>
      </c>
      <c r="R293" s="172">
        <v>-5.5579000000000001</v>
      </c>
    </row>
    <row r="294" spans="1:18" x14ac:dyDescent="0.3">
      <c r="A294" s="168" t="s">
        <v>737</v>
      </c>
      <c r="B294" s="168" t="s">
        <v>754</v>
      </c>
      <c r="C294" s="168">
        <v>102112</v>
      </c>
      <c r="D294" s="171">
        <v>44025</v>
      </c>
      <c r="E294" s="172">
        <v>40.223399999999998</v>
      </c>
      <c r="F294" s="172">
        <v>-20.051400000000001</v>
      </c>
      <c r="G294" s="172">
        <v>-20.051400000000001</v>
      </c>
      <c r="H294" s="172">
        <v>56.6492</v>
      </c>
      <c r="I294" s="172">
        <v>61.590600000000002</v>
      </c>
      <c r="J294" s="172">
        <v>46.029000000000003</v>
      </c>
      <c r="K294" s="172">
        <v>-40.312800000000003</v>
      </c>
      <c r="L294" s="172">
        <v>-39.298999999999999</v>
      </c>
      <c r="M294" s="172">
        <v>-21.111799999999999</v>
      </c>
      <c r="N294" s="172">
        <v>-16.721699999999998</v>
      </c>
      <c r="O294" s="172">
        <v>-2.9697</v>
      </c>
      <c r="P294" s="172">
        <v>1.9615</v>
      </c>
      <c r="Q294" s="172">
        <v>8.7312999999999992</v>
      </c>
      <c r="R294" s="172">
        <v>-6.4298000000000002</v>
      </c>
    </row>
    <row r="295" spans="1:18" x14ac:dyDescent="0.3">
      <c r="A295" s="168" t="s">
        <v>737</v>
      </c>
      <c r="B295" s="168" t="s">
        <v>755</v>
      </c>
      <c r="C295" s="168">
        <v>118516</v>
      </c>
      <c r="D295" s="171">
        <v>44025</v>
      </c>
      <c r="E295" s="172">
        <v>42.282600000000002</v>
      </c>
      <c r="F295" s="172">
        <v>-19.478000000000002</v>
      </c>
      <c r="G295" s="172">
        <v>-19.478000000000002</v>
      </c>
      <c r="H295" s="172">
        <v>57.225000000000001</v>
      </c>
      <c r="I295" s="172">
        <v>62.183700000000002</v>
      </c>
      <c r="J295" s="172">
        <v>46.631500000000003</v>
      </c>
      <c r="K295" s="172">
        <v>-39.784100000000002</v>
      </c>
      <c r="L295" s="172">
        <v>-38.807899999999997</v>
      </c>
      <c r="M295" s="172">
        <v>-20.588200000000001</v>
      </c>
      <c r="N295" s="172">
        <v>-16.2165</v>
      </c>
      <c r="O295" s="172">
        <v>-2.3029000000000002</v>
      </c>
      <c r="P295" s="172">
        <v>2.7408000000000001</v>
      </c>
      <c r="Q295" s="172">
        <v>6.1835000000000004</v>
      </c>
      <c r="R295" s="172">
        <v>-5.8369</v>
      </c>
    </row>
    <row r="296" spans="1:18" x14ac:dyDescent="0.3">
      <c r="A296" s="168" t="s">
        <v>737</v>
      </c>
      <c r="B296" s="168" t="s">
        <v>756</v>
      </c>
      <c r="C296" s="168">
        <v>102114</v>
      </c>
      <c r="D296" s="171">
        <v>44025</v>
      </c>
      <c r="E296" s="172">
        <v>27.590699999999998</v>
      </c>
      <c r="F296" s="172">
        <v>-22.6676</v>
      </c>
      <c r="G296" s="172">
        <v>-22.6676</v>
      </c>
      <c r="H296" s="172">
        <v>63.875799999999998</v>
      </c>
      <c r="I296" s="172">
        <v>55.805599999999998</v>
      </c>
      <c r="J296" s="172">
        <v>40.477800000000002</v>
      </c>
      <c r="K296" s="172">
        <v>-80.070099999999996</v>
      </c>
      <c r="L296" s="172">
        <v>-52.447000000000003</v>
      </c>
      <c r="M296" s="172">
        <v>-31.106000000000002</v>
      </c>
      <c r="N296" s="172">
        <v>-23.803899999999999</v>
      </c>
      <c r="O296" s="172">
        <v>-5.4814999999999996</v>
      </c>
      <c r="P296" s="172">
        <v>0.2616</v>
      </c>
      <c r="Q296" s="172">
        <v>6.2938999999999998</v>
      </c>
      <c r="R296" s="172">
        <v>-10.079700000000001</v>
      </c>
    </row>
    <row r="297" spans="1:18" x14ac:dyDescent="0.3">
      <c r="A297" s="168" t="s">
        <v>737</v>
      </c>
      <c r="B297" s="168" t="s">
        <v>757</v>
      </c>
      <c r="C297" s="168">
        <v>118518</v>
      </c>
      <c r="D297" s="171">
        <v>44025</v>
      </c>
      <c r="E297" s="172">
        <v>29.021999999999998</v>
      </c>
      <c r="F297" s="172">
        <v>-22.1783</v>
      </c>
      <c r="G297" s="172">
        <v>-22.1783</v>
      </c>
      <c r="H297" s="172">
        <v>64.369</v>
      </c>
      <c r="I297" s="172">
        <v>56.3217</v>
      </c>
      <c r="J297" s="172">
        <v>41.013300000000001</v>
      </c>
      <c r="K297" s="172">
        <v>-79.627799999999993</v>
      </c>
      <c r="L297" s="172">
        <v>-52.030299999999997</v>
      </c>
      <c r="M297" s="172">
        <v>-30.659199999999998</v>
      </c>
      <c r="N297" s="172">
        <v>-23.356000000000002</v>
      </c>
      <c r="O297" s="172">
        <v>-4.7920999999999996</v>
      </c>
      <c r="P297" s="172">
        <v>1.0197000000000001</v>
      </c>
      <c r="Q297" s="172">
        <v>4.0785999999999998</v>
      </c>
      <c r="R297" s="172">
        <v>-9.4699000000000009</v>
      </c>
    </row>
    <row r="298" spans="1:18" x14ac:dyDescent="0.3">
      <c r="A298" s="168" t="s">
        <v>737</v>
      </c>
      <c r="B298" s="168" t="s">
        <v>758</v>
      </c>
      <c r="C298" s="168">
        <v>102547</v>
      </c>
      <c r="D298" s="171">
        <v>44025</v>
      </c>
      <c r="E298" s="172">
        <v>39.7376</v>
      </c>
      <c r="F298" s="172">
        <v>4.5636999999999999</v>
      </c>
      <c r="G298" s="172">
        <v>4.5636999999999999</v>
      </c>
      <c r="H298" s="172">
        <v>1.2075</v>
      </c>
      <c r="I298" s="172">
        <v>20.398700000000002</v>
      </c>
      <c r="J298" s="172">
        <v>16.586099999999998</v>
      </c>
      <c r="K298" s="172">
        <v>19.28</v>
      </c>
      <c r="L298" s="172">
        <v>1.0012000000000001</v>
      </c>
      <c r="M298" s="172">
        <v>4.8529</v>
      </c>
      <c r="N298" s="172">
        <v>4.2209000000000003</v>
      </c>
      <c r="O298" s="172">
        <v>5.4420999999999999</v>
      </c>
      <c r="P298" s="172">
        <v>6.6516999999999999</v>
      </c>
      <c r="Q298" s="172">
        <v>8.9931000000000001</v>
      </c>
      <c r="R298" s="172">
        <v>5.2514000000000003</v>
      </c>
    </row>
    <row r="299" spans="1:18" x14ac:dyDescent="0.3">
      <c r="A299" s="168" t="s">
        <v>737</v>
      </c>
      <c r="B299" s="168" t="s">
        <v>759</v>
      </c>
      <c r="C299" s="168">
        <v>118519</v>
      </c>
      <c r="D299" s="171">
        <v>44025</v>
      </c>
      <c r="E299" s="172">
        <v>41.019500000000001</v>
      </c>
      <c r="F299" s="172">
        <v>5.2522000000000002</v>
      </c>
      <c r="G299" s="172">
        <v>5.2522000000000002</v>
      </c>
      <c r="H299" s="172">
        <v>1.9075</v>
      </c>
      <c r="I299" s="172">
        <v>21.0992</v>
      </c>
      <c r="J299" s="172">
        <v>17.294699999999999</v>
      </c>
      <c r="K299" s="172">
        <v>19.9956</v>
      </c>
      <c r="L299" s="172">
        <v>1.6259999999999999</v>
      </c>
      <c r="M299" s="172">
        <v>5.4537000000000004</v>
      </c>
      <c r="N299" s="172">
        <v>4.7742000000000004</v>
      </c>
      <c r="O299" s="172">
        <v>5.8956999999999997</v>
      </c>
      <c r="P299" s="172">
        <v>7.1056999999999997</v>
      </c>
      <c r="Q299" s="172">
        <v>8.4289000000000005</v>
      </c>
      <c r="R299" s="172">
        <v>5.7240000000000002</v>
      </c>
    </row>
    <row r="300" spans="1:18" x14ac:dyDescent="0.3">
      <c r="A300" s="168" t="s">
        <v>737</v>
      </c>
      <c r="B300" s="168" t="s">
        <v>760</v>
      </c>
      <c r="C300" s="168">
        <v>132987</v>
      </c>
      <c r="D300" s="171">
        <v>44025</v>
      </c>
      <c r="E300" s="172">
        <v>10.287699999999999</v>
      </c>
      <c r="F300" s="172">
        <v>-12.287100000000001</v>
      </c>
      <c r="G300" s="172">
        <v>-12.287100000000001</v>
      </c>
      <c r="H300" s="172">
        <v>41.380400000000002</v>
      </c>
      <c r="I300" s="172">
        <v>30.9254</v>
      </c>
      <c r="J300" s="172">
        <v>29.385000000000002</v>
      </c>
      <c r="K300" s="172">
        <v>-73.254199999999997</v>
      </c>
      <c r="L300" s="172">
        <v>-45.094900000000003</v>
      </c>
      <c r="M300" s="172">
        <v>-25.6007</v>
      </c>
      <c r="N300" s="172">
        <v>-18.500900000000001</v>
      </c>
      <c r="O300" s="172">
        <v>-4.2214</v>
      </c>
      <c r="P300" s="172">
        <v>4.7300000000000002E-2</v>
      </c>
      <c r="Q300" s="172">
        <v>0.50529999999999997</v>
      </c>
      <c r="R300" s="172">
        <v>-7.6830999999999996</v>
      </c>
    </row>
    <row r="301" spans="1:18" x14ac:dyDescent="0.3">
      <c r="A301" s="168" t="s">
        <v>737</v>
      </c>
      <c r="B301" s="168" t="s">
        <v>761</v>
      </c>
      <c r="C301" s="168">
        <v>132989</v>
      </c>
      <c r="D301" s="171">
        <v>44025</v>
      </c>
      <c r="E301" s="172">
        <v>11.0762</v>
      </c>
      <c r="F301" s="172">
        <v>-11.5228</v>
      </c>
      <c r="G301" s="172">
        <v>-11.5228</v>
      </c>
      <c r="H301" s="172">
        <v>42.046100000000003</v>
      </c>
      <c r="I301" s="172">
        <v>31.565799999999999</v>
      </c>
      <c r="J301" s="172">
        <v>30.021999999999998</v>
      </c>
      <c r="K301" s="172">
        <v>-72.711699999999993</v>
      </c>
      <c r="L301" s="172">
        <v>-44.613300000000002</v>
      </c>
      <c r="M301" s="172">
        <v>-25.105499999999999</v>
      </c>
      <c r="N301" s="172">
        <v>-18.005299999999998</v>
      </c>
      <c r="O301" s="172">
        <v>-3.3178000000000001</v>
      </c>
      <c r="P301" s="172">
        <v>1.3222</v>
      </c>
      <c r="Q301" s="172">
        <v>1.833</v>
      </c>
      <c r="R301" s="172">
        <v>-6.9894999999999996</v>
      </c>
    </row>
    <row r="302" spans="1:18" x14ac:dyDescent="0.3">
      <c r="A302" s="168" t="s">
        <v>737</v>
      </c>
      <c r="B302" s="168" t="s">
        <v>762</v>
      </c>
      <c r="C302" s="168">
        <v>130543</v>
      </c>
      <c r="D302" s="171">
        <v>44025</v>
      </c>
      <c r="E302" s="172">
        <v>19.678899999999999</v>
      </c>
      <c r="F302" s="172">
        <v>-17.9648</v>
      </c>
      <c r="G302" s="172">
        <v>-17.9648</v>
      </c>
      <c r="H302" s="172">
        <v>4.1898999999999997</v>
      </c>
      <c r="I302" s="172">
        <v>53.403199999999998</v>
      </c>
      <c r="J302" s="172">
        <v>66.778199999999998</v>
      </c>
      <c r="K302" s="172">
        <v>59.851999999999997</v>
      </c>
      <c r="L302" s="172">
        <v>-6.6860999999999997</v>
      </c>
      <c r="M302" s="172">
        <v>2.4316</v>
      </c>
      <c r="N302" s="172">
        <v>-0.85680000000000001</v>
      </c>
      <c r="O302" s="172">
        <v>2.8458000000000001</v>
      </c>
      <c r="P302" s="172">
        <v>6.7618</v>
      </c>
      <c r="Q302" s="172">
        <v>8.1823999999999995</v>
      </c>
      <c r="R302" s="172">
        <v>3.984</v>
      </c>
    </row>
    <row r="303" spans="1:18" x14ac:dyDescent="0.3">
      <c r="A303" s="168" t="s">
        <v>737</v>
      </c>
      <c r="B303" s="168" t="s">
        <v>763</v>
      </c>
      <c r="C303" s="168">
        <v>130533</v>
      </c>
      <c r="D303" s="171">
        <v>44025</v>
      </c>
      <c r="E303" s="172">
        <v>18.510000000000002</v>
      </c>
      <c r="F303" s="172">
        <v>-18.6388</v>
      </c>
      <c r="G303" s="172">
        <v>-18.6388</v>
      </c>
      <c r="H303" s="172">
        <v>3.4390000000000001</v>
      </c>
      <c r="I303" s="172">
        <v>52.649799999999999</v>
      </c>
      <c r="J303" s="172">
        <v>65.992900000000006</v>
      </c>
      <c r="K303" s="172">
        <v>58.940199999999997</v>
      </c>
      <c r="L303" s="172">
        <v>-7.4917999999999996</v>
      </c>
      <c r="M303" s="172">
        <v>1.5797000000000001</v>
      </c>
      <c r="N303" s="172">
        <v>-1.6787000000000001</v>
      </c>
      <c r="O303" s="172">
        <v>1.9706999999999999</v>
      </c>
      <c r="P303" s="172">
        <v>5.8177000000000003</v>
      </c>
      <c r="Q303" s="172">
        <v>7.5696000000000003</v>
      </c>
      <c r="R303" s="172">
        <v>3.1455000000000002</v>
      </c>
    </row>
    <row r="304" spans="1:18" x14ac:dyDescent="0.3">
      <c r="A304" s="168" t="s">
        <v>737</v>
      </c>
      <c r="B304" s="168" t="s">
        <v>764</v>
      </c>
      <c r="C304" s="168">
        <v>129195</v>
      </c>
      <c r="D304" s="171">
        <v>44025</v>
      </c>
      <c r="E304" s="172">
        <v>16.019400000000001</v>
      </c>
      <c r="F304" s="172">
        <v>1.0633999999999999</v>
      </c>
      <c r="G304" s="172">
        <v>1.0633999999999999</v>
      </c>
      <c r="H304" s="172">
        <v>26.959700000000002</v>
      </c>
      <c r="I304" s="172">
        <v>133.4057</v>
      </c>
      <c r="J304" s="172">
        <v>74.442499999999995</v>
      </c>
      <c r="K304" s="172">
        <v>21.6752</v>
      </c>
      <c r="L304" s="172">
        <v>8.5686999999999998</v>
      </c>
      <c r="M304" s="172">
        <v>8.7927999999999997</v>
      </c>
      <c r="N304" s="172">
        <v>7.7632000000000003</v>
      </c>
      <c r="O304" s="172">
        <v>5.4420000000000002</v>
      </c>
      <c r="P304" s="172">
        <v>6.7393999999999998</v>
      </c>
      <c r="Q304" s="172">
        <v>7.8856999999999999</v>
      </c>
      <c r="R304" s="172">
        <v>6.8840000000000003</v>
      </c>
    </row>
    <row r="305" spans="1:18" x14ac:dyDescent="0.3">
      <c r="A305" s="168" t="s">
        <v>737</v>
      </c>
      <c r="B305" s="168" t="s">
        <v>765</v>
      </c>
      <c r="C305" s="168">
        <v>129197</v>
      </c>
      <c r="D305" s="171">
        <v>44025</v>
      </c>
      <c r="E305" s="172">
        <v>16.369299999999999</v>
      </c>
      <c r="F305" s="172">
        <v>1.7841</v>
      </c>
      <c r="G305" s="172">
        <v>1.7841</v>
      </c>
      <c r="H305" s="172">
        <v>27.700099999999999</v>
      </c>
      <c r="I305" s="172">
        <v>134.19220000000001</v>
      </c>
      <c r="J305" s="172">
        <v>75.247399999999999</v>
      </c>
      <c r="K305" s="172">
        <v>22.4651</v>
      </c>
      <c r="L305" s="172">
        <v>9.3704999999999998</v>
      </c>
      <c r="M305" s="172">
        <v>9.6041000000000007</v>
      </c>
      <c r="N305" s="172">
        <v>8.5676000000000005</v>
      </c>
      <c r="O305" s="172">
        <v>5.9203999999999999</v>
      </c>
      <c r="P305" s="172">
        <v>7.1368</v>
      </c>
      <c r="Q305" s="172">
        <v>8.2617999999999991</v>
      </c>
      <c r="R305" s="172">
        <v>7.4775999999999998</v>
      </c>
    </row>
    <row r="306" spans="1:18" x14ac:dyDescent="0.3">
      <c r="A306" s="168" t="s">
        <v>737</v>
      </c>
      <c r="B306" s="168" t="s">
        <v>766</v>
      </c>
      <c r="C306" s="168">
        <v>102137</v>
      </c>
      <c r="D306" s="171">
        <v>44025</v>
      </c>
      <c r="E306" s="172">
        <v>57.2866</v>
      </c>
      <c r="F306" s="172">
        <v>35.6143</v>
      </c>
      <c r="G306" s="172">
        <v>35.6143</v>
      </c>
      <c r="H306" s="172">
        <v>12.0151</v>
      </c>
      <c r="I306" s="172">
        <v>78.381299999999996</v>
      </c>
      <c r="J306" s="172">
        <v>55.771299999999997</v>
      </c>
      <c r="K306" s="172">
        <v>56.194800000000001</v>
      </c>
      <c r="L306" s="172">
        <v>-6.8151000000000002</v>
      </c>
      <c r="M306" s="172">
        <v>1.8022</v>
      </c>
      <c r="N306" s="172">
        <v>1.6</v>
      </c>
      <c r="O306" s="172">
        <v>5.62</v>
      </c>
      <c r="P306" s="172">
        <v>8.5337999999999994</v>
      </c>
      <c r="Q306" s="172">
        <v>11.1012</v>
      </c>
      <c r="R306" s="172">
        <v>5.7422000000000004</v>
      </c>
    </row>
    <row r="307" spans="1:18" x14ac:dyDescent="0.3">
      <c r="A307" s="168" t="s">
        <v>737</v>
      </c>
      <c r="B307" s="168" t="s">
        <v>767</v>
      </c>
      <c r="C307" s="168">
        <v>120679</v>
      </c>
      <c r="D307" s="171">
        <v>44025</v>
      </c>
      <c r="E307" s="172">
        <v>59.760800000000003</v>
      </c>
      <c r="F307" s="172">
        <v>36.818300000000001</v>
      </c>
      <c r="G307" s="172">
        <v>36.818300000000001</v>
      </c>
      <c r="H307" s="172">
        <v>13.208500000000001</v>
      </c>
      <c r="I307" s="172">
        <v>79.598600000000005</v>
      </c>
      <c r="J307" s="172">
        <v>57.0197</v>
      </c>
      <c r="K307" s="172">
        <v>57.501600000000003</v>
      </c>
      <c r="L307" s="172">
        <v>-5.6590999999999996</v>
      </c>
      <c r="M307" s="172">
        <v>3.0565000000000002</v>
      </c>
      <c r="N307" s="172">
        <v>2.8893</v>
      </c>
      <c r="O307" s="172">
        <v>6.3757999999999999</v>
      </c>
      <c r="P307" s="172">
        <v>9.0945</v>
      </c>
      <c r="Q307" s="172">
        <v>9.9786999999999999</v>
      </c>
      <c r="R307" s="172">
        <v>6.7233999999999998</v>
      </c>
    </row>
    <row r="308" spans="1:18" x14ac:dyDescent="0.3">
      <c r="A308" s="168" t="s">
        <v>737</v>
      </c>
      <c r="B308" s="168" t="s">
        <v>768</v>
      </c>
      <c r="C308" s="168">
        <v>102141</v>
      </c>
      <c r="D308" s="171">
        <v>44025</v>
      </c>
      <c r="E308" s="172">
        <v>32.913699999999999</v>
      </c>
      <c r="F308" s="172">
        <v>5.6952999999999996</v>
      </c>
      <c r="G308" s="172">
        <v>5.6952999999999996</v>
      </c>
      <c r="H308" s="172">
        <v>29.6021</v>
      </c>
      <c r="I308" s="172">
        <v>26.089300000000001</v>
      </c>
      <c r="J308" s="172">
        <v>25.988600000000002</v>
      </c>
      <c r="K308" s="172">
        <v>18.096900000000002</v>
      </c>
      <c r="L308" s="172">
        <v>11.0243</v>
      </c>
      <c r="M308" s="172">
        <v>10.3736</v>
      </c>
      <c r="N308" s="172">
        <v>9.9138999999999999</v>
      </c>
      <c r="O308" s="172">
        <v>7.6264000000000003</v>
      </c>
      <c r="P308" s="172">
        <v>8.4314</v>
      </c>
      <c r="Q308" s="172">
        <v>7.4492000000000003</v>
      </c>
      <c r="R308" s="172">
        <v>8.8742000000000001</v>
      </c>
    </row>
    <row r="309" spans="1:18" x14ac:dyDescent="0.3">
      <c r="A309" s="168" t="s">
        <v>737</v>
      </c>
      <c r="B309" s="168" t="s">
        <v>769</v>
      </c>
      <c r="C309" s="168">
        <v>120702</v>
      </c>
      <c r="D309" s="171">
        <v>44025</v>
      </c>
      <c r="E309" s="172">
        <v>33.846200000000003</v>
      </c>
      <c r="F309" s="172">
        <v>6.0420999999999996</v>
      </c>
      <c r="G309" s="172">
        <v>6.0420999999999996</v>
      </c>
      <c r="H309" s="172">
        <v>29.950500000000002</v>
      </c>
      <c r="I309" s="172">
        <v>26.439900000000002</v>
      </c>
      <c r="J309" s="172">
        <v>26.347100000000001</v>
      </c>
      <c r="K309" s="172">
        <v>18.353899999999999</v>
      </c>
      <c r="L309" s="172">
        <v>11.238200000000001</v>
      </c>
      <c r="M309" s="172">
        <v>10.6325</v>
      </c>
      <c r="N309" s="172">
        <v>10.2624</v>
      </c>
      <c r="O309" s="172">
        <v>8.2149999999999999</v>
      </c>
      <c r="P309" s="172">
        <v>8.9550999999999998</v>
      </c>
      <c r="Q309" s="172">
        <v>9.2645</v>
      </c>
      <c r="R309" s="172">
        <v>9.4652999999999992</v>
      </c>
    </row>
    <row r="310" spans="1:18" x14ac:dyDescent="0.3">
      <c r="A310" s="168" t="s">
        <v>737</v>
      </c>
      <c r="B310" s="168" t="s">
        <v>770</v>
      </c>
      <c r="C310" s="168">
        <v>102139</v>
      </c>
      <c r="D310" s="171">
        <v>44025</v>
      </c>
      <c r="E310" s="172">
        <v>36.123699999999999</v>
      </c>
      <c r="F310" s="172">
        <v>4.7171000000000003</v>
      </c>
      <c r="G310" s="172">
        <v>4.7171000000000003</v>
      </c>
      <c r="H310" s="172">
        <v>50.912100000000002</v>
      </c>
      <c r="I310" s="172">
        <v>58.751399999999997</v>
      </c>
      <c r="J310" s="172">
        <v>51.811599999999999</v>
      </c>
      <c r="K310" s="172">
        <v>36.6432</v>
      </c>
      <c r="L310" s="172">
        <v>-1.992</v>
      </c>
      <c r="M310" s="172">
        <v>2.2473000000000001</v>
      </c>
      <c r="N310" s="172">
        <v>3.3281999999999998</v>
      </c>
      <c r="O310" s="172">
        <v>5.3491999999999997</v>
      </c>
      <c r="P310" s="172">
        <v>5.9976000000000003</v>
      </c>
      <c r="Q310" s="172">
        <v>8.0540000000000003</v>
      </c>
      <c r="R310" s="172">
        <v>5.5232000000000001</v>
      </c>
    </row>
    <row r="311" spans="1:18" x14ac:dyDescent="0.3">
      <c r="A311" s="168" t="s">
        <v>737</v>
      </c>
      <c r="B311" s="168" t="s">
        <v>771</v>
      </c>
      <c r="C311" s="168">
        <v>120313</v>
      </c>
      <c r="D311" s="171">
        <v>44025</v>
      </c>
      <c r="E311" s="172">
        <v>37.591000000000001</v>
      </c>
      <c r="F311" s="172">
        <v>5.1806999999999999</v>
      </c>
      <c r="G311" s="172">
        <v>5.1806999999999999</v>
      </c>
      <c r="H311" s="172">
        <v>51.380600000000001</v>
      </c>
      <c r="I311" s="172">
        <v>59.234699999999997</v>
      </c>
      <c r="J311" s="172">
        <v>52.469299999999997</v>
      </c>
      <c r="K311" s="172">
        <v>37.5764</v>
      </c>
      <c r="L311" s="172">
        <v>-1.2228000000000001</v>
      </c>
      <c r="M311" s="172">
        <v>2.9472999999999998</v>
      </c>
      <c r="N311" s="172">
        <v>3.9788000000000001</v>
      </c>
      <c r="O311" s="172">
        <v>5.8958000000000004</v>
      </c>
      <c r="P311" s="172">
        <v>6.5201000000000002</v>
      </c>
      <c r="Q311" s="172">
        <v>8.1795000000000009</v>
      </c>
      <c r="R311" s="172">
        <v>6.1143000000000001</v>
      </c>
    </row>
    <row r="312" spans="1:18" x14ac:dyDescent="0.3">
      <c r="A312" s="168" t="s">
        <v>737</v>
      </c>
      <c r="B312" s="168" t="s">
        <v>772</v>
      </c>
      <c r="C312" s="168">
        <v>118410</v>
      </c>
      <c r="D312" s="171">
        <v>44025</v>
      </c>
      <c r="E312" s="172">
        <v>34.408099999999997</v>
      </c>
      <c r="F312" s="172">
        <v>-1.9444999999999999</v>
      </c>
      <c r="G312" s="172">
        <v>-1.9444999999999999</v>
      </c>
      <c r="H312" s="172">
        <v>20.1723</v>
      </c>
      <c r="I312" s="172">
        <v>21.744299999999999</v>
      </c>
      <c r="J312" s="172">
        <v>24.857500000000002</v>
      </c>
      <c r="K312" s="172">
        <v>23.584099999999999</v>
      </c>
      <c r="L312" s="172">
        <v>15.040800000000001</v>
      </c>
      <c r="M312" s="172">
        <v>13.101000000000001</v>
      </c>
      <c r="N312" s="172">
        <v>12.6609</v>
      </c>
      <c r="O312" s="172">
        <v>9.0846</v>
      </c>
      <c r="P312" s="172">
        <v>9.0554000000000006</v>
      </c>
      <c r="Q312" s="172">
        <v>9.2188999999999997</v>
      </c>
      <c r="R312" s="172">
        <v>11.4253</v>
      </c>
    </row>
    <row r="313" spans="1:18" x14ac:dyDescent="0.3">
      <c r="A313" s="168" t="s">
        <v>737</v>
      </c>
      <c r="B313" s="168" t="s">
        <v>773</v>
      </c>
      <c r="C313" s="168">
        <v>108545</v>
      </c>
      <c r="D313" s="171">
        <v>44025</v>
      </c>
      <c r="E313" s="172">
        <v>33.322899999999997</v>
      </c>
      <c r="F313" s="172">
        <v>-2.3727999999999998</v>
      </c>
      <c r="G313" s="172">
        <v>-2.3727999999999998</v>
      </c>
      <c r="H313" s="172">
        <v>19.791</v>
      </c>
      <c r="I313" s="172">
        <v>21.352699999999999</v>
      </c>
      <c r="J313" s="172">
        <v>24.461099999999998</v>
      </c>
      <c r="K313" s="172">
        <v>23.1738</v>
      </c>
      <c r="L313" s="172">
        <v>14.620900000000001</v>
      </c>
      <c r="M313" s="172">
        <v>12.6723</v>
      </c>
      <c r="N313" s="172">
        <v>12.221299999999999</v>
      </c>
      <c r="O313" s="172">
        <v>8.6471999999999998</v>
      </c>
      <c r="P313" s="172">
        <v>8.6015999999999995</v>
      </c>
      <c r="Q313" s="172">
        <v>7.8944999999999999</v>
      </c>
      <c r="R313" s="172">
        <v>11.000999999999999</v>
      </c>
    </row>
    <row r="314" spans="1:18" x14ac:dyDescent="0.3">
      <c r="A314" s="168" t="s">
        <v>737</v>
      </c>
      <c r="B314" s="168" t="s">
        <v>774</v>
      </c>
      <c r="C314" s="168">
        <v>118486</v>
      </c>
      <c r="D314" s="171">
        <v>44025</v>
      </c>
      <c r="E314" s="172">
        <v>23.431999999999999</v>
      </c>
      <c r="F314" s="172">
        <v>8.0533999999999999</v>
      </c>
      <c r="G314" s="172">
        <v>8.0533999999999999</v>
      </c>
      <c r="H314" s="172">
        <v>9.3183000000000007</v>
      </c>
      <c r="I314" s="172">
        <v>27.3432</v>
      </c>
      <c r="J314" s="172">
        <v>26.722200000000001</v>
      </c>
      <c r="K314" s="172">
        <v>23.3873</v>
      </c>
      <c r="L314" s="172">
        <v>1.8206</v>
      </c>
      <c r="M314" s="172">
        <v>5.6323999999999996</v>
      </c>
      <c r="N314" s="172">
        <v>5.8752000000000004</v>
      </c>
      <c r="O314" s="172">
        <v>5.9314</v>
      </c>
      <c r="P314" s="172">
        <v>7.4709000000000003</v>
      </c>
      <c r="Q314" s="172">
        <v>8.7158999999999995</v>
      </c>
      <c r="R314" s="172">
        <v>6.0816999999999997</v>
      </c>
    </row>
    <row r="315" spans="1:18" x14ac:dyDescent="0.3">
      <c r="A315" s="168" t="s">
        <v>737</v>
      </c>
      <c r="B315" s="168" t="s">
        <v>775</v>
      </c>
      <c r="C315" s="168">
        <v>112327</v>
      </c>
      <c r="D315" s="171">
        <v>44025</v>
      </c>
      <c r="E315" s="172">
        <v>22.530100000000001</v>
      </c>
      <c r="F315" s="172">
        <v>7.3487</v>
      </c>
      <c r="G315" s="172">
        <v>7.3487</v>
      </c>
      <c r="H315" s="172">
        <v>8.6469000000000005</v>
      </c>
      <c r="I315" s="172">
        <v>26.665299999999998</v>
      </c>
      <c r="J315" s="172">
        <v>26.0456</v>
      </c>
      <c r="K315" s="172">
        <v>22.700299999999999</v>
      </c>
      <c r="L315" s="172">
        <v>1.1387</v>
      </c>
      <c r="M315" s="172">
        <v>4.9103000000000003</v>
      </c>
      <c r="N315" s="172">
        <v>5.1337999999999999</v>
      </c>
      <c r="O315" s="172">
        <v>5.1516000000000002</v>
      </c>
      <c r="P315" s="172">
        <v>6.7731000000000003</v>
      </c>
      <c r="Q315" s="172">
        <v>8.1034000000000006</v>
      </c>
      <c r="R315" s="172">
        <v>5.2674000000000003</v>
      </c>
    </row>
    <row r="316" spans="1:18" x14ac:dyDescent="0.3">
      <c r="A316" s="168" t="s">
        <v>737</v>
      </c>
      <c r="B316" s="168" t="s">
        <v>776</v>
      </c>
      <c r="C316" s="168">
        <v>118489</v>
      </c>
      <c r="D316" s="171">
        <v>44025</v>
      </c>
      <c r="E316" s="172">
        <v>23.585100000000001</v>
      </c>
      <c r="F316" s="172">
        <v>11.773</v>
      </c>
      <c r="G316" s="172">
        <v>11.773</v>
      </c>
      <c r="H316" s="172">
        <v>9.6570999999999998</v>
      </c>
      <c r="I316" s="172">
        <v>43.699100000000001</v>
      </c>
      <c r="J316" s="172">
        <v>39.652099999999997</v>
      </c>
      <c r="K316" s="172">
        <v>35.300400000000003</v>
      </c>
      <c r="L316" s="172">
        <v>-7.0175000000000001</v>
      </c>
      <c r="M316" s="172">
        <v>1.6849000000000001</v>
      </c>
      <c r="N316" s="172">
        <v>1.4373</v>
      </c>
      <c r="O316" s="172">
        <v>3.6171000000000002</v>
      </c>
      <c r="P316" s="172">
        <v>6.2064000000000004</v>
      </c>
      <c r="Q316" s="172">
        <v>8.1250999999999998</v>
      </c>
      <c r="R316" s="172">
        <v>2.5937000000000001</v>
      </c>
    </row>
    <row r="317" spans="1:18" x14ac:dyDescent="0.3">
      <c r="A317" s="168" t="s">
        <v>737</v>
      </c>
      <c r="B317" s="168" t="s">
        <v>777</v>
      </c>
      <c r="C317" s="168">
        <v>112329</v>
      </c>
      <c r="D317" s="171">
        <v>44025</v>
      </c>
      <c r="E317" s="172">
        <v>22.743600000000001</v>
      </c>
      <c r="F317" s="172">
        <v>11.083500000000001</v>
      </c>
      <c r="G317" s="172">
        <v>11.083500000000001</v>
      </c>
      <c r="H317" s="172">
        <v>8.9565999999999999</v>
      </c>
      <c r="I317" s="172">
        <v>42.984900000000003</v>
      </c>
      <c r="J317" s="172">
        <v>38.9343</v>
      </c>
      <c r="K317" s="172">
        <v>34.547400000000003</v>
      </c>
      <c r="L317" s="172">
        <v>-7.6837</v>
      </c>
      <c r="M317" s="172">
        <v>0.98650000000000004</v>
      </c>
      <c r="N317" s="172">
        <v>0.74009999999999998</v>
      </c>
      <c r="O317" s="172">
        <v>2.9333999999999998</v>
      </c>
      <c r="P317" s="172">
        <v>5.5707000000000004</v>
      </c>
      <c r="Q317" s="172">
        <v>8.2012</v>
      </c>
      <c r="R317" s="172">
        <v>1.8775999999999999</v>
      </c>
    </row>
    <row r="318" spans="1:18" x14ac:dyDescent="0.3">
      <c r="A318" s="168" t="s">
        <v>737</v>
      </c>
      <c r="B318" s="168" t="s">
        <v>778</v>
      </c>
      <c r="C318" s="168">
        <v>102574</v>
      </c>
      <c r="D318" s="171">
        <v>44025</v>
      </c>
      <c r="E318" s="172">
        <v>90.82</v>
      </c>
      <c r="F318" s="172">
        <v>16.097000000000001</v>
      </c>
      <c r="G318" s="172">
        <v>16.097000000000001</v>
      </c>
      <c r="H318" s="172">
        <v>-10.9429</v>
      </c>
      <c r="I318" s="172">
        <v>70.856999999999999</v>
      </c>
      <c r="J318" s="172">
        <v>66.0047</v>
      </c>
      <c r="K318" s="172">
        <v>70.037599999999998</v>
      </c>
      <c r="L318" s="172">
        <v>7.0305999999999997</v>
      </c>
      <c r="M318" s="172">
        <v>10.674200000000001</v>
      </c>
      <c r="N318" s="172">
        <v>10.182700000000001</v>
      </c>
      <c r="O318" s="172">
        <v>6.992</v>
      </c>
      <c r="P318" s="172">
        <v>8.7773000000000003</v>
      </c>
      <c r="Q318" s="172">
        <v>14.847899999999999</v>
      </c>
      <c r="R318" s="172">
        <v>8.7773000000000003</v>
      </c>
    </row>
    <row r="319" spans="1:18" x14ac:dyDescent="0.3">
      <c r="A319" s="168" t="s">
        <v>737</v>
      </c>
      <c r="B319" s="168" t="s">
        <v>779</v>
      </c>
      <c r="C319" s="168">
        <v>119777</v>
      </c>
      <c r="D319" s="171">
        <v>44025</v>
      </c>
      <c r="E319" s="172">
        <v>94.201999999999998</v>
      </c>
      <c r="F319" s="172">
        <v>16.554300000000001</v>
      </c>
      <c r="G319" s="172">
        <v>16.554300000000001</v>
      </c>
      <c r="H319" s="172">
        <v>-10.5509</v>
      </c>
      <c r="I319" s="172">
        <v>71.281000000000006</v>
      </c>
      <c r="J319" s="172">
        <v>66.443600000000004</v>
      </c>
      <c r="K319" s="172">
        <v>70.521199999999993</v>
      </c>
      <c r="L319" s="172">
        <v>7.4497999999999998</v>
      </c>
      <c r="M319" s="172">
        <v>11.112299999999999</v>
      </c>
      <c r="N319" s="172">
        <v>10.6244</v>
      </c>
      <c r="O319" s="172">
        <v>7.8230000000000004</v>
      </c>
      <c r="P319" s="172">
        <v>9.5274000000000001</v>
      </c>
      <c r="Q319" s="172">
        <v>12.365600000000001</v>
      </c>
      <c r="R319" s="172">
        <v>9.4811999999999994</v>
      </c>
    </row>
    <row r="320" spans="1:18" x14ac:dyDescent="0.3">
      <c r="A320" s="168" t="s">
        <v>737</v>
      </c>
      <c r="B320" s="168" t="s">
        <v>780</v>
      </c>
      <c r="C320" s="168">
        <v>117608</v>
      </c>
      <c r="D320" s="171">
        <v>44025</v>
      </c>
      <c r="E320" s="172">
        <v>19.831399999999999</v>
      </c>
      <c r="F320" s="172">
        <v>5.4012000000000002</v>
      </c>
      <c r="G320" s="172">
        <v>5.4012000000000002</v>
      </c>
      <c r="H320" s="172">
        <v>11.4626</v>
      </c>
      <c r="I320" s="172">
        <v>43.166400000000003</v>
      </c>
      <c r="J320" s="172">
        <v>32.011400000000002</v>
      </c>
      <c r="K320" s="172">
        <v>30.8203</v>
      </c>
      <c r="L320" s="172">
        <v>4.2865000000000002</v>
      </c>
      <c r="M320" s="172">
        <v>7.6578999999999997</v>
      </c>
      <c r="N320" s="172">
        <v>6.3364000000000003</v>
      </c>
      <c r="O320" s="172">
        <v>6.4795999999999996</v>
      </c>
      <c r="P320" s="172">
        <v>7.6826999999999996</v>
      </c>
      <c r="Q320" s="172">
        <v>8.9227000000000007</v>
      </c>
      <c r="R320" s="172">
        <v>6.7184999999999997</v>
      </c>
    </row>
    <row r="321" spans="1:18" x14ac:dyDescent="0.3">
      <c r="A321" s="168" t="s">
        <v>737</v>
      </c>
      <c r="B321" s="168" t="s">
        <v>1702</v>
      </c>
      <c r="C321" s="168">
        <v>141072</v>
      </c>
      <c r="D321" s="171">
        <v>44025</v>
      </c>
      <c r="E321" s="172">
        <v>19.731400000000001</v>
      </c>
      <c r="F321" s="172">
        <v>5.1200999999999999</v>
      </c>
      <c r="G321" s="172">
        <v>5.1200999999999999</v>
      </c>
      <c r="H321" s="172">
        <v>11.202400000000001</v>
      </c>
      <c r="I321" s="172">
        <v>42.897300000000001</v>
      </c>
      <c r="J321" s="172">
        <v>31.7562</v>
      </c>
      <c r="K321" s="172">
        <v>30.578399999999998</v>
      </c>
      <c r="L321" s="172">
        <v>4.0418000000000003</v>
      </c>
      <c r="M321" s="172">
        <v>7.4038000000000004</v>
      </c>
      <c r="N321" s="172">
        <v>6.0831</v>
      </c>
      <c r="O321" s="172">
        <v>6.3114999999999997</v>
      </c>
      <c r="P321" s="172">
        <v>7.5370999999999997</v>
      </c>
      <c r="Q321" s="172">
        <v>8.7898999999999994</v>
      </c>
      <c r="R321" s="172">
        <v>6.5023999999999997</v>
      </c>
    </row>
    <row r="322" spans="1:18" x14ac:dyDescent="0.3">
      <c r="A322" s="173" t="s">
        <v>27</v>
      </c>
      <c r="B322" s="168"/>
      <c r="C322" s="168"/>
      <c r="D322" s="168"/>
      <c r="E322" s="168"/>
      <c r="F322" s="174">
        <v>3.8554499999999994</v>
      </c>
      <c r="G322" s="174">
        <v>3.8554499999999994</v>
      </c>
      <c r="H322" s="174">
        <v>26.988588636363623</v>
      </c>
      <c r="I322" s="174">
        <v>50.364565909090921</v>
      </c>
      <c r="J322" s="174">
        <v>42.010506818181817</v>
      </c>
      <c r="K322" s="174">
        <v>18.341140909090907</v>
      </c>
      <c r="L322" s="174">
        <v>-4.8085166666666668</v>
      </c>
      <c r="M322" s="174">
        <v>0.28257368421052559</v>
      </c>
      <c r="N322" s="174">
        <v>0.77053421052631499</v>
      </c>
      <c r="O322" s="174">
        <v>3.7724578947368421</v>
      </c>
      <c r="P322" s="174">
        <v>6.2054473684210523</v>
      </c>
      <c r="Q322" s="174">
        <v>9.1799545454545441</v>
      </c>
      <c r="R322" s="174">
        <v>3.4654394736842105</v>
      </c>
    </row>
    <row r="323" spans="1:18" x14ac:dyDescent="0.3">
      <c r="A323" s="173" t="s">
        <v>409</v>
      </c>
      <c r="B323" s="168"/>
      <c r="C323" s="168"/>
      <c r="D323" s="168"/>
      <c r="E323" s="168"/>
      <c r="F323" s="174">
        <v>5.21645</v>
      </c>
      <c r="G323" s="174">
        <v>5.21645</v>
      </c>
      <c r="H323" s="174">
        <v>24.754000000000001</v>
      </c>
      <c r="I323" s="174">
        <v>48.629800000000003</v>
      </c>
      <c r="J323" s="174">
        <v>40.790900000000001</v>
      </c>
      <c r="K323" s="174">
        <v>23.90925</v>
      </c>
      <c r="L323" s="174">
        <v>1.06995</v>
      </c>
      <c r="M323" s="174">
        <v>5.54305</v>
      </c>
      <c r="N323" s="174">
        <v>4.9540000000000006</v>
      </c>
      <c r="O323" s="174">
        <v>5.3956</v>
      </c>
      <c r="P323" s="174">
        <v>6.9085000000000001</v>
      </c>
      <c r="Q323" s="174">
        <v>8.3437000000000001</v>
      </c>
      <c r="R323" s="174">
        <v>5.3953000000000007</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44025</v>
      </c>
      <c r="E326" s="172">
        <v>150.22</v>
      </c>
      <c r="F326" s="172">
        <v>0.1467</v>
      </c>
      <c r="G326" s="172">
        <v>0.1467</v>
      </c>
      <c r="H326" s="172">
        <v>0.31390000000000001</v>
      </c>
      <c r="I326" s="172">
        <v>2.7566999999999999</v>
      </c>
      <c r="J326" s="172">
        <v>8.0020000000000007</v>
      </c>
      <c r="K326" s="172">
        <v>16.7211</v>
      </c>
      <c r="L326" s="172">
        <v>-9.1393000000000004</v>
      </c>
      <c r="M326" s="172">
        <v>-9.98E-2</v>
      </c>
      <c r="N326" s="172">
        <v>-2.1749999999999998</v>
      </c>
      <c r="O326" s="172">
        <v>-4.2603</v>
      </c>
      <c r="P326" s="172">
        <v>1.3554999999999999</v>
      </c>
      <c r="Q326" s="172">
        <v>16.8155</v>
      </c>
      <c r="R326" s="172">
        <v>-4.6210000000000004</v>
      </c>
    </row>
    <row r="327" spans="1:18" x14ac:dyDescent="0.3">
      <c r="A327" s="168" t="s">
        <v>782</v>
      </c>
      <c r="B327" s="168" t="s">
        <v>784</v>
      </c>
      <c r="C327" s="168">
        <v>119507</v>
      </c>
      <c r="D327" s="171">
        <v>44025</v>
      </c>
      <c r="E327" s="172">
        <v>158.93</v>
      </c>
      <c r="F327" s="172">
        <v>0.1512</v>
      </c>
      <c r="G327" s="172">
        <v>0.1512</v>
      </c>
      <c r="H327" s="172">
        <v>0.32190000000000002</v>
      </c>
      <c r="I327" s="172">
        <v>2.7808000000000002</v>
      </c>
      <c r="J327" s="172">
        <v>8.0715000000000003</v>
      </c>
      <c r="K327" s="172">
        <v>16.9377</v>
      </c>
      <c r="L327" s="172">
        <v>-8.7814999999999994</v>
      </c>
      <c r="M327" s="172">
        <v>0.40429999999999999</v>
      </c>
      <c r="N327" s="172">
        <v>-1.5487</v>
      </c>
      <c r="O327" s="172">
        <v>-3.5807000000000002</v>
      </c>
      <c r="P327" s="172">
        <v>2.1168</v>
      </c>
      <c r="Q327" s="172">
        <v>6.9984999999999999</v>
      </c>
      <c r="R327" s="172">
        <v>-3.9863</v>
      </c>
    </row>
    <row r="328" spans="1:18" x14ac:dyDescent="0.3">
      <c r="A328" s="168" t="s">
        <v>782</v>
      </c>
      <c r="B328" s="168" t="s">
        <v>785</v>
      </c>
      <c r="C328" s="168">
        <v>129310</v>
      </c>
      <c r="D328" s="171">
        <v>44025</v>
      </c>
      <c r="E328" s="172">
        <v>14.14</v>
      </c>
      <c r="F328" s="172">
        <v>0.85589999999999999</v>
      </c>
      <c r="G328" s="172">
        <v>0.85589999999999999</v>
      </c>
      <c r="H328" s="172">
        <v>0.56899999999999995</v>
      </c>
      <c r="I328" s="172">
        <v>4.3541999999999996</v>
      </c>
      <c r="J328" s="172">
        <v>6.9592000000000001</v>
      </c>
      <c r="K328" s="172">
        <v>20.135899999999999</v>
      </c>
      <c r="L328" s="172">
        <v>-13.0381</v>
      </c>
      <c r="M328" s="172">
        <v>-7.8826999999999998</v>
      </c>
      <c r="N328" s="172">
        <v>-11.8454</v>
      </c>
      <c r="O328" s="172">
        <v>-6.6043000000000003</v>
      </c>
      <c r="P328" s="172">
        <v>2.8075999999999999</v>
      </c>
      <c r="Q328" s="172">
        <v>5.7807000000000004</v>
      </c>
      <c r="R328" s="172">
        <v>-8.1921999999999997</v>
      </c>
    </row>
    <row r="329" spans="1:18" x14ac:dyDescent="0.3">
      <c r="A329" s="168" t="s">
        <v>782</v>
      </c>
      <c r="B329" s="168" t="s">
        <v>786</v>
      </c>
      <c r="C329" s="168">
        <v>129312</v>
      </c>
      <c r="D329" s="171">
        <v>44025</v>
      </c>
      <c r="E329" s="172">
        <v>14.8</v>
      </c>
      <c r="F329" s="172">
        <v>0.88619999999999999</v>
      </c>
      <c r="G329" s="172">
        <v>0.88619999999999999</v>
      </c>
      <c r="H329" s="172">
        <v>0.61180000000000001</v>
      </c>
      <c r="I329" s="172">
        <v>4.4459999999999997</v>
      </c>
      <c r="J329" s="172">
        <v>7.0911999999999997</v>
      </c>
      <c r="K329" s="172">
        <v>20.423100000000002</v>
      </c>
      <c r="L329" s="172">
        <v>-12.6328</v>
      </c>
      <c r="M329" s="172">
        <v>-7.2682000000000002</v>
      </c>
      <c r="N329" s="172">
        <v>-11.1111</v>
      </c>
      <c r="O329" s="172">
        <v>-5.8381999999999996</v>
      </c>
      <c r="P329" s="172">
        <v>3.5646</v>
      </c>
      <c r="Q329" s="172">
        <v>6.5663999999999998</v>
      </c>
      <c r="R329" s="172">
        <v>-7.4439000000000002</v>
      </c>
    </row>
    <row r="330" spans="1:18" x14ac:dyDescent="0.3">
      <c r="A330" s="168" t="s">
        <v>782</v>
      </c>
      <c r="B330" s="168" t="s">
        <v>787</v>
      </c>
      <c r="C330" s="168">
        <v>145750</v>
      </c>
      <c r="D330" s="171">
        <v>44025</v>
      </c>
      <c r="E330" s="172">
        <v>10.77</v>
      </c>
      <c r="F330" s="172">
        <v>0.37280000000000002</v>
      </c>
      <c r="G330" s="172">
        <v>0.37280000000000002</v>
      </c>
      <c r="H330" s="172">
        <v>9.2899999999999996E-2</v>
      </c>
      <c r="I330" s="172">
        <v>2.7671999999999999</v>
      </c>
      <c r="J330" s="172">
        <v>5.6919000000000004</v>
      </c>
      <c r="K330" s="172">
        <v>15.434100000000001</v>
      </c>
      <c r="L330" s="172">
        <v>-4.0106999999999999</v>
      </c>
      <c r="M330" s="172">
        <v>3.2597999999999998</v>
      </c>
      <c r="N330" s="172">
        <v>6.8452000000000002</v>
      </c>
      <c r="O330" s="172"/>
      <c r="P330" s="172"/>
      <c r="Q330" s="172">
        <v>4.8647</v>
      </c>
      <c r="R330" s="172"/>
    </row>
    <row r="331" spans="1:18" x14ac:dyDescent="0.3">
      <c r="A331" s="168" t="s">
        <v>782</v>
      </c>
      <c r="B331" s="168" t="s">
        <v>788</v>
      </c>
      <c r="C331" s="168">
        <v>145747</v>
      </c>
      <c r="D331" s="171">
        <v>44025</v>
      </c>
      <c r="E331" s="172">
        <v>10.5</v>
      </c>
      <c r="F331" s="172">
        <v>0.47849999999999998</v>
      </c>
      <c r="G331" s="172">
        <v>0.47849999999999998</v>
      </c>
      <c r="H331" s="172">
        <v>0.1908</v>
      </c>
      <c r="I331" s="172">
        <v>2.7397</v>
      </c>
      <c r="J331" s="172">
        <v>5.7401999999999997</v>
      </c>
      <c r="K331" s="172">
        <v>15.131600000000001</v>
      </c>
      <c r="L331" s="172">
        <v>-4.6322000000000001</v>
      </c>
      <c r="M331" s="172">
        <v>2.1400999999999999</v>
      </c>
      <c r="N331" s="172">
        <v>5.2103999999999999</v>
      </c>
      <c r="O331" s="172"/>
      <c r="P331" s="172"/>
      <c r="Q331" s="172">
        <v>3.1736</v>
      </c>
      <c r="R331" s="172"/>
    </row>
    <row r="332" spans="1:18" x14ac:dyDescent="0.3">
      <c r="A332" s="168" t="s">
        <v>782</v>
      </c>
      <c r="B332" s="168" t="s">
        <v>789</v>
      </c>
      <c r="C332" s="168">
        <v>102807</v>
      </c>
      <c r="D332" s="171">
        <v>44025</v>
      </c>
      <c r="E332" s="172">
        <v>51.78</v>
      </c>
      <c r="F332" s="172">
        <v>0.66100000000000003</v>
      </c>
      <c r="G332" s="172">
        <v>0.66100000000000003</v>
      </c>
      <c r="H332" s="172">
        <v>0.23230000000000001</v>
      </c>
      <c r="I332" s="172">
        <v>3.56</v>
      </c>
      <c r="J332" s="172">
        <v>6.7408999999999999</v>
      </c>
      <c r="K332" s="172">
        <v>16.150700000000001</v>
      </c>
      <c r="L332" s="172">
        <v>-6.4499000000000004</v>
      </c>
      <c r="M332" s="172">
        <v>1.629</v>
      </c>
      <c r="N332" s="172">
        <v>1.1131</v>
      </c>
      <c r="O332" s="172">
        <v>3.0232999999999999</v>
      </c>
      <c r="P332" s="172">
        <v>7.3893000000000004</v>
      </c>
      <c r="Q332" s="172">
        <v>11.002800000000001</v>
      </c>
      <c r="R332" s="172">
        <v>-0.89429999999999998</v>
      </c>
    </row>
    <row r="333" spans="1:18" x14ac:dyDescent="0.3">
      <c r="A333" s="168" t="s">
        <v>782</v>
      </c>
      <c r="B333" s="168" t="s">
        <v>790</v>
      </c>
      <c r="C333" s="168">
        <v>119438</v>
      </c>
      <c r="D333" s="171">
        <v>44025</v>
      </c>
      <c r="E333" s="172">
        <v>53.87</v>
      </c>
      <c r="F333" s="172">
        <v>0.65400000000000003</v>
      </c>
      <c r="G333" s="172">
        <v>0.65400000000000003</v>
      </c>
      <c r="H333" s="172">
        <v>0.2419</v>
      </c>
      <c r="I333" s="172">
        <v>3.5762</v>
      </c>
      <c r="J333" s="172">
        <v>6.7789999999999999</v>
      </c>
      <c r="K333" s="172">
        <v>16.3248</v>
      </c>
      <c r="L333" s="172">
        <v>-6.1989000000000001</v>
      </c>
      <c r="M333" s="172">
        <v>2.0457999999999998</v>
      </c>
      <c r="N333" s="172">
        <v>1.6798999999999999</v>
      </c>
      <c r="O333" s="172">
        <v>3.6231</v>
      </c>
      <c r="P333" s="172">
        <v>7.9339000000000004</v>
      </c>
      <c r="Q333" s="172">
        <v>9.8956</v>
      </c>
      <c r="R333" s="172">
        <v>-0.22170000000000001</v>
      </c>
    </row>
    <row r="334" spans="1:18" x14ac:dyDescent="0.3">
      <c r="A334" s="168" t="s">
        <v>782</v>
      </c>
      <c r="B334" s="168" t="s">
        <v>791</v>
      </c>
      <c r="C334" s="168">
        <v>103678</v>
      </c>
      <c r="D334" s="171">
        <v>44025</v>
      </c>
      <c r="E334" s="172">
        <v>42.035800000000002</v>
      </c>
      <c r="F334" s="172">
        <v>-0.21740000000000001</v>
      </c>
      <c r="G334" s="172">
        <v>-0.21740000000000001</v>
      </c>
      <c r="H334" s="172">
        <v>-0.71750000000000003</v>
      </c>
      <c r="I334" s="172">
        <v>2.2768999999999999</v>
      </c>
      <c r="J334" s="172">
        <v>5.5033000000000003</v>
      </c>
      <c r="K334" s="172">
        <v>17.297899999999998</v>
      </c>
      <c r="L334" s="172">
        <v>-11.469799999999999</v>
      </c>
      <c r="M334" s="172">
        <v>-6.1924999999999999</v>
      </c>
      <c r="N334" s="172">
        <v>-7.6790000000000003</v>
      </c>
      <c r="O334" s="172">
        <v>-0.94440000000000002</v>
      </c>
      <c r="P334" s="172">
        <v>4.4482999999999997</v>
      </c>
      <c r="Q334" s="172">
        <v>10.6693</v>
      </c>
      <c r="R334" s="172">
        <v>-5.6829000000000001</v>
      </c>
    </row>
    <row r="335" spans="1:18" x14ac:dyDescent="0.3">
      <c r="A335" s="168" t="s">
        <v>782</v>
      </c>
      <c r="B335" s="168" t="s">
        <v>792</v>
      </c>
      <c r="C335" s="168">
        <v>118527</v>
      </c>
      <c r="D335" s="171">
        <v>44025</v>
      </c>
      <c r="E335" s="172">
        <v>44.184699999999999</v>
      </c>
      <c r="F335" s="172">
        <v>-0.20799999999999999</v>
      </c>
      <c r="G335" s="172">
        <v>-0.20799999999999999</v>
      </c>
      <c r="H335" s="172">
        <v>-0.69489999999999996</v>
      </c>
      <c r="I335" s="172">
        <v>2.323</v>
      </c>
      <c r="J335" s="172">
        <v>5.6146000000000003</v>
      </c>
      <c r="K335" s="172">
        <v>17.6615</v>
      </c>
      <c r="L335" s="172">
        <v>-10.9368</v>
      </c>
      <c r="M335" s="172">
        <v>-5.4161000000000001</v>
      </c>
      <c r="N335" s="172">
        <v>-6.7626999999999997</v>
      </c>
      <c r="O335" s="172">
        <v>-0.1784</v>
      </c>
      <c r="P335" s="172">
        <v>5.2108999999999996</v>
      </c>
      <c r="Q335" s="172">
        <v>8.8185000000000002</v>
      </c>
      <c r="R335" s="172">
        <v>-4.9295999999999998</v>
      </c>
    </row>
    <row r="336" spans="1:18" x14ac:dyDescent="0.3">
      <c r="A336" s="168" t="s">
        <v>782</v>
      </c>
      <c r="B336" s="168" t="s">
        <v>793</v>
      </c>
      <c r="C336" s="168">
        <v>120749</v>
      </c>
      <c r="D336" s="171">
        <v>44025</v>
      </c>
      <c r="E336" s="172">
        <v>64.942800000000005</v>
      </c>
      <c r="F336" s="172">
        <v>0.81310000000000004</v>
      </c>
      <c r="G336" s="172">
        <v>0.81310000000000004</v>
      </c>
      <c r="H336" s="172">
        <v>-7.3499999999999996E-2</v>
      </c>
      <c r="I336" s="172">
        <v>2.8862000000000001</v>
      </c>
      <c r="J336" s="172">
        <v>6.7756999999999996</v>
      </c>
      <c r="K336" s="172">
        <v>16.321999999999999</v>
      </c>
      <c r="L336" s="172">
        <v>-6.82</v>
      </c>
      <c r="M336" s="172">
        <v>-2.0230999999999999</v>
      </c>
      <c r="N336" s="172">
        <v>-0.91139999999999999</v>
      </c>
      <c r="O336" s="172">
        <v>2.4558</v>
      </c>
      <c r="P336" s="172">
        <v>5.8365999999999998</v>
      </c>
      <c r="Q336" s="172">
        <v>8.6332000000000004</v>
      </c>
      <c r="R336" s="172">
        <v>0.35880000000000001</v>
      </c>
    </row>
    <row r="337" spans="1:18" x14ac:dyDescent="0.3">
      <c r="A337" s="168" t="s">
        <v>782</v>
      </c>
      <c r="B337" s="168" t="s">
        <v>794</v>
      </c>
      <c r="C337" s="168">
        <v>103026</v>
      </c>
      <c r="D337" s="171">
        <v>44025</v>
      </c>
      <c r="E337" s="172">
        <v>62.005400000000002</v>
      </c>
      <c r="F337" s="172">
        <v>0.8085</v>
      </c>
      <c r="G337" s="172">
        <v>0.8085</v>
      </c>
      <c r="H337" s="172">
        <v>-8.4599999999999995E-2</v>
      </c>
      <c r="I337" s="172">
        <v>2.8649</v>
      </c>
      <c r="J337" s="172">
        <v>6.7263000000000002</v>
      </c>
      <c r="K337" s="172">
        <v>16.165700000000001</v>
      </c>
      <c r="L337" s="172">
        <v>-7.0712999999999999</v>
      </c>
      <c r="M337" s="172">
        <v>-2.4213</v>
      </c>
      <c r="N337" s="172">
        <v>-1.4511000000000001</v>
      </c>
      <c r="O337" s="172">
        <v>1.8385</v>
      </c>
      <c r="P337" s="172">
        <v>5.1867999999999999</v>
      </c>
      <c r="Q337" s="172">
        <v>12.749499999999999</v>
      </c>
      <c r="R337" s="172">
        <v>-0.23089999999999999</v>
      </c>
    </row>
    <row r="338" spans="1:18" x14ac:dyDescent="0.3">
      <c r="A338" s="173" t="s">
        <v>27</v>
      </c>
      <c r="B338" s="168"/>
      <c r="C338" s="168"/>
      <c r="D338" s="168"/>
      <c r="E338" s="168"/>
      <c r="F338" s="174">
        <v>0.45020833333333332</v>
      </c>
      <c r="G338" s="174">
        <v>0.45020833333333332</v>
      </c>
      <c r="H338" s="174">
        <v>8.3666666666666722E-2</v>
      </c>
      <c r="I338" s="174">
        <v>3.1109833333333334</v>
      </c>
      <c r="J338" s="174">
        <v>6.6413166666666674</v>
      </c>
      <c r="K338" s="174">
        <v>17.058841666666666</v>
      </c>
      <c r="L338" s="174">
        <v>-8.4317749999999982</v>
      </c>
      <c r="M338" s="174">
        <v>-1.8187249999999997</v>
      </c>
      <c r="N338" s="174">
        <v>-2.3863166666666671</v>
      </c>
      <c r="O338" s="174">
        <v>-1.0465599999999999</v>
      </c>
      <c r="P338" s="174">
        <v>4.5850299999999997</v>
      </c>
      <c r="Q338" s="174">
        <v>8.8306916666666666</v>
      </c>
      <c r="R338" s="174">
        <v>-3.5843999999999996</v>
      </c>
    </row>
    <row r="339" spans="1:18" x14ac:dyDescent="0.3">
      <c r="A339" s="173" t="s">
        <v>409</v>
      </c>
      <c r="B339" s="168"/>
      <c r="C339" s="168"/>
      <c r="D339" s="168"/>
      <c r="E339" s="168"/>
      <c r="F339" s="174">
        <v>0.56625000000000003</v>
      </c>
      <c r="G339" s="174">
        <v>0.56625000000000003</v>
      </c>
      <c r="H339" s="174">
        <v>0.21155000000000002</v>
      </c>
      <c r="I339" s="174">
        <v>2.8228499999999999</v>
      </c>
      <c r="J339" s="174">
        <v>6.7583000000000002</v>
      </c>
      <c r="K339" s="174">
        <v>16.522950000000002</v>
      </c>
      <c r="L339" s="174">
        <v>-7.9263999999999992</v>
      </c>
      <c r="M339" s="174">
        <v>-1.06145</v>
      </c>
      <c r="N339" s="174">
        <v>-1.4999</v>
      </c>
      <c r="O339" s="174">
        <v>-0.56140000000000001</v>
      </c>
      <c r="P339" s="174">
        <v>4.8175499999999998</v>
      </c>
      <c r="Q339" s="174">
        <v>8.7258500000000012</v>
      </c>
      <c r="R339" s="174">
        <v>-4.3036500000000002</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44025</v>
      </c>
      <c r="E342" s="172">
        <v>34.6008</v>
      </c>
      <c r="F342" s="172">
        <v>5.0655999999999999</v>
      </c>
      <c r="G342" s="172">
        <v>5.0655999999999999</v>
      </c>
      <c r="H342" s="172">
        <v>38.040500000000002</v>
      </c>
      <c r="I342" s="172">
        <v>54.029800000000002</v>
      </c>
      <c r="J342" s="172">
        <v>36.265900000000002</v>
      </c>
      <c r="K342" s="172">
        <v>22.0123</v>
      </c>
      <c r="L342" s="172">
        <v>12.8302</v>
      </c>
      <c r="M342" s="172">
        <v>3.2269999999999999</v>
      </c>
      <c r="N342" s="172">
        <v>1.6608000000000001</v>
      </c>
      <c r="O342" s="172">
        <v>3.7566000000000002</v>
      </c>
      <c r="P342" s="172">
        <v>6.7275</v>
      </c>
      <c r="Q342" s="172">
        <v>7.9584999999999999</v>
      </c>
      <c r="R342" s="172">
        <v>5.6614000000000004</v>
      </c>
    </row>
    <row r="343" spans="1:18" x14ac:dyDescent="0.3">
      <c r="A343" s="168" t="s">
        <v>358</v>
      </c>
      <c r="B343" s="168" t="s">
        <v>82</v>
      </c>
      <c r="C343" s="168">
        <v>111848</v>
      </c>
      <c r="D343" s="171">
        <v>44025</v>
      </c>
      <c r="E343" s="172">
        <v>22.9649</v>
      </c>
      <c r="F343" s="172">
        <v>4.5049000000000001</v>
      </c>
      <c r="G343" s="172">
        <v>4.5049000000000001</v>
      </c>
      <c r="H343" s="172">
        <v>37.504800000000003</v>
      </c>
      <c r="I343" s="172">
        <v>53.4437</v>
      </c>
      <c r="J343" s="172">
        <v>35.682699999999997</v>
      </c>
      <c r="K343" s="172">
        <v>21.423300000000001</v>
      </c>
      <c r="L343" s="172">
        <v>12.2402</v>
      </c>
      <c r="M343" s="172">
        <v>2.6467999999999998</v>
      </c>
      <c r="N343" s="172">
        <v>1.0822000000000001</v>
      </c>
      <c r="O343" s="172">
        <v>3.1939000000000002</v>
      </c>
      <c r="P343" s="172">
        <v>6.0883000000000003</v>
      </c>
      <c r="Q343" s="172">
        <v>7.6550000000000002</v>
      </c>
      <c r="R343" s="172">
        <v>5.0629</v>
      </c>
    </row>
    <row r="344" spans="1:18" x14ac:dyDescent="0.3">
      <c r="A344" s="168" t="s">
        <v>358</v>
      </c>
      <c r="B344" s="168" t="s">
        <v>83</v>
      </c>
      <c r="C344" s="168">
        <v>102767</v>
      </c>
      <c r="D344" s="171">
        <v>44025</v>
      </c>
      <c r="E344" s="172">
        <v>33.200299999999999</v>
      </c>
      <c r="F344" s="172">
        <v>4.5457999999999998</v>
      </c>
      <c r="G344" s="172">
        <v>4.5457999999999998</v>
      </c>
      <c r="H344" s="172">
        <v>37.505699999999997</v>
      </c>
      <c r="I344" s="172">
        <v>53.443600000000004</v>
      </c>
      <c r="J344" s="172">
        <v>35.691400000000002</v>
      </c>
      <c r="K344" s="172">
        <v>21.427800000000001</v>
      </c>
      <c r="L344" s="172">
        <v>12.2506</v>
      </c>
      <c r="M344" s="172">
        <v>2.6533000000000002</v>
      </c>
      <c r="N344" s="172">
        <v>1.0869</v>
      </c>
      <c r="O344" s="172">
        <v>3.1958000000000002</v>
      </c>
      <c r="P344" s="172">
        <v>6.0892999999999997</v>
      </c>
      <c r="Q344" s="172">
        <v>7.8891999999999998</v>
      </c>
      <c r="R344" s="172">
        <v>5.0658000000000003</v>
      </c>
    </row>
    <row r="345" spans="1:18" x14ac:dyDescent="0.3">
      <c r="A345" s="168" t="s">
        <v>358</v>
      </c>
      <c r="B345" s="168" t="s">
        <v>54</v>
      </c>
      <c r="C345" s="168">
        <v>147808</v>
      </c>
      <c r="D345" s="171">
        <v>44025</v>
      </c>
      <c r="E345" s="172">
        <v>1.4522999999999999</v>
      </c>
      <c r="F345" s="172">
        <v>0</v>
      </c>
      <c r="G345" s="172">
        <v>0</v>
      </c>
      <c r="H345" s="172">
        <v>0</v>
      </c>
      <c r="I345" s="172">
        <v>0</v>
      </c>
      <c r="J345" s="172">
        <v>0</v>
      </c>
      <c r="K345" s="172">
        <v>0</v>
      </c>
      <c r="L345" s="172">
        <v>-49.904000000000003</v>
      </c>
      <c r="M345" s="172"/>
      <c r="N345" s="172"/>
      <c r="O345" s="172"/>
      <c r="P345" s="172"/>
      <c r="Q345" s="172">
        <v>-37.8264</v>
      </c>
      <c r="R345" s="172"/>
    </row>
    <row r="346" spans="1:18" x14ac:dyDescent="0.3">
      <c r="A346" s="168" t="s">
        <v>358</v>
      </c>
      <c r="B346" s="168" t="s">
        <v>84</v>
      </c>
      <c r="C346" s="168">
        <v>147807</v>
      </c>
      <c r="D346" s="171">
        <v>44025</v>
      </c>
      <c r="E346" s="172">
        <v>0.96740000000000004</v>
      </c>
      <c r="F346" s="172">
        <v>0</v>
      </c>
      <c r="G346" s="172">
        <v>0</v>
      </c>
      <c r="H346" s="172">
        <v>0</v>
      </c>
      <c r="I346" s="172">
        <v>0</v>
      </c>
      <c r="J346" s="172">
        <v>0</v>
      </c>
      <c r="K346" s="172">
        <v>0</v>
      </c>
      <c r="L346" s="172">
        <v>-49.896000000000001</v>
      </c>
      <c r="M346" s="172"/>
      <c r="N346" s="172"/>
      <c r="O346" s="172"/>
      <c r="P346" s="172"/>
      <c r="Q346" s="172">
        <v>-37.8187</v>
      </c>
      <c r="R346" s="172"/>
    </row>
    <row r="347" spans="1:18" x14ac:dyDescent="0.3">
      <c r="A347" s="168" t="s">
        <v>358</v>
      </c>
      <c r="B347" s="168" t="s">
        <v>85</v>
      </c>
      <c r="C347" s="168">
        <v>147804</v>
      </c>
      <c r="D347" s="171">
        <v>44025</v>
      </c>
      <c r="E347" s="172">
        <v>1.3985000000000001</v>
      </c>
      <c r="F347" s="172">
        <v>0</v>
      </c>
      <c r="G347" s="172">
        <v>0</v>
      </c>
      <c r="H347" s="172">
        <v>0</v>
      </c>
      <c r="I347" s="172">
        <v>0</v>
      </c>
      <c r="J347" s="172">
        <v>0</v>
      </c>
      <c r="K347" s="172">
        <v>0</v>
      </c>
      <c r="L347" s="172">
        <v>-49.889600000000002</v>
      </c>
      <c r="M347" s="172"/>
      <c r="N347" s="172"/>
      <c r="O347" s="172"/>
      <c r="P347" s="172"/>
      <c r="Q347" s="172">
        <v>-37.822000000000003</v>
      </c>
      <c r="R347" s="172"/>
    </row>
    <row r="348" spans="1:18" x14ac:dyDescent="0.3">
      <c r="A348" s="168" t="s">
        <v>358</v>
      </c>
      <c r="B348" s="168" t="s">
        <v>55</v>
      </c>
      <c r="C348" s="168">
        <v>120451</v>
      </c>
      <c r="D348" s="171">
        <v>44025</v>
      </c>
      <c r="E348" s="172">
        <v>24.359000000000002</v>
      </c>
      <c r="F348" s="172">
        <v>26.128499999999999</v>
      </c>
      <c r="G348" s="172">
        <v>26.128499999999999</v>
      </c>
      <c r="H348" s="172">
        <v>74.691400000000002</v>
      </c>
      <c r="I348" s="172">
        <v>45.530700000000003</v>
      </c>
      <c r="J348" s="172">
        <v>36.658099999999997</v>
      </c>
      <c r="K348" s="172">
        <v>36.210599999999999</v>
      </c>
      <c r="L348" s="172">
        <v>20.354700000000001</v>
      </c>
      <c r="M348" s="172">
        <v>17.196400000000001</v>
      </c>
      <c r="N348" s="172">
        <v>14.422800000000001</v>
      </c>
      <c r="O348" s="172">
        <v>9.8689999999999998</v>
      </c>
      <c r="P348" s="172">
        <v>10.5205</v>
      </c>
      <c r="Q348" s="172">
        <v>10.280099999999999</v>
      </c>
      <c r="R348" s="172">
        <v>13.821</v>
      </c>
    </row>
    <row r="349" spans="1:18" x14ac:dyDescent="0.3">
      <c r="A349" s="168" t="s">
        <v>358</v>
      </c>
      <c r="B349" s="168" t="s">
        <v>86</v>
      </c>
      <c r="C349" s="168">
        <v>115068</v>
      </c>
      <c r="D349" s="171">
        <v>44025</v>
      </c>
      <c r="E349" s="172">
        <v>22.583500000000001</v>
      </c>
      <c r="F349" s="172">
        <v>25.752400000000002</v>
      </c>
      <c r="G349" s="172">
        <v>25.752400000000002</v>
      </c>
      <c r="H349" s="172">
        <v>74.281400000000005</v>
      </c>
      <c r="I349" s="172">
        <v>45.121400000000001</v>
      </c>
      <c r="J349" s="172">
        <v>36.2485</v>
      </c>
      <c r="K349" s="172">
        <v>35.753300000000003</v>
      </c>
      <c r="L349" s="172">
        <v>19.895499999999998</v>
      </c>
      <c r="M349" s="172">
        <v>16.654800000000002</v>
      </c>
      <c r="N349" s="172">
        <v>13.7904</v>
      </c>
      <c r="O349" s="172">
        <v>9.0492000000000008</v>
      </c>
      <c r="P349" s="172">
        <v>9.5814000000000004</v>
      </c>
      <c r="Q349" s="172">
        <v>9.2385000000000002</v>
      </c>
      <c r="R349" s="172">
        <v>13.0504</v>
      </c>
    </row>
    <row r="350" spans="1:18" x14ac:dyDescent="0.3">
      <c r="A350" s="168" t="s">
        <v>358</v>
      </c>
      <c r="B350" s="168" t="s">
        <v>87</v>
      </c>
      <c r="C350" s="168">
        <v>117631</v>
      </c>
      <c r="D350" s="171">
        <v>44025</v>
      </c>
      <c r="E350" s="172">
        <v>17.586500000000001</v>
      </c>
      <c r="F350" s="172">
        <v>7.1992000000000003</v>
      </c>
      <c r="G350" s="172">
        <v>7.1992000000000003</v>
      </c>
      <c r="H350" s="172">
        <v>35.583199999999998</v>
      </c>
      <c r="I350" s="172">
        <v>26.309799999999999</v>
      </c>
      <c r="J350" s="172">
        <v>17.185600000000001</v>
      </c>
      <c r="K350" s="172">
        <v>14.988300000000001</v>
      </c>
      <c r="L350" s="172">
        <v>11.4457</v>
      </c>
      <c r="M350" s="172">
        <v>9.0138999999999996</v>
      </c>
      <c r="N350" s="172">
        <v>6.9448999999999996</v>
      </c>
      <c r="O350" s="172">
        <v>3.2793000000000001</v>
      </c>
      <c r="P350" s="172">
        <v>6.0777999999999999</v>
      </c>
      <c r="Q350" s="172">
        <v>7.2731000000000003</v>
      </c>
      <c r="R350" s="172">
        <v>3.5230999999999999</v>
      </c>
    </row>
    <row r="351" spans="1:18" x14ac:dyDescent="0.3">
      <c r="A351" s="168" t="s">
        <v>358</v>
      </c>
      <c r="B351" s="168" t="s">
        <v>56</v>
      </c>
      <c r="C351" s="168">
        <v>119337</v>
      </c>
      <c r="D351" s="171">
        <v>44025</v>
      </c>
      <c r="E351" s="172">
        <v>18.5366</v>
      </c>
      <c r="F351" s="172">
        <v>7.5528000000000004</v>
      </c>
      <c r="G351" s="172">
        <v>7.5528000000000004</v>
      </c>
      <c r="H351" s="172">
        <v>35.942599999999999</v>
      </c>
      <c r="I351" s="172">
        <v>26.640999999999998</v>
      </c>
      <c r="J351" s="172">
        <v>17.514700000000001</v>
      </c>
      <c r="K351" s="172">
        <v>15.3513</v>
      </c>
      <c r="L351" s="172">
        <v>11.8102</v>
      </c>
      <c r="M351" s="172">
        <v>9.4169</v>
      </c>
      <c r="N351" s="172">
        <v>7.3653000000000004</v>
      </c>
      <c r="O351" s="172">
        <v>3.7595999999999998</v>
      </c>
      <c r="P351" s="172">
        <v>6.6482000000000001</v>
      </c>
      <c r="Q351" s="172">
        <v>7.7942999999999998</v>
      </c>
      <c r="R351" s="172">
        <v>3.9721000000000002</v>
      </c>
    </row>
    <row r="352" spans="1:18" x14ac:dyDescent="0.3">
      <c r="A352" s="168" t="s">
        <v>358</v>
      </c>
      <c r="B352" s="168" t="s">
        <v>88</v>
      </c>
      <c r="C352" s="168">
        <v>117957</v>
      </c>
      <c r="D352" s="171">
        <v>44025</v>
      </c>
      <c r="E352" s="172">
        <v>35.649799999999999</v>
      </c>
      <c r="F352" s="172">
        <v>-2.1838000000000002</v>
      </c>
      <c r="G352" s="172">
        <v>-2.1838000000000002</v>
      </c>
      <c r="H352" s="172">
        <v>29.5214</v>
      </c>
      <c r="I352" s="172">
        <v>25.641200000000001</v>
      </c>
      <c r="J352" s="172">
        <v>11.4923</v>
      </c>
      <c r="K352" s="172">
        <v>19.9221</v>
      </c>
      <c r="L352" s="172">
        <v>15.003500000000001</v>
      </c>
      <c r="M352" s="172">
        <v>11.707800000000001</v>
      </c>
      <c r="N352" s="172">
        <v>9.2429000000000006</v>
      </c>
      <c r="O352" s="172">
        <v>6.5613000000000001</v>
      </c>
      <c r="P352" s="172">
        <v>8.1472999999999995</v>
      </c>
      <c r="Q352" s="172">
        <v>8.3702000000000005</v>
      </c>
      <c r="R352" s="172">
        <v>9.5288000000000004</v>
      </c>
    </row>
    <row r="353" spans="1:18" x14ac:dyDescent="0.3">
      <c r="A353" s="168" t="s">
        <v>358</v>
      </c>
      <c r="B353" s="168" t="s">
        <v>57</v>
      </c>
      <c r="C353" s="168">
        <v>119992</v>
      </c>
      <c r="D353" s="171">
        <v>44025</v>
      </c>
      <c r="E353" s="172">
        <v>37.662999999999997</v>
      </c>
      <c r="F353" s="172">
        <v>-1.1951000000000001</v>
      </c>
      <c r="G353" s="172">
        <v>-1.1951000000000001</v>
      </c>
      <c r="H353" s="172">
        <v>30.539000000000001</v>
      </c>
      <c r="I353" s="172">
        <v>26.650500000000001</v>
      </c>
      <c r="J353" s="172">
        <v>12.504899999999999</v>
      </c>
      <c r="K353" s="172">
        <v>20.9023</v>
      </c>
      <c r="L353" s="172">
        <v>15.7967</v>
      </c>
      <c r="M353" s="172">
        <v>12.4962</v>
      </c>
      <c r="N353" s="172">
        <v>10.1587</v>
      </c>
      <c r="O353" s="172">
        <v>7.5605000000000002</v>
      </c>
      <c r="P353" s="172">
        <v>9.0908999999999995</v>
      </c>
      <c r="Q353" s="172">
        <v>9.3644999999999996</v>
      </c>
      <c r="R353" s="172">
        <v>10.5587</v>
      </c>
    </row>
    <row r="354" spans="1:18" x14ac:dyDescent="0.3">
      <c r="A354" s="168" t="s">
        <v>358</v>
      </c>
      <c r="B354" s="168" t="s">
        <v>404</v>
      </c>
      <c r="C354" s="168">
        <v>113526</v>
      </c>
      <c r="D354" s="171">
        <v>44025</v>
      </c>
      <c r="E354" s="172">
        <v>24.775099999999998</v>
      </c>
      <c r="F354" s="172">
        <v>-1.7676000000000001</v>
      </c>
      <c r="G354" s="172">
        <v>-1.7676000000000001</v>
      </c>
      <c r="H354" s="172">
        <v>29.973099999999999</v>
      </c>
      <c r="I354" s="172">
        <v>26.0824</v>
      </c>
      <c r="J354" s="172">
        <v>11.9391</v>
      </c>
      <c r="K354" s="172">
        <v>20.3127</v>
      </c>
      <c r="L354" s="172">
        <v>15.203200000000001</v>
      </c>
      <c r="M354" s="172">
        <v>11.934799999999999</v>
      </c>
      <c r="N354" s="172">
        <v>9.6279000000000003</v>
      </c>
      <c r="O354" s="172">
        <v>7.1047000000000002</v>
      </c>
      <c r="P354" s="172">
        <v>8.6631999999999998</v>
      </c>
      <c r="Q354" s="172">
        <v>8.2690999999999999</v>
      </c>
      <c r="R354" s="172">
        <v>10.062200000000001</v>
      </c>
    </row>
    <row r="355" spans="1:18" x14ac:dyDescent="0.3">
      <c r="A355" s="168" t="s">
        <v>358</v>
      </c>
      <c r="B355" s="168" t="s">
        <v>58</v>
      </c>
      <c r="C355" s="168">
        <v>118284</v>
      </c>
      <c r="D355" s="171">
        <v>44025</v>
      </c>
      <c r="E355" s="172">
        <v>24.764399999999998</v>
      </c>
      <c r="F355" s="172">
        <v>-0.98250000000000004</v>
      </c>
      <c r="G355" s="172">
        <v>-0.98250000000000004</v>
      </c>
      <c r="H355" s="172">
        <v>33.012300000000003</v>
      </c>
      <c r="I355" s="172">
        <v>27.694900000000001</v>
      </c>
      <c r="J355" s="172">
        <v>16.830300000000001</v>
      </c>
      <c r="K355" s="172">
        <v>25.6357</v>
      </c>
      <c r="L355" s="172">
        <v>16.575199999999999</v>
      </c>
      <c r="M355" s="172">
        <v>12.642099999999999</v>
      </c>
      <c r="N355" s="172">
        <v>9.9115000000000002</v>
      </c>
      <c r="O355" s="172">
        <v>7.431</v>
      </c>
      <c r="P355" s="172">
        <v>9.1940000000000008</v>
      </c>
      <c r="Q355" s="172">
        <v>9.4237000000000002</v>
      </c>
      <c r="R355" s="172">
        <v>11.0665</v>
      </c>
    </row>
    <row r="356" spans="1:18" x14ac:dyDescent="0.3">
      <c r="A356" s="168" t="s">
        <v>358</v>
      </c>
      <c r="B356" s="168" t="s">
        <v>89</v>
      </c>
      <c r="C356" s="168">
        <v>111962</v>
      </c>
      <c r="D356" s="171">
        <v>44025</v>
      </c>
      <c r="E356" s="172">
        <v>23.6676</v>
      </c>
      <c r="F356" s="172">
        <v>-1.7989999999999999</v>
      </c>
      <c r="G356" s="172">
        <v>-1.7989999999999999</v>
      </c>
      <c r="H356" s="172">
        <v>32.209299999999999</v>
      </c>
      <c r="I356" s="172">
        <v>26.8658</v>
      </c>
      <c r="J356" s="172">
        <v>15.984299999999999</v>
      </c>
      <c r="K356" s="172">
        <v>24.7454</v>
      </c>
      <c r="L356" s="172">
        <v>15.716799999999999</v>
      </c>
      <c r="M356" s="172">
        <v>11.7529</v>
      </c>
      <c r="N356" s="172">
        <v>9.0193999999999992</v>
      </c>
      <c r="O356" s="172">
        <v>6.6111000000000004</v>
      </c>
      <c r="P356" s="172">
        <v>8.4259000000000004</v>
      </c>
      <c r="Q356" s="172">
        <v>8.0469000000000008</v>
      </c>
      <c r="R356" s="172">
        <v>10.1393</v>
      </c>
    </row>
    <row r="357" spans="1:18" x14ac:dyDescent="0.3">
      <c r="A357" s="168" t="s">
        <v>358</v>
      </c>
      <c r="B357" s="168" t="s">
        <v>59</v>
      </c>
      <c r="C357" s="168">
        <v>119239</v>
      </c>
      <c r="D357" s="171">
        <v>44025</v>
      </c>
      <c r="E357" s="172">
        <v>2665.0906</v>
      </c>
      <c r="F357" s="172">
        <v>-0.1552</v>
      </c>
      <c r="G357" s="172">
        <v>-0.1552</v>
      </c>
      <c r="H357" s="172">
        <v>46.570099999999996</v>
      </c>
      <c r="I357" s="172">
        <v>32.999000000000002</v>
      </c>
      <c r="J357" s="172">
        <v>19.522500000000001</v>
      </c>
      <c r="K357" s="172">
        <v>28.694800000000001</v>
      </c>
      <c r="L357" s="172">
        <v>21.633700000000001</v>
      </c>
      <c r="M357" s="172">
        <v>16.278300000000002</v>
      </c>
      <c r="N357" s="172">
        <v>15.7187</v>
      </c>
      <c r="O357" s="172">
        <v>9.1747999999999994</v>
      </c>
      <c r="P357" s="172">
        <v>9.6329999999999991</v>
      </c>
      <c r="Q357" s="172">
        <v>9.6179000000000006</v>
      </c>
      <c r="R357" s="172">
        <v>13.98</v>
      </c>
    </row>
    <row r="358" spans="1:18" x14ac:dyDescent="0.3">
      <c r="A358" s="168" t="s">
        <v>358</v>
      </c>
      <c r="B358" s="168" t="s">
        <v>90</v>
      </c>
      <c r="C358" s="168">
        <v>105669</v>
      </c>
      <c r="D358" s="171">
        <v>44025</v>
      </c>
      <c r="E358" s="172">
        <v>2582.5699</v>
      </c>
      <c r="F358" s="172">
        <v>-0.76500000000000001</v>
      </c>
      <c r="G358" s="172">
        <v>-0.76500000000000001</v>
      </c>
      <c r="H358" s="172">
        <v>45.954599999999999</v>
      </c>
      <c r="I358" s="172">
        <v>32.381300000000003</v>
      </c>
      <c r="J358" s="172">
        <v>18.9025</v>
      </c>
      <c r="K358" s="172">
        <v>28.041599999999999</v>
      </c>
      <c r="L358" s="172">
        <v>20.922499999999999</v>
      </c>
      <c r="M358" s="172">
        <v>15.555899999999999</v>
      </c>
      <c r="N358" s="172">
        <v>14.9848</v>
      </c>
      <c r="O358" s="172">
        <v>8.6217000000000006</v>
      </c>
      <c r="P358" s="172">
        <v>9.1465999999999994</v>
      </c>
      <c r="Q358" s="172">
        <v>7.4588000000000001</v>
      </c>
      <c r="R358" s="172">
        <v>13.3132</v>
      </c>
    </row>
    <row r="359" spans="1:18" x14ac:dyDescent="0.3">
      <c r="A359" s="168" t="s">
        <v>358</v>
      </c>
      <c r="B359" s="168" t="s">
        <v>60</v>
      </c>
      <c r="C359" s="168">
        <v>140237</v>
      </c>
      <c r="D359" s="171">
        <v>44025</v>
      </c>
      <c r="E359" s="172">
        <v>23.7912</v>
      </c>
      <c r="F359" s="172">
        <v>3.7854999999999999</v>
      </c>
      <c r="G359" s="172">
        <v>3.7854999999999999</v>
      </c>
      <c r="H359" s="172">
        <v>5.9242999999999997</v>
      </c>
      <c r="I359" s="172">
        <v>7.7156000000000002</v>
      </c>
      <c r="J359" s="172">
        <v>8.0421999999999993</v>
      </c>
      <c r="K359" s="172">
        <v>9.2324000000000002</v>
      </c>
      <c r="L359" s="172">
        <v>10.9693</v>
      </c>
      <c r="M359" s="172">
        <v>9.7211999999999996</v>
      </c>
      <c r="N359" s="172">
        <v>7.9778000000000002</v>
      </c>
      <c r="O359" s="172">
        <v>8.4446999999999992</v>
      </c>
      <c r="P359" s="172">
        <v>8.6948000000000008</v>
      </c>
      <c r="Q359" s="172">
        <v>8.6951000000000001</v>
      </c>
      <c r="R359" s="172">
        <v>12.364599999999999</v>
      </c>
    </row>
    <row r="360" spans="1:18" x14ac:dyDescent="0.3">
      <c r="A360" s="168" t="s">
        <v>358</v>
      </c>
      <c r="B360" s="168" t="s">
        <v>405</v>
      </c>
      <c r="C360" s="168">
        <v>140230</v>
      </c>
      <c r="D360" s="171">
        <v>44025</v>
      </c>
      <c r="E360" s="172">
        <v>19.145499999999998</v>
      </c>
      <c r="F360" s="172">
        <v>3.0510999999999999</v>
      </c>
      <c r="G360" s="172">
        <v>3.0510999999999999</v>
      </c>
      <c r="H360" s="172">
        <v>5.1798000000000002</v>
      </c>
      <c r="I360" s="172">
        <v>6.9634999999999998</v>
      </c>
      <c r="J360" s="172">
        <v>7.2831000000000001</v>
      </c>
      <c r="K360" s="172">
        <v>8.4671000000000003</v>
      </c>
      <c r="L360" s="172">
        <v>10.184799999999999</v>
      </c>
      <c r="M360" s="172">
        <v>8.9163999999999994</v>
      </c>
      <c r="N360" s="172">
        <v>7.1298000000000004</v>
      </c>
      <c r="O360" s="172">
        <v>7.8478000000000003</v>
      </c>
      <c r="P360" s="172">
        <v>8.3253000000000004</v>
      </c>
      <c r="Q360" s="172">
        <v>5.5342000000000002</v>
      </c>
      <c r="R360" s="172">
        <v>11.5509</v>
      </c>
    </row>
    <row r="361" spans="1:18" x14ac:dyDescent="0.3">
      <c r="A361" s="168" t="s">
        <v>358</v>
      </c>
      <c r="B361" s="168" t="s">
        <v>91</v>
      </c>
      <c r="C361" s="168">
        <v>140229</v>
      </c>
      <c r="D361" s="171">
        <v>44025</v>
      </c>
      <c r="E361" s="172">
        <v>22.370100000000001</v>
      </c>
      <c r="F361" s="172">
        <v>2.9921000000000002</v>
      </c>
      <c r="G361" s="172">
        <v>2.9921000000000002</v>
      </c>
      <c r="H361" s="172">
        <v>5.1563999999999997</v>
      </c>
      <c r="I361" s="172">
        <v>6.9646999999999997</v>
      </c>
      <c r="J361" s="172">
        <v>7.2819000000000003</v>
      </c>
      <c r="K361" s="172">
        <v>8.4640000000000004</v>
      </c>
      <c r="L361" s="172">
        <v>10.1843</v>
      </c>
      <c r="M361" s="172">
        <v>8.9164999999999992</v>
      </c>
      <c r="N361" s="172">
        <v>7.1292999999999997</v>
      </c>
      <c r="O361" s="172">
        <v>7.7380000000000004</v>
      </c>
      <c r="P361" s="172">
        <v>7.8925999999999998</v>
      </c>
      <c r="Q361" s="172">
        <v>6.9086999999999996</v>
      </c>
      <c r="R361" s="172">
        <v>11.550599999999999</v>
      </c>
    </row>
    <row r="362" spans="1:18" x14ac:dyDescent="0.3">
      <c r="A362" s="168" t="s">
        <v>358</v>
      </c>
      <c r="B362" s="168" t="s">
        <v>92</v>
      </c>
      <c r="C362" s="168">
        <v>100499</v>
      </c>
      <c r="D362" s="171">
        <v>44025</v>
      </c>
      <c r="E362" s="172">
        <v>66.623999999999995</v>
      </c>
      <c r="F362" s="172">
        <v>-35.488199999999999</v>
      </c>
      <c r="G362" s="172">
        <v>-35.488199999999999</v>
      </c>
      <c r="H362" s="172">
        <v>4.3080999999999996</v>
      </c>
      <c r="I362" s="172">
        <v>5.1718000000000002</v>
      </c>
      <c r="J362" s="172">
        <v>9.6805000000000003</v>
      </c>
      <c r="K362" s="172">
        <v>-0.32419999999999999</v>
      </c>
      <c r="L362" s="172">
        <v>-8.7944999999999993</v>
      </c>
      <c r="M362" s="172">
        <v>-3.6604999999999999</v>
      </c>
      <c r="N362" s="172">
        <v>-1.6974</v>
      </c>
      <c r="O362" s="172">
        <v>4.4574999999999996</v>
      </c>
      <c r="P362" s="172">
        <v>6.7347999999999999</v>
      </c>
      <c r="Q362" s="172">
        <v>8.4524000000000008</v>
      </c>
      <c r="R362" s="172">
        <v>3.5623</v>
      </c>
    </row>
    <row r="363" spans="1:18" x14ac:dyDescent="0.3">
      <c r="A363" s="168" t="s">
        <v>358</v>
      </c>
      <c r="B363" s="168" t="s">
        <v>61</v>
      </c>
      <c r="C363" s="168">
        <v>118495</v>
      </c>
      <c r="D363" s="171">
        <v>44025</v>
      </c>
      <c r="E363" s="172">
        <v>70.843000000000004</v>
      </c>
      <c r="F363" s="172">
        <v>-34.6785</v>
      </c>
      <c r="G363" s="172">
        <v>-34.6785</v>
      </c>
      <c r="H363" s="172">
        <v>5.1131000000000002</v>
      </c>
      <c r="I363" s="172">
        <v>5.9718</v>
      </c>
      <c r="J363" s="172">
        <v>10.4885</v>
      </c>
      <c r="K363" s="172">
        <v>0.49259999999999998</v>
      </c>
      <c r="L363" s="172">
        <v>-8.0037000000000003</v>
      </c>
      <c r="M363" s="172">
        <v>-2.8287</v>
      </c>
      <c r="N363" s="172">
        <v>-0.85550000000000004</v>
      </c>
      <c r="O363" s="172">
        <v>5.3996000000000004</v>
      </c>
      <c r="P363" s="172">
        <v>7.6951999999999998</v>
      </c>
      <c r="Q363" s="172">
        <v>8.2533999999999992</v>
      </c>
      <c r="R363" s="172">
        <v>4.4877000000000002</v>
      </c>
    </row>
    <row r="364" spans="1:18" x14ac:dyDescent="0.3">
      <c r="A364" s="168" t="s">
        <v>358</v>
      </c>
      <c r="B364" s="168" t="s">
        <v>365</v>
      </c>
      <c r="C364" s="168">
        <v>147981</v>
      </c>
      <c r="D364" s="171">
        <v>44025</v>
      </c>
      <c r="E364" s="172">
        <v>1.8665</v>
      </c>
      <c r="F364" s="172">
        <v>0</v>
      </c>
      <c r="G364" s="172">
        <v>0</v>
      </c>
      <c r="H364" s="172"/>
      <c r="I364" s="172"/>
      <c r="J364" s="172"/>
      <c r="K364" s="172"/>
      <c r="L364" s="172"/>
      <c r="M364" s="172"/>
      <c r="N364" s="172"/>
      <c r="O364" s="172"/>
      <c r="P364" s="172"/>
      <c r="Q364" s="172">
        <v>0</v>
      </c>
      <c r="R364" s="172"/>
    </row>
    <row r="365" spans="1:18" x14ac:dyDescent="0.3">
      <c r="A365" s="168" t="s">
        <v>358</v>
      </c>
      <c r="B365" s="168" t="s">
        <v>361</v>
      </c>
      <c r="C365" s="168">
        <v>147982</v>
      </c>
      <c r="D365" s="171">
        <v>44025</v>
      </c>
      <c r="E365" s="172">
        <v>0.33950000000000002</v>
      </c>
      <c r="F365" s="172">
        <v>0</v>
      </c>
      <c r="G365" s="172">
        <v>0</v>
      </c>
      <c r="H365" s="172"/>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44025</v>
      </c>
      <c r="E370" s="172">
        <v>66.312799999999996</v>
      </c>
      <c r="F370" s="172">
        <v>-0.23849999999999999</v>
      </c>
      <c r="G370" s="172">
        <v>-0.23849999999999999</v>
      </c>
      <c r="H370" s="172">
        <v>41.746899999999997</v>
      </c>
      <c r="I370" s="172">
        <v>32.497500000000002</v>
      </c>
      <c r="J370" s="172">
        <v>26.363800000000001</v>
      </c>
      <c r="K370" s="172">
        <v>19.444600000000001</v>
      </c>
      <c r="L370" s="172">
        <v>11.6715</v>
      </c>
      <c r="M370" s="172">
        <v>10.532400000000001</v>
      </c>
      <c r="N370" s="172">
        <v>9.2619000000000007</v>
      </c>
      <c r="O370" s="172">
        <v>4.2718999999999996</v>
      </c>
      <c r="P370" s="172">
        <v>6.7511000000000001</v>
      </c>
      <c r="Q370" s="172">
        <v>8.4865999999999993</v>
      </c>
      <c r="R370" s="172">
        <v>6.4546000000000001</v>
      </c>
    </row>
    <row r="371" spans="1:18" x14ac:dyDescent="0.3">
      <c r="A371" s="168" t="s">
        <v>358</v>
      </c>
      <c r="B371" s="168" t="s">
        <v>62</v>
      </c>
      <c r="C371" s="168">
        <v>119075</v>
      </c>
      <c r="D371" s="171">
        <v>44025</v>
      </c>
      <c r="E371" s="172">
        <v>70.12</v>
      </c>
      <c r="F371" s="172">
        <v>0.31230000000000002</v>
      </c>
      <c r="G371" s="172">
        <v>0.31230000000000002</v>
      </c>
      <c r="H371" s="172">
        <v>42.295499999999997</v>
      </c>
      <c r="I371" s="172">
        <v>33.051400000000001</v>
      </c>
      <c r="J371" s="172">
        <v>26.925999999999998</v>
      </c>
      <c r="K371" s="172">
        <v>20.101299999999998</v>
      </c>
      <c r="L371" s="172">
        <v>12.5563</v>
      </c>
      <c r="M371" s="172">
        <v>11.426399999999999</v>
      </c>
      <c r="N371" s="172">
        <v>10.1058</v>
      </c>
      <c r="O371" s="172">
        <v>4.9604999999999997</v>
      </c>
      <c r="P371" s="172">
        <v>7.4999000000000002</v>
      </c>
      <c r="Q371" s="172">
        <v>8.2934999999999999</v>
      </c>
      <c r="R371" s="172">
        <v>7.1756000000000002</v>
      </c>
    </row>
    <row r="372" spans="1:18" x14ac:dyDescent="0.3">
      <c r="A372" s="168" t="s">
        <v>358</v>
      </c>
      <c r="B372" s="168" t="s">
        <v>94</v>
      </c>
      <c r="C372" s="168"/>
      <c r="D372" s="171">
        <v>44025</v>
      </c>
      <c r="E372" s="172">
        <v>66.312799999999996</v>
      </c>
      <c r="F372" s="172">
        <v>-0.23849999999999999</v>
      </c>
      <c r="G372" s="172">
        <v>-0.23849999999999999</v>
      </c>
      <c r="H372" s="172">
        <v>41.746899999999997</v>
      </c>
      <c r="I372" s="172">
        <v>32.497500000000002</v>
      </c>
      <c r="J372" s="172">
        <v>26.363800000000001</v>
      </c>
      <c r="K372" s="172">
        <v>19.444600000000001</v>
      </c>
      <c r="L372" s="172">
        <v>11.6715</v>
      </c>
      <c r="M372" s="172">
        <v>10.532400000000001</v>
      </c>
      <c r="N372" s="172">
        <v>9.2619000000000007</v>
      </c>
      <c r="O372" s="172">
        <v>4.2718999999999996</v>
      </c>
      <c r="P372" s="172">
        <v>6.7511000000000001</v>
      </c>
      <c r="Q372" s="172">
        <v>8.4865999999999993</v>
      </c>
      <c r="R372" s="172">
        <v>6.4546000000000001</v>
      </c>
    </row>
    <row r="373" spans="1:18" x14ac:dyDescent="0.3">
      <c r="A373" s="168" t="s">
        <v>358</v>
      </c>
      <c r="B373" s="168" t="s">
        <v>95</v>
      </c>
      <c r="C373" s="168"/>
      <c r="D373" s="171">
        <v>44025</v>
      </c>
      <c r="E373" s="172">
        <v>66.312799999999996</v>
      </c>
      <c r="F373" s="172">
        <v>-0.23849999999999999</v>
      </c>
      <c r="G373" s="172">
        <v>-0.23849999999999999</v>
      </c>
      <c r="H373" s="172">
        <v>41.746899999999997</v>
      </c>
      <c r="I373" s="172">
        <v>32.497500000000002</v>
      </c>
      <c r="J373" s="172">
        <v>26.363800000000001</v>
      </c>
      <c r="K373" s="172">
        <v>19.444600000000001</v>
      </c>
      <c r="L373" s="172">
        <v>11.6715</v>
      </c>
      <c r="M373" s="172">
        <v>10.532400000000001</v>
      </c>
      <c r="N373" s="172">
        <v>9.2619000000000007</v>
      </c>
      <c r="O373" s="172">
        <v>4.2718999999999996</v>
      </c>
      <c r="P373" s="172">
        <v>6.7511000000000001</v>
      </c>
      <c r="Q373" s="172">
        <v>8.4865999999999993</v>
      </c>
      <c r="R373" s="172">
        <v>6.4546000000000001</v>
      </c>
    </row>
    <row r="374" spans="1:18" x14ac:dyDescent="0.3">
      <c r="A374" s="168" t="s">
        <v>358</v>
      </c>
      <c r="B374" s="168" t="s">
        <v>96</v>
      </c>
      <c r="C374" s="168">
        <v>106737</v>
      </c>
      <c r="D374" s="171">
        <v>44025</v>
      </c>
      <c r="E374" s="172">
        <v>27.9209</v>
      </c>
      <c r="F374" s="172">
        <v>-4.7914000000000003</v>
      </c>
      <c r="G374" s="172">
        <v>-4.7914000000000003</v>
      </c>
      <c r="H374" s="172">
        <v>30.392600000000002</v>
      </c>
      <c r="I374" s="172">
        <v>27.020099999999999</v>
      </c>
      <c r="J374" s="172">
        <v>21.355699999999999</v>
      </c>
      <c r="K374" s="172">
        <v>21.5001</v>
      </c>
      <c r="L374" s="172">
        <v>13.9793</v>
      </c>
      <c r="M374" s="172">
        <v>11.0458</v>
      </c>
      <c r="N374" s="172">
        <v>9.0284999999999993</v>
      </c>
      <c r="O374" s="172">
        <v>6.8971999999999998</v>
      </c>
      <c r="P374" s="172">
        <v>7.7742000000000004</v>
      </c>
      <c r="Q374" s="172">
        <v>8.3653999999999993</v>
      </c>
      <c r="R374" s="172">
        <v>11.0153</v>
      </c>
    </row>
    <row r="375" spans="1:18" x14ac:dyDescent="0.3">
      <c r="A375" s="168" t="s">
        <v>358</v>
      </c>
      <c r="B375" s="168" t="s">
        <v>63</v>
      </c>
      <c r="C375" s="168">
        <v>120048</v>
      </c>
      <c r="D375" s="171">
        <v>44025</v>
      </c>
      <c r="E375" s="172">
        <v>29.573799999999999</v>
      </c>
      <c r="F375" s="172">
        <v>-3.9893000000000001</v>
      </c>
      <c r="G375" s="172">
        <v>-3.9893000000000001</v>
      </c>
      <c r="H375" s="172">
        <v>31.163599999999999</v>
      </c>
      <c r="I375" s="172">
        <v>27.807300000000001</v>
      </c>
      <c r="J375" s="172">
        <v>22.146699999999999</v>
      </c>
      <c r="K375" s="172">
        <v>22.317799999999998</v>
      </c>
      <c r="L375" s="172">
        <v>14.819000000000001</v>
      </c>
      <c r="M375" s="172">
        <v>11.8933</v>
      </c>
      <c r="N375" s="172">
        <v>9.8803000000000001</v>
      </c>
      <c r="O375" s="172">
        <v>7.7112999999999996</v>
      </c>
      <c r="P375" s="172">
        <v>8.5885999999999996</v>
      </c>
      <c r="Q375" s="172">
        <v>8.4350000000000005</v>
      </c>
      <c r="R375" s="172">
        <v>11.866</v>
      </c>
    </row>
    <row r="376" spans="1:18" x14ac:dyDescent="0.3">
      <c r="A376" s="168" t="s">
        <v>358</v>
      </c>
      <c r="B376" s="168" t="s">
        <v>408</v>
      </c>
      <c r="C376" s="168">
        <v>106736</v>
      </c>
      <c r="D376" s="171">
        <v>44025</v>
      </c>
      <c r="E376" s="172">
        <v>26.91</v>
      </c>
      <c r="F376" s="172">
        <v>-5.0164999999999997</v>
      </c>
      <c r="G376" s="172">
        <v>-5.0164999999999997</v>
      </c>
      <c r="H376" s="172">
        <v>30.1296</v>
      </c>
      <c r="I376" s="172">
        <v>26.7698</v>
      </c>
      <c r="J376" s="172">
        <v>21.1022</v>
      </c>
      <c r="K376" s="172">
        <v>21.2393</v>
      </c>
      <c r="L376" s="172">
        <v>13.726100000000001</v>
      </c>
      <c r="M376" s="172">
        <v>10.788500000000001</v>
      </c>
      <c r="N376" s="172">
        <v>8.7689000000000004</v>
      </c>
      <c r="O376" s="172">
        <v>6.6344000000000003</v>
      </c>
      <c r="P376" s="172">
        <v>7.5056000000000003</v>
      </c>
      <c r="Q376" s="172">
        <v>8.0531000000000006</v>
      </c>
      <c r="R376" s="172">
        <v>10.744</v>
      </c>
    </row>
    <row r="377" spans="1:18" x14ac:dyDescent="0.3">
      <c r="A377" s="168" t="s">
        <v>358</v>
      </c>
      <c r="B377" s="168" t="s">
        <v>97</v>
      </c>
      <c r="C377" s="168">
        <v>112096</v>
      </c>
      <c r="D377" s="171">
        <v>44025</v>
      </c>
      <c r="E377" s="172">
        <v>26.941400000000002</v>
      </c>
      <c r="F377" s="172">
        <v>11.6624</v>
      </c>
      <c r="G377" s="172">
        <v>11.6624</v>
      </c>
      <c r="H377" s="172">
        <v>39.960599999999999</v>
      </c>
      <c r="I377" s="172">
        <v>38.554099999999998</v>
      </c>
      <c r="J377" s="172">
        <v>24.009499999999999</v>
      </c>
      <c r="K377" s="172">
        <v>23.985900000000001</v>
      </c>
      <c r="L377" s="172">
        <v>16.3599</v>
      </c>
      <c r="M377" s="172">
        <v>14.6084</v>
      </c>
      <c r="N377" s="172">
        <v>12.035299999999999</v>
      </c>
      <c r="O377" s="172">
        <v>8.1960999999999995</v>
      </c>
      <c r="P377" s="172">
        <v>10.007300000000001</v>
      </c>
      <c r="Q377" s="172">
        <v>9.9136000000000006</v>
      </c>
      <c r="R377" s="172">
        <v>11.141</v>
      </c>
    </row>
    <row r="378" spans="1:18" x14ac:dyDescent="0.3">
      <c r="A378" s="168" t="s">
        <v>358</v>
      </c>
      <c r="B378" s="168" t="s">
        <v>64</v>
      </c>
      <c r="C378" s="168">
        <v>120603</v>
      </c>
      <c r="D378" s="171">
        <v>44025</v>
      </c>
      <c r="E378" s="172">
        <v>28.055499999999999</v>
      </c>
      <c r="F378" s="172">
        <v>12.372</v>
      </c>
      <c r="G378" s="172">
        <v>12.372</v>
      </c>
      <c r="H378" s="172">
        <v>40.682899999999997</v>
      </c>
      <c r="I378" s="172">
        <v>39.278199999999998</v>
      </c>
      <c r="J378" s="172">
        <v>24.706199999999999</v>
      </c>
      <c r="K378" s="172">
        <v>24.631399999999999</v>
      </c>
      <c r="L378" s="172">
        <v>17.034099999999999</v>
      </c>
      <c r="M378" s="172">
        <v>15.319100000000001</v>
      </c>
      <c r="N378" s="172">
        <v>12.7614</v>
      </c>
      <c r="O378" s="172">
        <v>8.9479000000000006</v>
      </c>
      <c r="P378" s="172">
        <v>10.765599999999999</v>
      </c>
      <c r="Q378" s="172">
        <v>11.2994</v>
      </c>
      <c r="R378" s="172">
        <v>11.8917</v>
      </c>
    </row>
    <row r="379" spans="1:18" x14ac:dyDescent="0.3">
      <c r="A379" s="168" t="s">
        <v>358</v>
      </c>
      <c r="B379" s="168" t="s">
        <v>98</v>
      </c>
      <c r="C379" s="168">
        <v>116583</v>
      </c>
      <c r="D379" s="171">
        <v>44025</v>
      </c>
      <c r="E379" s="172">
        <v>16.652999999999999</v>
      </c>
      <c r="F379" s="172">
        <v>0.80369999999999997</v>
      </c>
      <c r="G379" s="172">
        <v>0.80369999999999997</v>
      </c>
      <c r="H379" s="172">
        <v>39.276299999999999</v>
      </c>
      <c r="I379" s="172">
        <v>33.055999999999997</v>
      </c>
      <c r="J379" s="172">
        <v>26.111599999999999</v>
      </c>
      <c r="K379" s="172">
        <v>20.6692</v>
      </c>
      <c r="L379" s="172">
        <v>12.5563</v>
      </c>
      <c r="M379" s="172">
        <v>11.7738</v>
      </c>
      <c r="N379" s="172">
        <v>8.4662000000000006</v>
      </c>
      <c r="O379" s="172">
        <v>4.9086999999999996</v>
      </c>
      <c r="P379" s="172">
        <v>5.9438000000000004</v>
      </c>
      <c r="Q379" s="172">
        <v>6.2617000000000003</v>
      </c>
      <c r="R379" s="172">
        <v>8.0668000000000006</v>
      </c>
    </row>
    <row r="380" spans="1:18" x14ac:dyDescent="0.3">
      <c r="A380" s="168" t="s">
        <v>358</v>
      </c>
      <c r="B380" s="168" t="s">
        <v>65</v>
      </c>
      <c r="C380" s="168">
        <v>116811</v>
      </c>
      <c r="D380" s="171">
        <v>44025</v>
      </c>
      <c r="E380" s="172">
        <v>17.709299999999999</v>
      </c>
      <c r="F380" s="172">
        <v>1.5116000000000001</v>
      </c>
      <c r="G380" s="172">
        <v>1.5116000000000001</v>
      </c>
      <c r="H380" s="172">
        <v>40.054400000000001</v>
      </c>
      <c r="I380" s="172">
        <v>33.837499999999999</v>
      </c>
      <c r="J380" s="172">
        <v>26.902799999999999</v>
      </c>
      <c r="K380" s="172">
        <v>21.488099999999999</v>
      </c>
      <c r="L380" s="172">
        <v>13.385</v>
      </c>
      <c r="M380" s="172">
        <v>12.6241</v>
      </c>
      <c r="N380" s="172">
        <v>9.3188999999999993</v>
      </c>
      <c r="O380" s="172">
        <v>6.0891999999999999</v>
      </c>
      <c r="P380" s="172">
        <v>7.0388000000000002</v>
      </c>
      <c r="Q380" s="172">
        <v>6.7309000000000001</v>
      </c>
      <c r="R380" s="172">
        <v>9.1026000000000007</v>
      </c>
    </row>
    <row r="381" spans="1:18" x14ac:dyDescent="0.3">
      <c r="A381" s="168" t="s">
        <v>358</v>
      </c>
      <c r="B381" s="168" t="s">
        <v>66</v>
      </c>
      <c r="C381" s="168">
        <v>118416</v>
      </c>
      <c r="D381" s="171">
        <v>44025</v>
      </c>
      <c r="E381" s="172">
        <v>28.51</v>
      </c>
      <c r="F381" s="172">
        <v>-1.4080999999999999</v>
      </c>
      <c r="G381" s="172">
        <v>-1.4080999999999999</v>
      </c>
      <c r="H381" s="172">
        <v>48.381100000000004</v>
      </c>
      <c r="I381" s="172">
        <v>34.092399999999998</v>
      </c>
      <c r="J381" s="172">
        <v>23.251100000000001</v>
      </c>
      <c r="K381" s="172">
        <v>30.956099999999999</v>
      </c>
      <c r="L381" s="172">
        <v>22.674800000000001</v>
      </c>
      <c r="M381" s="172">
        <v>16.809699999999999</v>
      </c>
      <c r="N381" s="172">
        <v>13.9358</v>
      </c>
      <c r="O381" s="172">
        <v>9.7658000000000005</v>
      </c>
      <c r="P381" s="172">
        <v>10.6046</v>
      </c>
      <c r="Q381" s="172">
        <v>10.2645</v>
      </c>
      <c r="R381" s="172">
        <v>14.622999999999999</v>
      </c>
    </row>
    <row r="382" spans="1:18" x14ac:dyDescent="0.3">
      <c r="A382" s="168" t="s">
        <v>358</v>
      </c>
      <c r="B382" s="168" t="s">
        <v>99</v>
      </c>
      <c r="C382" s="168">
        <v>111524</v>
      </c>
      <c r="D382" s="171">
        <v>44025</v>
      </c>
      <c r="E382" s="172">
        <v>26.776900000000001</v>
      </c>
      <c r="F382" s="172">
        <v>-2.1806000000000001</v>
      </c>
      <c r="G382" s="172">
        <v>-2.1806000000000001</v>
      </c>
      <c r="H382" s="172">
        <v>47.5745</v>
      </c>
      <c r="I382" s="172">
        <v>33.3003</v>
      </c>
      <c r="J382" s="172">
        <v>22.4589</v>
      </c>
      <c r="K382" s="172">
        <v>30.1265</v>
      </c>
      <c r="L382" s="172">
        <v>21.799900000000001</v>
      </c>
      <c r="M382" s="172">
        <v>15.9337</v>
      </c>
      <c r="N382" s="172">
        <v>13.0624</v>
      </c>
      <c r="O382" s="172">
        <v>8.9620999999999995</v>
      </c>
      <c r="P382" s="172">
        <v>9.7285000000000004</v>
      </c>
      <c r="Q382" s="172">
        <v>8.8445</v>
      </c>
      <c r="R382" s="172">
        <v>13.7874</v>
      </c>
    </row>
    <row r="383" spans="1:18" x14ac:dyDescent="0.3">
      <c r="A383" s="168" t="s">
        <v>358</v>
      </c>
      <c r="B383" s="168" t="s">
        <v>67</v>
      </c>
      <c r="C383" s="168">
        <v>122715</v>
      </c>
      <c r="D383" s="171">
        <v>44025</v>
      </c>
      <c r="E383" s="172">
        <v>16.8843</v>
      </c>
      <c r="F383" s="172">
        <v>2.1621999999999999</v>
      </c>
      <c r="G383" s="172">
        <v>2.1621999999999999</v>
      </c>
      <c r="H383" s="172">
        <v>29.754200000000001</v>
      </c>
      <c r="I383" s="172">
        <v>30.525400000000001</v>
      </c>
      <c r="J383" s="172">
        <v>27.927199999999999</v>
      </c>
      <c r="K383" s="172">
        <v>10.054600000000001</v>
      </c>
      <c r="L383" s="172">
        <v>9.2042000000000002</v>
      </c>
      <c r="M383" s="172">
        <v>8.6796000000000006</v>
      </c>
      <c r="N383" s="172">
        <v>8.6458999999999993</v>
      </c>
      <c r="O383" s="172">
        <v>7.2257999999999996</v>
      </c>
      <c r="P383" s="172">
        <v>8.0862999999999996</v>
      </c>
      <c r="Q383" s="172">
        <v>7.7042000000000002</v>
      </c>
      <c r="R383" s="172">
        <v>8.3039000000000005</v>
      </c>
    </row>
    <row r="384" spans="1:18" x14ac:dyDescent="0.3">
      <c r="A384" s="168" t="s">
        <v>358</v>
      </c>
      <c r="B384" s="168" t="s">
        <v>100</v>
      </c>
      <c r="C384" s="168">
        <v>122612</v>
      </c>
      <c r="D384" s="171">
        <v>44025</v>
      </c>
      <c r="E384" s="172">
        <v>16.232600000000001</v>
      </c>
      <c r="F384" s="172">
        <v>1.5742</v>
      </c>
      <c r="G384" s="172">
        <v>1.5742</v>
      </c>
      <c r="H384" s="172">
        <v>29.1037</v>
      </c>
      <c r="I384" s="172">
        <v>29.8749</v>
      </c>
      <c r="J384" s="172">
        <v>27.266200000000001</v>
      </c>
      <c r="K384" s="172">
        <v>9.3919999999999995</v>
      </c>
      <c r="L384" s="172">
        <v>8.5266000000000002</v>
      </c>
      <c r="M384" s="172">
        <v>7.9904000000000002</v>
      </c>
      <c r="N384" s="172">
        <v>7.9433999999999996</v>
      </c>
      <c r="O384" s="172">
        <v>6.5481999999999996</v>
      </c>
      <c r="P384" s="172">
        <v>7.4600999999999997</v>
      </c>
      <c r="Q384" s="172">
        <v>7.1052</v>
      </c>
      <c r="R384" s="172">
        <v>7.6033999999999997</v>
      </c>
    </row>
    <row r="385" spans="1:18" x14ac:dyDescent="0.3">
      <c r="A385" s="168" t="s">
        <v>358</v>
      </c>
      <c r="B385" s="168" t="s">
        <v>68</v>
      </c>
      <c r="C385" s="168">
        <v>145589</v>
      </c>
      <c r="D385" s="171">
        <v>44025</v>
      </c>
      <c r="E385" s="172">
        <v>1158.7898</v>
      </c>
      <c r="F385" s="172">
        <v>22.508299999999998</v>
      </c>
      <c r="G385" s="172">
        <v>22.508299999999998</v>
      </c>
      <c r="H385" s="172">
        <v>33.699199999999998</v>
      </c>
      <c r="I385" s="172">
        <v>25.845700000000001</v>
      </c>
      <c r="J385" s="172">
        <v>13.735900000000001</v>
      </c>
      <c r="K385" s="172">
        <v>14.172499999999999</v>
      </c>
      <c r="L385" s="172">
        <v>8.6844000000000001</v>
      </c>
      <c r="M385" s="172">
        <v>7.8971</v>
      </c>
      <c r="N385" s="172">
        <v>7.9321999999999999</v>
      </c>
      <c r="O385" s="172"/>
      <c r="P385" s="172"/>
      <c r="Q385" s="172">
        <v>9.5969999999999995</v>
      </c>
      <c r="R385" s="172"/>
    </row>
    <row r="386" spans="1:18" x14ac:dyDescent="0.3">
      <c r="A386" s="168" t="s">
        <v>358</v>
      </c>
      <c r="B386" s="168" t="s">
        <v>101</v>
      </c>
      <c r="C386" s="168">
        <v>145590</v>
      </c>
      <c r="D386" s="171">
        <v>44025</v>
      </c>
      <c r="E386" s="172">
        <v>1149.2167999999999</v>
      </c>
      <c r="F386" s="172">
        <v>21.982099999999999</v>
      </c>
      <c r="G386" s="172">
        <v>21.982099999999999</v>
      </c>
      <c r="H386" s="172">
        <v>33.169600000000003</v>
      </c>
      <c r="I386" s="172">
        <v>25.315200000000001</v>
      </c>
      <c r="J386" s="172">
        <v>13.205</v>
      </c>
      <c r="K386" s="172">
        <v>13.630599999999999</v>
      </c>
      <c r="L386" s="172">
        <v>8.1402000000000001</v>
      </c>
      <c r="M386" s="172">
        <v>7.3442999999999996</v>
      </c>
      <c r="N386" s="172">
        <v>7.3696999999999999</v>
      </c>
      <c r="O386" s="172"/>
      <c r="P386" s="172"/>
      <c r="Q386" s="172">
        <v>9.0330999999999992</v>
      </c>
      <c r="R386" s="172"/>
    </row>
    <row r="387" spans="1:18" x14ac:dyDescent="0.3">
      <c r="A387" s="168" t="s">
        <v>358</v>
      </c>
      <c r="B387" s="168" t="s">
        <v>69</v>
      </c>
      <c r="C387" s="168">
        <v>120435</v>
      </c>
      <c r="D387" s="171">
        <v>44025</v>
      </c>
      <c r="E387" s="172">
        <v>32.988199999999999</v>
      </c>
      <c r="F387" s="172">
        <v>-4.0556999999999999</v>
      </c>
      <c r="G387" s="172">
        <v>-4.0556999999999999</v>
      </c>
      <c r="H387" s="172">
        <v>24.839200000000002</v>
      </c>
      <c r="I387" s="172">
        <v>27.038</v>
      </c>
      <c r="J387" s="172">
        <v>26.234400000000001</v>
      </c>
      <c r="K387" s="172">
        <v>20.754999999999999</v>
      </c>
      <c r="L387" s="172">
        <v>11.320499999999999</v>
      </c>
      <c r="M387" s="172">
        <v>9.2479999999999993</v>
      </c>
      <c r="N387" s="172">
        <v>8.5771999999999995</v>
      </c>
      <c r="O387" s="172">
        <v>8.0608000000000004</v>
      </c>
      <c r="P387" s="172">
        <v>8.4359000000000002</v>
      </c>
      <c r="Q387" s="172">
        <v>8.6639999999999997</v>
      </c>
      <c r="R387" s="172">
        <v>8.1890999999999998</v>
      </c>
    </row>
    <row r="388" spans="1:18" x14ac:dyDescent="0.3">
      <c r="A388" s="168" t="s">
        <v>358</v>
      </c>
      <c r="B388" s="168" t="s">
        <v>102</v>
      </c>
      <c r="C388" s="168">
        <v>101806</v>
      </c>
      <c r="D388" s="171">
        <v>44025</v>
      </c>
      <c r="E388" s="172">
        <v>31.686699999999998</v>
      </c>
      <c r="F388" s="172">
        <v>-4.7976999999999999</v>
      </c>
      <c r="G388" s="172">
        <v>-4.7976999999999999</v>
      </c>
      <c r="H388" s="172">
        <v>24.103400000000001</v>
      </c>
      <c r="I388" s="172">
        <v>26.303999999999998</v>
      </c>
      <c r="J388" s="172">
        <v>25.488</v>
      </c>
      <c r="K388" s="172">
        <v>19.988099999999999</v>
      </c>
      <c r="L388" s="172">
        <v>10.5915</v>
      </c>
      <c r="M388" s="172">
        <v>8.5802999999999994</v>
      </c>
      <c r="N388" s="172">
        <v>7.9337999999999997</v>
      </c>
      <c r="O388" s="172">
        <v>7.4881000000000002</v>
      </c>
      <c r="P388" s="172">
        <v>7.8146000000000004</v>
      </c>
      <c r="Q388" s="172">
        <v>6.9927999999999999</v>
      </c>
      <c r="R388" s="172">
        <v>7.5990000000000002</v>
      </c>
    </row>
    <row r="389" spans="1:18" x14ac:dyDescent="0.3">
      <c r="A389" s="168" t="s">
        <v>358</v>
      </c>
      <c r="B389" s="168" t="s">
        <v>70</v>
      </c>
      <c r="C389" s="168">
        <v>119755</v>
      </c>
      <c r="D389" s="171">
        <v>44025</v>
      </c>
      <c r="E389" s="172">
        <v>29.709499999999998</v>
      </c>
      <c r="F389" s="172">
        <v>12.667400000000001</v>
      </c>
      <c r="G389" s="172">
        <v>12.667400000000001</v>
      </c>
      <c r="H389" s="172">
        <v>55.770200000000003</v>
      </c>
      <c r="I389" s="172">
        <v>39.834499999999998</v>
      </c>
      <c r="J389" s="172">
        <v>34.053100000000001</v>
      </c>
      <c r="K389" s="172">
        <v>29.9848</v>
      </c>
      <c r="L389" s="172">
        <v>17.104900000000001</v>
      </c>
      <c r="M389" s="172">
        <v>14.3385</v>
      </c>
      <c r="N389" s="172">
        <v>11.995699999999999</v>
      </c>
      <c r="O389" s="172">
        <v>10.098800000000001</v>
      </c>
      <c r="P389" s="172">
        <v>10.824400000000001</v>
      </c>
      <c r="Q389" s="172">
        <v>10.3001</v>
      </c>
      <c r="R389" s="172">
        <v>13.2097</v>
      </c>
    </row>
    <row r="390" spans="1:18" x14ac:dyDescent="0.3">
      <c r="A390" s="168" t="s">
        <v>358</v>
      </c>
      <c r="B390" s="168" t="s">
        <v>103</v>
      </c>
      <c r="C390" s="168">
        <v>108511</v>
      </c>
      <c r="D390" s="171">
        <v>44025</v>
      </c>
      <c r="E390" s="172">
        <v>28.365400000000001</v>
      </c>
      <c r="F390" s="172">
        <v>12.021800000000001</v>
      </c>
      <c r="G390" s="172">
        <v>12.021800000000001</v>
      </c>
      <c r="H390" s="172">
        <v>55.117600000000003</v>
      </c>
      <c r="I390" s="172">
        <v>39.192999999999998</v>
      </c>
      <c r="J390" s="172">
        <v>33.402200000000001</v>
      </c>
      <c r="K390" s="172">
        <v>29.299800000000001</v>
      </c>
      <c r="L390" s="172">
        <v>16.407900000000001</v>
      </c>
      <c r="M390" s="172">
        <v>13.622999999999999</v>
      </c>
      <c r="N390" s="172">
        <v>11.267200000000001</v>
      </c>
      <c r="O390" s="172">
        <v>9.4293999999999993</v>
      </c>
      <c r="P390" s="172">
        <v>10.1424</v>
      </c>
      <c r="Q390" s="172">
        <v>8.9699000000000009</v>
      </c>
      <c r="R390" s="172">
        <v>12.488099999999999</v>
      </c>
    </row>
    <row r="391" spans="1:18" x14ac:dyDescent="0.3">
      <c r="A391" s="168" t="s">
        <v>358</v>
      </c>
      <c r="B391" s="168" t="s">
        <v>71</v>
      </c>
      <c r="C391" s="168">
        <v>119428</v>
      </c>
      <c r="D391" s="171">
        <v>44025</v>
      </c>
      <c r="E391" s="172">
        <v>24.264600000000002</v>
      </c>
      <c r="F391" s="172">
        <v>4.1631999999999998</v>
      </c>
      <c r="G391" s="172">
        <v>4.1631999999999998</v>
      </c>
      <c r="H391" s="172">
        <v>46.943100000000001</v>
      </c>
      <c r="I391" s="172">
        <v>33.695300000000003</v>
      </c>
      <c r="J391" s="172">
        <v>21.015599999999999</v>
      </c>
      <c r="K391" s="172">
        <v>26.929300000000001</v>
      </c>
      <c r="L391" s="172">
        <v>16.89</v>
      </c>
      <c r="M391" s="172">
        <v>13.5679</v>
      </c>
      <c r="N391" s="172">
        <v>11.8725</v>
      </c>
      <c r="O391" s="172">
        <v>9.0182000000000002</v>
      </c>
      <c r="P391" s="172">
        <v>9.9779</v>
      </c>
      <c r="Q391" s="172">
        <v>9.7144999999999992</v>
      </c>
      <c r="R391" s="172">
        <v>12.1355</v>
      </c>
    </row>
    <row r="392" spans="1:18" x14ac:dyDescent="0.3">
      <c r="A392" s="168" t="s">
        <v>358</v>
      </c>
      <c r="B392" s="168" t="s">
        <v>104</v>
      </c>
      <c r="C392" s="168">
        <v>118053</v>
      </c>
      <c r="D392" s="171">
        <v>44025</v>
      </c>
      <c r="E392" s="172">
        <v>23.102</v>
      </c>
      <c r="F392" s="172">
        <v>3.4769000000000001</v>
      </c>
      <c r="G392" s="172">
        <v>3.4769000000000001</v>
      </c>
      <c r="H392" s="172">
        <v>46.270699999999998</v>
      </c>
      <c r="I392" s="172">
        <v>33.027799999999999</v>
      </c>
      <c r="J392" s="172">
        <v>20.3447</v>
      </c>
      <c r="K392" s="172">
        <v>26.2255</v>
      </c>
      <c r="L392" s="172">
        <v>16.177099999999999</v>
      </c>
      <c r="M392" s="172">
        <v>12.8462</v>
      </c>
      <c r="N392" s="172">
        <v>11.113300000000001</v>
      </c>
      <c r="O392" s="172">
        <v>8.1702999999999992</v>
      </c>
      <c r="P392" s="172">
        <v>9.1252999999999993</v>
      </c>
      <c r="Q392" s="172">
        <v>6.2186000000000003</v>
      </c>
      <c r="R392" s="172">
        <v>11.321400000000001</v>
      </c>
    </row>
    <row r="393" spans="1:18" x14ac:dyDescent="0.3">
      <c r="A393" s="168" t="s">
        <v>358</v>
      </c>
      <c r="B393" s="168" t="s">
        <v>72</v>
      </c>
      <c r="C393" s="168">
        <v>140769</v>
      </c>
      <c r="D393" s="171">
        <v>44025</v>
      </c>
      <c r="E393" s="172">
        <v>13.6151</v>
      </c>
      <c r="F393" s="172">
        <v>-5.3593000000000002</v>
      </c>
      <c r="G393" s="172">
        <v>-5.3593000000000002</v>
      </c>
      <c r="H393" s="172">
        <v>30.548100000000002</v>
      </c>
      <c r="I393" s="172">
        <v>31.041799999999999</v>
      </c>
      <c r="J393" s="172">
        <v>12.700900000000001</v>
      </c>
      <c r="K393" s="172">
        <v>23.195</v>
      </c>
      <c r="L393" s="172">
        <v>18.282800000000002</v>
      </c>
      <c r="M393" s="172">
        <v>14.2957</v>
      </c>
      <c r="N393" s="172">
        <v>12.311</v>
      </c>
      <c r="O393" s="172">
        <v>9.6613000000000007</v>
      </c>
      <c r="P393" s="172"/>
      <c r="Q393" s="172">
        <v>9.7812999999999999</v>
      </c>
      <c r="R393" s="172">
        <v>13.2286</v>
      </c>
    </row>
    <row r="394" spans="1:18" x14ac:dyDescent="0.3">
      <c r="A394" s="168" t="s">
        <v>358</v>
      </c>
      <c r="B394" s="168" t="s">
        <v>105</v>
      </c>
      <c r="C394" s="168">
        <v>140771</v>
      </c>
      <c r="D394" s="171">
        <v>44025</v>
      </c>
      <c r="E394" s="172">
        <v>13.039199999999999</v>
      </c>
      <c r="F394" s="172">
        <v>-6.2484999999999999</v>
      </c>
      <c r="G394" s="172">
        <v>-6.2484999999999999</v>
      </c>
      <c r="H394" s="172">
        <v>29.639600000000002</v>
      </c>
      <c r="I394" s="172">
        <v>30.095500000000001</v>
      </c>
      <c r="J394" s="172">
        <v>11.7925</v>
      </c>
      <c r="K394" s="172">
        <v>22.2088</v>
      </c>
      <c r="L394" s="172">
        <v>17.334900000000001</v>
      </c>
      <c r="M394" s="172">
        <v>13.233499999999999</v>
      </c>
      <c r="N394" s="172">
        <v>11.1654</v>
      </c>
      <c r="O394" s="172">
        <v>8.2271000000000001</v>
      </c>
      <c r="P394" s="172"/>
      <c r="Q394" s="172">
        <v>8.3558000000000003</v>
      </c>
      <c r="R394" s="172">
        <v>11.893800000000001</v>
      </c>
    </row>
    <row r="395" spans="1:18" x14ac:dyDescent="0.3">
      <c r="A395" s="168" t="s">
        <v>358</v>
      </c>
      <c r="B395" s="168" t="s">
        <v>106</v>
      </c>
      <c r="C395" s="168">
        <v>102849</v>
      </c>
      <c r="D395" s="171">
        <v>44025</v>
      </c>
      <c r="E395" s="172">
        <v>28.4085</v>
      </c>
      <c r="F395" s="172">
        <v>37.633000000000003</v>
      </c>
      <c r="G395" s="172">
        <v>37.633000000000003</v>
      </c>
      <c r="H395" s="172">
        <v>32.784399999999998</v>
      </c>
      <c r="I395" s="172">
        <v>29.870999999999999</v>
      </c>
      <c r="J395" s="172">
        <v>20.8581</v>
      </c>
      <c r="K395" s="172">
        <v>26.726600000000001</v>
      </c>
      <c r="L395" s="172">
        <v>17.964300000000001</v>
      </c>
      <c r="M395" s="172">
        <v>12.5139</v>
      </c>
      <c r="N395" s="172">
        <v>9.9582999999999995</v>
      </c>
      <c r="O395" s="172">
        <v>7.0351999999999997</v>
      </c>
      <c r="P395" s="172">
        <v>8.5337999999999994</v>
      </c>
      <c r="Q395" s="172">
        <v>6.8907999999999996</v>
      </c>
      <c r="R395" s="172">
        <v>10.9476</v>
      </c>
    </row>
    <row r="396" spans="1:18" x14ac:dyDescent="0.3">
      <c r="A396" s="168" t="s">
        <v>358</v>
      </c>
      <c r="B396" s="168" t="s">
        <v>73</v>
      </c>
      <c r="C396" s="168">
        <v>118747</v>
      </c>
      <c r="D396" s="171">
        <v>44025</v>
      </c>
      <c r="E396" s="172">
        <v>29.8672</v>
      </c>
      <c r="F396" s="172">
        <v>38.084699999999998</v>
      </c>
      <c r="G396" s="172">
        <v>38.084699999999998</v>
      </c>
      <c r="H396" s="172">
        <v>33.206200000000003</v>
      </c>
      <c r="I396" s="172">
        <v>30.3066</v>
      </c>
      <c r="J396" s="172">
        <v>21.295500000000001</v>
      </c>
      <c r="K396" s="172">
        <v>27.220199999999998</v>
      </c>
      <c r="L396" s="172">
        <v>18.5853</v>
      </c>
      <c r="M396" s="172">
        <v>13.1861</v>
      </c>
      <c r="N396" s="172">
        <v>10.6576</v>
      </c>
      <c r="O396" s="172">
        <v>7.7534000000000001</v>
      </c>
      <c r="P396" s="172">
        <v>9.2539999999999996</v>
      </c>
      <c r="Q396" s="172">
        <v>9.1980000000000004</v>
      </c>
      <c r="R396" s="172">
        <v>11.7034</v>
      </c>
    </row>
    <row r="397" spans="1:18" x14ac:dyDescent="0.3">
      <c r="A397" s="168" t="s">
        <v>358</v>
      </c>
      <c r="B397" s="168" t="s">
        <v>107</v>
      </c>
      <c r="C397" s="168">
        <v>116485</v>
      </c>
      <c r="D397" s="171">
        <v>44025</v>
      </c>
      <c r="E397" s="172">
        <v>2046.9446</v>
      </c>
      <c r="F397" s="172">
        <v>3.3140000000000001</v>
      </c>
      <c r="G397" s="172">
        <v>3.3140000000000001</v>
      </c>
      <c r="H397" s="172">
        <v>32.929699999999997</v>
      </c>
      <c r="I397" s="172">
        <v>26.6066</v>
      </c>
      <c r="J397" s="172">
        <v>14.8901</v>
      </c>
      <c r="K397" s="172">
        <v>23.309000000000001</v>
      </c>
      <c r="L397" s="172">
        <v>13.04</v>
      </c>
      <c r="M397" s="172">
        <v>10.8832</v>
      </c>
      <c r="N397" s="172">
        <v>9.4885999999999999</v>
      </c>
      <c r="O397" s="172">
        <v>7.8163</v>
      </c>
      <c r="P397" s="172">
        <v>9.0425000000000004</v>
      </c>
      <c r="Q397" s="172">
        <v>8.7856000000000005</v>
      </c>
      <c r="R397" s="172">
        <v>11.345700000000001</v>
      </c>
    </row>
    <row r="398" spans="1:18" x14ac:dyDescent="0.3">
      <c r="A398" s="168" t="s">
        <v>358</v>
      </c>
      <c r="B398" s="168" t="s">
        <v>74</v>
      </c>
      <c r="C398" s="168">
        <v>120084</v>
      </c>
      <c r="D398" s="171">
        <v>44025</v>
      </c>
      <c r="E398" s="172">
        <v>2188.8818999999999</v>
      </c>
      <c r="F398" s="172">
        <v>4.1580000000000004</v>
      </c>
      <c r="G398" s="172">
        <v>4.1580000000000004</v>
      </c>
      <c r="H398" s="172">
        <v>33.785800000000002</v>
      </c>
      <c r="I398" s="172">
        <v>27.475899999999999</v>
      </c>
      <c r="J398" s="172">
        <v>15.813700000000001</v>
      </c>
      <c r="K398" s="172">
        <v>24.298500000000001</v>
      </c>
      <c r="L398" s="172">
        <v>14.0471</v>
      </c>
      <c r="M398" s="172">
        <v>11.934200000000001</v>
      </c>
      <c r="N398" s="172">
        <v>10.3423</v>
      </c>
      <c r="O398" s="172">
        <v>8.7960999999999991</v>
      </c>
      <c r="P398" s="172">
        <v>10.184900000000001</v>
      </c>
      <c r="Q398" s="172">
        <v>9.6371000000000002</v>
      </c>
      <c r="R398" s="172">
        <v>12.2194</v>
      </c>
    </row>
    <row r="399" spans="1:18" x14ac:dyDescent="0.3">
      <c r="A399" s="168" t="s">
        <v>358</v>
      </c>
      <c r="B399" s="168" t="s">
        <v>108</v>
      </c>
      <c r="C399" s="168">
        <v>100963</v>
      </c>
      <c r="D399" s="171">
        <v>44025</v>
      </c>
      <c r="E399" s="172">
        <v>32.0075</v>
      </c>
      <c r="F399" s="172">
        <v>1.3686</v>
      </c>
      <c r="G399" s="172">
        <v>1.3686</v>
      </c>
      <c r="H399" s="172">
        <v>235.8861</v>
      </c>
      <c r="I399" s="172">
        <v>126.8175</v>
      </c>
      <c r="J399" s="172">
        <v>64.908000000000001</v>
      </c>
      <c r="K399" s="172">
        <v>19.532399999999999</v>
      </c>
      <c r="L399" s="172">
        <v>14.1357</v>
      </c>
      <c r="M399" s="172">
        <v>10.4727</v>
      </c>
      <c r="N399" s="172">
        <v>8.6912000000000003</v>
      </c>
      <c r="O399" s="172">
        <v>3.2955999999999999</v>
      </c>
      <c r="P399" s="172">
        <v>5.9320000000000004</v>
      </c>
      <c r="Q399" s="172">
        <v>6.9885999999999999</v>
      </c>
      <c r="R399" s="172">
        <v>4.4233000000000002</v>
      </c>
    </row>
    <row r="400" spans="1:18" x14ac:dyDescent="0.3">
      <c r="A400" s="168" t="s">
        <v>358</v>
      </c>
      <c r="B400" s="168" t="s">
        <v>75</v>
      </c>
      <c r="C400" s="168">
        <v>119461</v>
      </c>
      <c r="D400" s="171">
        <v>44025</v>
      </c>
      <c r="E400" s="172">
        <v>33.722700000000003</v>
      </c>
      <c r="F400" s="172">
        <v>1.7681</v>
      </c>
      <c r="G400" s="172">
        <v>1.7681</v>
      </c>
      <c r="H400" s="172">
        <v>236.28569999999999</v>
      </c>
      <c r="I400" s="172">
        <v>127.2204</v>
      </c>
      <c r="J400" s="172">
        <v>65.319599999999994</v>
      </c>
      <c r="K400" s="172">
        <v>19.941600000000001</v>
      </c>
      <c r="L400" s="172">
        <v>14.5205</v>
      </c>
      <c r="M400" s="172">
        <v>10.8089</v>
      </c>
      <c r="N400" s="172">
        <v>9.0479000000000003</v>
      </c>
      <c r="O400" s="172">
        <v>3.9327000000000001</v>
      </c>
      <c r="P400" s="172">
        <v>6.6368</v>
      </c>
      <c r="Q400" s="172">
        <v>7.3097000000000003</v>
      </c>
      <c r="R400" s="172">
        <v>4.9606000000000003</v>
      </c>
    </row>
    <row r="401" spans="1:18" x14ac:dyDescent="0.3">
      <c r="A401" s="168" t="s">
        <v>358</v>
      </c>
      <c r="B401" s="168" t="s">
        <v>109</v>
      </c>
      <c r="C401" s="168">
        <v>100172</v>
      </c>
      <c r="D401" s="171">
        <v>44025</v>
      </c>
      <c r="E401" s="172">
        <v>63.344700000000003</v>
      </c>
      <c r="F401" s="172">
        <v>3.4775</v>
      </c>
      <c r="G401" s="172">
        <v>3.4775</v>
      </c>
      <c r="H401" s="172">
        <v>6.0738000000000003</v>
      </c>
      <c r="I401" s="172">
        <v>5.6425999999999998</v>
      </c>
      <c r="J401" s="172">
        <v>5.4920999999999998</v>
      </c>
      <c r="K401" s="172">
        <v>6.1604999999999999</v>
      </c>
      <c r="L401" s="172">
        <v>6.2054999999999998</v>
      </c>
      <c r="M401" s="172">
        <v>6.0589000000000004</v>
      </c>
      <c r="N401" s="172">
        <v>5.9405999999999999</v>
      </c>
      <c r="O401" s="172">
        <v>4.0868000000000002</v>
      </c>
      <c r="P401" s="172">
        <v>5.8513999999999999</v>
      </c>
      <c r="Q401" s="172">
        <v>8.6875999999999998</v>
      </c>
      <c r="R401" s="172">
        <v>6.8997999999999999</v>
      </c>
    </row>
    <row r="402" spans="1:18" x14ac:dyDescent="0.3">
      <c r="A402" s="168" t="s">
        <v>358</v>
      </c>
      <c r="B402" s="168" t="s">
        <v>76</v>
      </c>
      <c r="C402" s="168">
        <v>120830</v>
      </c>
      <c r="D402" s="171">
        <v>44025</v>
      </c>
      <c r="E402" s="172">
        <v>64.245999999999995</v>
      </c>
      <c r="F402" s="172">
        <v>3.5802999999999998</v>
      </c>
      <c r="G402" s="172">
        <v>3.5802999999999998</v>
      </c>
      <c r="H402" s="172">
        <v>6.1756000000000002</v>
      </c>
      <c r="I402" s="172">
        <v>5.7426000000000004</v>
      </c>
      <c r="J402" s="172">
        <v>5.6108000000000002</v>
      </c>
      <c r="K402" s="172">
        <v>6.2685000000000004</v>
      </c>
      <c r="L402" s="172">
        <v>6.3117999999999999</v>
      </c>
      <c r="M402" s="172">
        <v>6.1746999999999996</v>
      </c>
      <c r="N402" s="172">
        <v>6.0545999999999998</v>
      </c>
      <c r="O402" s="172">
        <v>4.2746000000000004</v>
      </c>
      <c r="P402" s="172">
        <v>5.9702000000000002</v>
      </c>
      <c r="Q402" s="172">
        <v>7.2373000000000003</v>
      </c>
      <c r="R402" s="172">
        <v>7.0444000000000004</v>
      </c>
    </row>
    <row r="403" spans="1:18" x14ac:dyDescent="0.3">
      <c r="A403" s="168" t="s">
        <v>358</v>
      </c>
      <c r="B403" s="168" t="s">
        <v>77</v>
      </c>
      <c r="C403" s="168">
        <v>134494</v>
      </c>
      <c r="D403" s="171">
        <v>44025</v>
      </c>
      <c r="E403" s="172">
        <v>15.905799999999999</v>
      </c>
      <c r="F403" s="172">
        <v>3.0605000000000002</v>
      </c>
      <c r="G403" s="172">
        <v>3.0605000000000002</v>
      </c>
      <c r="H403" s="172">
        <v>9.9848999999999997</v>
      </c>
      <c r="I403" s="172">
        <v>9.8058999999999994</v>
      </c>
      <c r="J403" s="172">
        <v>8.8301999999999996</v>
      </c>
      <c r="K403" s="172">
        <v>15.4186</v>
      </c>
      <c r="L403" s="172">
        <v>13.196300000000001</v>
      </c>
      <c r="M403" s="172">
        <v>12.0562</v>
      </c>
      <c r="N403" s="172">
        <v>9.9917999999999996</v>
      </c>
      <c r="O403" s="172">
        <v>7.3166000000000002</v>
      </c>
      <c r="P403" s="172">
        <v>9.4270999999999994</v>
      </c>
      <c r="Q403" s="172">
        <v>9.4184000000000001</v>
      </c>
      <c r="R403" s="172">
        <v>10.8573</v>
      </c>
    </row>
    <row r="404" spans="1:18" x14ac:dyDescent="0.3">
      <c r="A404" s="168" t="s">
        <v>358</v>
      </c>
      <c r="B404" s="168" t="s">
        <v>110</v>
      </c>
      <c r="C404" s="168">
        <v>141061</v>
      </c>
      <c r="D404" s="171">
        <v>44025</v>
      </c>
      <c r="E404" s="172">
        <v>15.848699999999999</v>
      </c>
      <c r="F404" s="172">
        <v>2.9946999999999999</v>
      </c>
      <c r="G404" s="172">
        <v>2.9946999999999999</v>
      </c>
      <c r="H404" s="172">
        <v>9.8887999999999998</v>
      </c>
      <c r="I404" s="172">
        <v>9.6921999999999997</v>
      </c>
      <c r="J404" s="172">
        <v>8.7114999999999991</v>
      </c>
      <c r="K404" s="172">
        <v>15.290800000000001</v>
      </c>
      <c r="L404" s="172">
        <v>13.0488</v>
      </c>
      <c r="M404" s="172">
        <v>11.912000000000001</v>
      </c>
      <c r="N404" s="172">
        <v>9.8506999999999998</v>
      </c>
      <c r="O404" s="172">
        <v>7.1962000000000002</v>
      </c>
      <c r="P404" s="172">
        <v>9.3109999999999999</v>
      </c>
      <c r="Q404" s="172">
        <v>9.3025000000000002</v>
      </c>
      <c r="R404" s="172">
        <v>10.7247</v>
      </c>
    </row>
    <row r="405" spans="1:18" x14ac:dyDescent="0.3">
      <c r="A405" s="168" t="s">
        <v>358</v>
      </c>
      <c r="B405" s="168" t="s">
        <v>78</v>
      </c>
      <c r="C405" s="168">
        <v>119671</v>
      </c>
      <c r="D405" s="171">
        <v>44025</v>
      </c>
      <c r="E405" s="172">
        <v>28.683900000000001</v>
      </c>
      <c r="F405" s="172">
        <v>-5.7234999999999996</v>
      </c>
      <c r="G405" s="172">
        <v>-5.7234999999999996</v>
      </c>
      <c r="H405" s="172">
        <v>35.248399999999997</v>
      </c>
      <c r="I405" s="172">
        <v>31.320599999999999</v>
      </c>
      <c r="J405" s="172">
        <v>15.567399999999999</v>
      </c>
      <c r="K405" s="172">
        <v>25.976900000000001</v>
      </c>
      <c r="L405" s="172">
        <v>17.265699999999999</v>
      </c>
      <c r="M405" s="172">
        <v>14.824</v>
      </c>
      <c r="N405" s="172">
        <v>12.1557</v>
      </c>
      <c r="O405" s="172">
        <v>9.2896999999999998</v>
      </c>
      <c r="P405" s="172">
        <v>10.6008</v>
      </c>
      <c r="Q405" s="172">
        <v>9.6126000000000005</v>
      </c>
      <c r="R405" s="172">
        <v>13.6058</v>
      </c>
    </row>
    <row r="406" spans="1:18" x14ac:dyDescent="0.3">
      <c r="A406" s="168" t="s">
        <v>358</v>
      </c>
      <c r="B406" s="168" t="s">
        <v>111</v>
      </c>
      <c r="C406" s="168">
        <v>102205</v>
      </c>
      <c r="D406" s="171">
        <v>44025</v>
      </c>
      <c r="E406" s="172">
        <v>27.264299999999999</v>
      </c>
      <c r="F406" s="172">
        <v>-6.5117000000000003</v>
      </c>
      <c r="G406" s="172">
        <v>-6.5117000000000003</v>
      </c>
      <c r="H406" s="172">
        <v>34.518099999999997</v>
      </c>
      <c r="I406" s="172">
        <v>30.620699999999999</v>
      </c>
      <c r="J406" s="172">
        <v>14.9039</v>
      </c>
      <c r="K406" s="172">
        <v>25.3033</v>
      </c>
      <c r="L406" s="172">
        <v>16.6007</v>
      </c>
      <c r="M406" s="172">
        <v>14.152100000000001</v>
      </c>
      <c r="N406" s="172">
        <v>11.480399999999999</v>
      </c>
      <c r="O406" s="172">
        <v>8.4913000000000007</v>
      </c>
      <c r="P406" s="172">
        <v>9.8339999999999996</v>
      </c>
      <c r="Q406" s="172">
        <v>6.2636000000000003</v>
      </c>
      <c r="R406" s="172">
        <v>12.838800000000001</v>
      </c>
    </row>
    <row r="407" spans="1:18" x14ac:dyDescent="0.3">
      <c r="A407" s="168" t="s">
        <v>358</v>
      </c>
      <c r="B407" s="168" t="s">
        <v>79</v>
      </c>
      <c r="C407" s="168">
        <v>119097</v>
      </c>
      <c r="D407" s="171">
        <v>44025</v>
      </c>
      <c r="E407" s="172">
        <v>34.023699999999998</v>
      </c>
      <c r="F407" s="172">
        <v>13.6396</v>
      </c>
      <c r="G407" s="172">
        <v>13.6396</v>
      </c>
      <c r="H407" s="172">
        <v>34.867100000000001</v>
      </c>
      <c r="I407" s="172">
        <v>33.976799999999997</v>
      </c>
      <c r="J407" s="172">
        <v>25.924600000000002</v>
      </c>
      <c r="K407" s="172">
        <v>21.666499999999999</v>
      </c>
      <c r="L407" s="172">
        <v>15.4811</v>
      </c>
      <c r="M407" s="172">
        <v>12.842499999999999</v>
      </c>
      <c r="N407" s="172">
        <v>10.870900000000001</v>
      </c>
      <c r="O407" s="172">
        <v>7.2854999999999999</v>
      </c>
      <c r="P407" s="172">
        <v>8.9231999999999996</v>
      </c>
      <c r="Q407" s="172">
        <v>9.7498000000000005</v>
      </c>
      <c r="R407" s="172">
        <v>10.283899999999999</v>
      </c>
    </row>
    <row r="408" spans="1:18" x14ac:dyDescent="0.3">
      <c r="A408" s="168" t="s">
        <v>358</v>
      </c>
      <c r="B408" s="168" t="s">
        <v>112</v>
      </c>
      <c r="C408" s="168">
        <v>101909</v>
      </c>
      <c r="D408" s="171">
        <v>44025</v>
      </c>
      <c r="E408" s="172">
        <v>31.505199999999999</v>
      </c>
      <c r="F408" s="172">
        <v>12.409000000000001</v>
      </c>
      <c r="G408" s="172">
        <v>12.409000000000001</v>
      </c>
      <c r="H408" s="172">
        <v>33.5976</v>
      </c>
      <c r="I408" s="172">
        <v>32.703600000000002</v>
      </c>
      <c r="J408" s="172">
        <v>24.605</v>
      </c>
      <c r="K408" s="172">
        <v>20.3535</v>
      </c>
      <c r="L408" s="172">
        <v>14.246499999999999</v>
      </c>
      <c r="M408" s="172">
        <v>11.6351</v>
      </c>
      <c r="N408" s="172">
        <v>9.6514000000000006</v>
      </c>
      <c r="O408" s="172">
        <v>6.1595000000000004</v>
      </c>
      <c r="P408" s="172">
        <v>7.7804000000000002</v>
      </c>
      <c r="Q408" s="172">
        <v>7.0385999999999997</v>
      </c>
      <c r="R408" s="172">
        <v>9.1218000000000004</v>
      </c>
    </row>
    <row r="409" spans="1:18" x14ac:dyDescent="0.3">
      <c r="A409" s="168" t="s">
        <v>358</v>
      </c>
      <c r="B409" s="168" t="s">
        <v>113</v>
      </c>
      <c r="C409" s="168">
        <v>116555</v>
      </c>
      <c r="D409" s="171">
        <v>44025</v>
      </c>
      <c r="E409" s="172">
        <v>18.610299999999999</v>
      </c>
      <c r="F409" s="172">
        <v>9.8797999999999995</v>
      </c>
      <c r="G409" s="172">
        <v>9.8797999999999995</v>
      </c>
      <c r="H409" s="172">
        <v>50.296999999999997</v>
      </c>
      <c r="I409" s="172">
        <v>37.199199999999998</v>
      </c>
      <c r="J409" s="172">
        <v>25.677700000000002</v>
      </c>
      <c r="K409" s="172">
        <v>27.195399999999999</v>
      </c>
      <c r="L409" s="172">
        <v>17.4133</v>
      </c>
      <c r="M409" s="172">
        <v>13.892799999999999</v>
      </c>
      <c r="N409" s="172">
        <v>11.084</v>
      </c>
      <c r="O409" s="172">
        <v>7.5693999999999999</v>
      </c>
      <c r="P409" s="172">
        <v>7.7919999999999998</v>
      </c>
      <c r="Q409" s="172">
        <v>7.6565000000000003</v>
      </c>
      <c r="R409" s="172">
        <v>11.4276</v>
      </c>
    </row>
    <row r="410" spans="1:18" x14ac:dyDescent="0.3">
      <c r="A410" s="168" t="s">
        <v>358</v>
      </c>
      <c r="B410" s="168" t="s">
        <v>80</v>
      </c>
      <c r="C410" s="168">
        <v>119311</v>
      </c>
      <c r="D410" s="171">
        <v>44025</v>
      </c>
      <c r="E410" s="172">
        <v>19.415700000000001</v>
      </c>
      <c r="F410" s="172">
        <v>10.0345</v>
      </c>
      <c r="G410" s="172">
        <v>10.0345</v>
      </c>
      <c r="H410" s="172">
        <v>50.435400000000001</v>
      </c>
      <c r="I410" s="172">
        <v>37.333199999999998</v>
      </c>
      <c r="J410" s="172">
        <v>25.805</v>
      </c>
      <c r="K410" s="172">
        <v>27.522200000000002</v>
      </c>
      <c r="L410" s="172">
        <v>17.6571</v>
      </c>
      <c r="M410" s="172">
        <v>14.2241</v>
      </c>
      <c r="N410" s="172">
        <v>11.3888</v>
      </c>
      <c r="O410" s="172">
        <v>7.8916000000000004</v>
      </c>
      <c r="P410" s="172">
        <v>8.3702000000000005</v>
      </c>
      <c r="Q410" s="172">
        <v>8.0576000000000008</v>
      </c>
      <c r="R410" s="172">
        <v>11.696099999999999</v>
      </c>
    </row>
    <row r="411" spans="1:18" x14ac:dyDescent="0.3">
      <c r="A411" s="168" t="s">
        <v>358</v>
      </c>
      <c r="B411" s="168" t="s">
        <v>363</v>
      </c>
      <c r="C411" s="168">
        <v>148118</v>
      </c>
      <c r="D411" s="171">
        <v>44025</v>
      </c>
      <c r="E411" s="172">
        <v>0.38690000000000002</v>
      </c>
      <c r="F411" s="172">
        <v>9.4413</v>
      </c>
      <c r="G411" s="172">
        <v>9.4413</v>
      </c>
      <c r="H411" s="172">
        <v>8.0988000000000007</v>
      </c>
      <c r="I411" s="172">
        <v>8.7896000000000001</v>
      </c>
      <c r="J411" s="172">
        <v>8.5831</v>
      </c>
      <c r="K411" s="172">
        <v>8.7932000000000006</v>
      </c>
      <c r="L411" s="172"/>
      <c r="M411" s="172"/>
      <c r="N411" s="172"/>
      <c r="O411" s="172"/>
      <c r="P411" s="172"/>
      <c r="Q411" s="172">
        <v>8.8392999999999997</v>
      </c>
      <c r="R411" s="172"/>
    </row>
    <row r="412" spans="1:18" x14ac:dyDescent="0.3">
      <c r="A412" s="168" t="s">
        <v>358</v>
      </c>
      <c r="B412" s="168" t="s">
        <v>367</v>
      </c>
      <c r="C412" s="168">
        <v>148117</v>
      </c>
      <c r="D412" s="171">
        <v>44025</v>
      </c>
      <c r="E412" s="172">
        <v>0.36969999999999997</v>
      </c>
      <c r="F412" s="172">
        <v>9.8809000000000005</v>
      </c>
      <c r="G412" s="172">
        <v>9.8809000000000005</v>
      </c>
      <c r="H412" s="172">
        <v>8.4762000000000004</v>
      </c>
      <c r="I412" s="172">
        <v>8.49</v>
      </c>
      <c r="J412" s="172">
        <v>8.6622000000000003</v>
      </c>
      <c r="K412" s="172">
        <v>8.7581000000000007</v>
      </c>
      <c r="L412" s="172"/>
      <c r="M412" s="172"/>
      <c r="N412" s="172"/>
      <c r="O412" s="172"/>
      <c r="P412" s="172"/>
      <c r="Q412" s="172">
        <v>8.8331</v>
      </c>
      <c r="R412" s="172"/>
    </row>
    <row r="413" spans="1:18" x14ac:dyDescent="0.3">
      <c r="A413" s="168" t="s">
        <v>358</v>
      </c>
      <c r="B413" s="168" t="s">
        <v>81</v>
      </c>
      <c r="C413" s="168">
        <v>120762</v>
      </c>
      <c r="D413" s="171">
        <v>44025</v>
      </c>
      <c r="E413" s="172">
        <v>21.939599999999999</v>
      </c>
      <c r="F413" s="172">
        <v>14.491099999999999</v>
      </c>
      <c r="G413" s="172">
        <v>14.491099999999999</v>
      </c>
      <c r="H413" s="172">
        <v>47.292700000000004</v>
      </c>
      <c r="I413" s="172">
        <v>32.375</v>
      </c>
      <c r="J413" s="172">
        <v>25.607299999999999</v>
      </c>
      <c r="K413" s="172">
        <v>27.794499999999999</v>
      </c>
      <c r="L413" s="172">
        <v>10.0845</v>
      </c>
      <c r="M413" s="172">
        <v>8.4468999999999994</v>
      </c>
      <c r="N413" s="172">
        <v>6.3339999999999996</v>
      </c>
      <c r="O413" s="172">
        <v>2.4996999999999998</v>
      </c>
      <c r="P413" s="172">
        <v>6.4889000000000001</v>
      </c>
      <c r="Q413" s="172">
        <v>7.72</v>
      </c>
      <c r="R413" s="172">
        <v>2.6516000000000002</v>
      </c>
    </row>
    <row r="414" spans="1:18" x14ac:dyDescent="0.3">
      <c r="A414" s="168" t="s">
        <v>358</v>
      </c>
      <c r="B414" s="168" t="s">
        <v>114</v>
      </c>
      <c r="C414" s="168">
        <v>113077</v>
      </c>
      <c r="D414" s="171">
        <v>44025</v>
      </c>
      <c r="E414" s="172">
        <v>20.913900000000002</v>
      </c>
      <c r="F414" s="172">
        <v>13.919700000000001</v>
      </c>
      <c r="G414" s="172">
        <v>13.919700000000001</v>
      </c>
      <c r="H414" s="172">
        <v>46.739199999999997</v>
      </c>
      <c r="I414" s="172">
        <v>31.797699999999999</v>
      </c>
      <c r="J414" s="172">
        <v>25.01</v>
      </c>
      <c r="K414" s="172">
        <v>27.165400000000002</v>
      </c>
      <c r="L414" s="172">
        <v>9.4612999999999996</v>
      </c>
      <c r="M414" s="172">
        <v>7.8204000000000002</v>
      </c>
      <c r="N414" s="172">
        <v>5.6976000000000004</v>
      </c>
      <c r="O414" s="172">
        <v>1.8021</v>
      </c>
      <c r="P414" s="172">
        <v>5.7573999999999996</v>
      </c>
      <c r="Q414" s="172">
        <v>7.6075999999999997</v>
      </c>
      <c r="R414" s="172">
        <v>1.9786999999999999</v>
      </c>
    </row>
    <row r="415" spans="1:18" x14ac:dyDescent="0.3">
      <c r="A415" s="173" t="s">
        <v>27</v>
      </c>
      <c r="B415" s="168"/>
      <c r="C415" s="168"/>
      <c r="D415" s="168"/>
      <c r="E415" s="168"/>
      <c r="F415" s="174">
        <v>3.7843275362318836</v>
      </c>
      <c r="G415" s="174">
        <v>3.7843275362318836</v>
      </c>
      <c r="H415" s="174">
        <v>38.025268656716413</v>
      </c>
      <c r="I415" s="174">
        <v>30.081505970149259</v>
      </c>
      <c r="J415" s="174">
        <v>20.6343671641791</v>
      </c>
      <c r="K415" s="174">
        <v>19.516934328358214</v>
      </c>
      <c r="L415" s="174">
        <v>10.590230769230768</v>
      </c>
      <c r="M415" s="174">
        <v>10.863632258064516</v>
      </c>
      <c r="N415" s="174">
        <v>9.139743548387095</v>
      </c>
      <c r="O415" s="174">
        <v>6.7560883333333326</v>
      </c>
      <c r="P415" s="174">
        <v>8.218005172413795</v>
      </c>
      <c r="Q415" s="174">
        <v>6.1189666666666653</v>
      </c>
      <c r="R415" s="174">
        <v>9.5300283333333322</v>
      </c>
    </row>
    <row r="416" spans="1:18" x14ac:dyDescent="0.3">
      <c r="A416" s="173" t="s">
        <v>409</v>
      </c>
      <c r="B416" s="168"/>
      <c r="C416" s="168"/>
      <c r="D416" s="168"/>
      <c r="E416" s="168"/>
      <c r="F416" s="174">
        <v>2.1621999999999999</v>
      </c>
      <c r="G416" s="174">
        <v>2.1621999999999999</v>
      </c>
      <c r="H416" s="174">
        <v>33.699199999999998</v>
      </c>
      <c r="I416" s="174">
        <v>30.3066</v>
      </c>
      <c r="J416" s="174">
        <v>21.015599999999999</v>
      </c>
      <c r="K416" s="174">
        <v>21.2393</v>
      </c>
      <c r="L416" s="174">
        <v>13.726100000000001</v>
      </c>
      <c r="M416" s="174">
        <v>11.730350000000001</v>
      </c>
      <c r="N416" s="174">
        <v>9.4037499999999987</v>
      </c>
      <c r="O416" s="174">
        <v>7.30105</v>
      </c>
      <c r="P416" s="174">
        <v>8.3477500000000013</v>
      </c>
      <c r="Q416" s="174">
        <v>8.3558000000000003</v>
      </c>
      <c r="R416" s="174">
        <v>10.734349999999999</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44025</v>
      </c>
      <c r="E419" s="172">
        <v>36.880000000000003</v>
      </c>
      <c r="F419" s="172">
        <v>0</v>
      </c>
      <c r="G419" s="172">
        <v>0</v>
      </c>
      <c r="H419" s="172">
        <v>-0.7268</v>
      </c>
      <c r="I419" s="172">
        <v>1.6818</v>
      </c>
      <c r="J419" s="172">
        <v>6.1905999999999999</v>
      </c>
      <c r="K419" s="172">
        <v>15.647500000000001</v>
      </c>
      <c r="L419" s="172">
        <v>-8.4635999999999996</v>
      </c>
      <c r="M419" s="172">
        <v>-5.4199999999999998E-2</v>
      </c>
      <c r="N419" s="172">
        <v>-1.2847999999999999</v>
      </c>
      <c r="O419" s="172">
        <v>1.5167999999999999</v>
      </c>
      <c r="P419" s="172">
        <v>5.9539999999999997</v>
      </c>
      <c r="Q419" s="172">
        <v>9.9291</v>
      </c>
      <c r="R419" s="172">
        <v>-3.1236000000000002</v>
      </c>
    </row>
    <row r="420" spans="1:18" x14ac:dyDescent="0.3">
      <c r="A420" s="168" t="s">
        <v>368</v>
      </c>
      <c r="B420" s="168" t="s">
        <v>163</v>
      </c>
      <c r="C420" s="168">
        <v>119661</v>
      </c>
      <c r="D420" s="171">
        <v>44025</v>
      </c>
      <c r="E420" s="172">
        <v>39.6</v>
      </c>
      <c r="F420" s="172">
        <v>2.53E-2</v>
      </c>
      <c r="G420" s="172">
        <v>2.53E-2</v>
      </c>
      <c r="H420" s="172">
        <v>-0.72699999999999998</v>
      </c>
      <c r="I420" s="172">
        <v>1.7210000000000001</v>
      </c>
      <c r="J420" s="172">
        <v>6.2516999999999996</v>
      </c>
      <c r="K420" s="172">
        <v>15.8233</v>
      </c>
      <c r="L420" s="172">
        <v>-8.1845999999999997</v>
      </c>
      <c r="M420" s="172">
        <v>0.45660000000000001</v>
      </c>
      <c r="N420" s="172">
        <v>-0.62739999999999996</v>
      </c>
      <c r="O420" s="172">
        <v>2.4165999999999999</v>
      </c>
      <c r="P420" s="172">
        <v>6.9877000000000002</v>
      </c>
      <c r="Q420" s="172">
        <v>13.277200000000001</v>
      </c>
      <c r="R420" s="172">
        <v>-2.3833000000000002</v>
      </c>
    </row>
    <row r="421" spans="1:18" x14ac:dyDescent="0.3">
      <c r="A421" s="168" t="s">
        <v>368</v>
      </c>
      <c r="B421" s="168" t="s">
        <v>403</v>
      </c>
      <c r="C421" s="168"/>
      <c r="D421" s="171">
        <v>44025</v>
      </c>
      <c r="E421" s="172">
        <v>30.09</v>
      </c>
      <c r="F421" s="172">
        <v>0</v>
      </c>
      <c r="G421" s="172">
        <v>0</v>
      </c>
      <c r="H421" s="172">
        <v>-0.7258</v>
      </c>
      <c r="I421" s="172">
        <v>1.6898</v>
      </c>
      <c r="J421" s="172">
        <v>6.1749999999999998</v>
      </c>
      <c r="K421" s="172">
        <v>15.6418</v>
      </c>
      <c r="L421" s="172">
        <v>-7.6711</v>
      </c>
      <c r="M421" s="172">
        <v>0.73650000000000004</v>
      </c>
      <c r="N421" s="172">
        <v>-0.16589999999999999</v>
      </c>
      <c r="O421" s="172">
        <v>2.2806000000000002</v>
      </c>
      <c r="P421" s="172">
        <v>6.6308999999999996</v>
      </c>
      <c r="Q421" s="172">
        <v>9.4361999999999995</v>
      </c>
      <c r="R421" s="172">
        <v>-2.1364999999999998</v>
      </c>
    </row>
    <row r="422" spans="1:18" x14ac:dyDescent="0.3">
      <c r="A422" s="168" t="s">
        <v>368</v>
      </c>
      <c r="B422" s="168" t="s">
        <v>267</v>
      </c>
      <c r="C422" s="168">
        <v>107745</v>
      </c>
      <c r="D422" s="171">
        <v>44025</v>
      </c>
      <c r="E422" s="172">
        <v>30.09</v>
      </c>
      <c r="F422" s="172">
        <v>0</v>
      </c>
      <c r="G422" s="172">
        <v>0</v>
      </c>
      <c r="H422" s="172">
        <v>-0.7258</v>
      </c>
      <c r="I422" s="172">
        <v>1.6898</v>
      </c>
      <c r="J422" s="172">
        <v>6.1749999999999998</v>
      </c>
      <c r="K422" s="172">
        <v>15.6418</v>
      </c>
      <c r="L422" s="172">
        <v>-7.6711</v>
      </c>
      <c r="M422" s="172">
        <v>0.73650000000000004</v>
      </c>
      <c r="N422" s="172">
        <v>-0.16589999999999999</v>
      </c>
      <c r="O422" s="172">
        <v>2.2806000000000002</v>
      </c>
      <c r="P422" s="172">
        <v>6.6308999999999996</v>
      </c>
      <c r="Q422" s="172">
        <v>9.4361999999999995</v>
      </c>
      <c r="R422" s="172">
        <v>-2.1364999999999998</v>
      </c>
    </row>
    <row r="423" spans="1:18" x14ac:dyDescent="0.3">
      <c r="A423" s="168" t="s">
        <v>368</v>
      </c>
      <c r="B423" s="168" t="s">
        <v>164</v>
      </c>
      <c r="C423" s="168">
        <v>119544</v>
      </c>
      <c r="D423" s="171">
        <v>44025</v>
      </c>
      <c r="E423" s="172">
        <v>32.26</v>
      </c>
      <c r="F423" s="172">
        <v>3.1E-2</v>
      </c>
      <c r="G423" s="172">
        <v>3.1E-2</v>
      </c>
      <c r="H423" s="172">
        <v>-0.67730000000000001</v>
      </c>
      <c r="I423" s="172">
        <v>1.7344999999999999</v>
      </c>
      <c r="J423" s="172">
        <v>6.2582000000000004</v>
      </c>
      <c r="K423" s="172">
        <v>15.9597</v>
      </c>
      <c r="L423" s="172">
        <v>-7.2188999999999997</v>
      </c>
      <c r="M423" s="172">
        <v>1.5104</v>
      </c>
      <c r="N423" s="172">
        <v>0.84399999999999997</v>
      </c>
      <c r="O423" s="172">
        <v>3.3746</v>
      </c>
      <c r="P423" s="172">
        <v>7.7135999999999996</v>
      </c>
      <c r="Q423" s="172">
        <v>14.064</v>
      </c>
      <c r="R423" s="172">
        <v>-1.1259999999999999</v>
      </c>
    </row>
    <row r="424" spans="1:18" x14ac:dyDescent="0.3">
      <c r="A424" s="168" t="s">
        <v>368</v>
      </c>
      <c r="B424" s="168" t="s">
        <v>165</v>
      </c>
      <c r="C424" s="168">
        <v>120503</v>
      </c>
      <c r="D424" s="171">
        <v>44025</v>
      </c>
      <c r="E424" s="172">
        <v>48.022500000000001</v>
      </c>
      <c r="F424" s="172">
        <v>-0.69499999999999995</v>
      </c>
      <c r="G424" s="172">
        <v>-0.69499999999999995</v>
      </c>
      <c r="H424" s="172">
        <v>-0.44080000000000003</v>
      </c>
      <c r="I424" s="172">
        <v>2.2265999999999999</v>
      </c>
      <c r="J424" s="172">
        <v>4.0792999999999999</v>
      </c>
      <c r="K424" s="172">
        <v>11.951499999999999</v>
      </c>
      <c r="L424" s="172">
        <v>-10.8386</v>
      </c>
      <c r="M424" s="172">
        <v>-4.6840000000000002</v>
      </c>
      <c r="N424" s="172">
        <v>-0.77129999999999999</v>
      </c>
      <c r="O424" s="172">
        <v>6.6463999999999999</v>
      </c>
      <c r="P424" s="172">
        <v>8.3242999999999991</v>
      </c>
      <c r="Q424" s="172">
        <v>16.789100000000001</v>
      </c>
      <c r="R424" s="172">
        <v>0.69330000000000003</v>
      </c>
    </row>
    <row r="425" spans="1:18" x14ac:dyDescent="0.3">
      <c r="A425" s="168" t="s">
        <v>368</v>
      </c>
      <c r="B425" s="168" t="s">
        <v>268</v>
      </c>
      <c r="C425" s="168">
        <v>112323</v>
      </c>
      <c r="D425" s="171">
        <v>44025</v>
      </c>
      <c r="E425" s="172">
        <v>44.251899999999999</v>
      </c>
      <c r="F425" s="172">
        <v>-0.70169999999999999</v>
      </c>
      <c r="G425" s="172">
        <v>-0.70169999999999999</v>
      </c>
      <c r="H425" s="172">
        <v>-0.45619999999999999</v>
      </c>
      <c r="I425" s="172">
        <v>2.1951000000000001</v>
      </c>
      <c r="J425" s="172">
        <v>4.0077999999999996</v>
      </c>
      <c r="K425" s="172">
        <v>11.7272</v>
      </c>
      <c r="L425" s="172">
        <v>-11.184799999999999</v>
      </c>
      <c r="M425" s="172">
        <v>-5.2386999999999997</v>
      </c>
      <c r="N425" s="172">
        <v>-1.5517000000000001</v>
      </c>
      <c r="O425" s="172">
        <v>5.6372999999999998</v>
      </c>
      <c r="P425" s="172">
        <v>7.2343000000000002</v>
      </c>
      <c r="Q425" s="172">
        <v>15.1473</v>
      </c>
      <c r="R425" s="172">
        <v>-0.2092</v>
      </c>
    </row>
    <row r="426" spans="1:18" x14ac:dyDescent="0.3">
      <c r="A426" s="168" t="s">
        <v>368</v>
      </c>
      <c r="B426" s="168" t="s">
        <v>269</v>
      </c>
      <c r="C426" s="168">
        <v>134044</v>
      </c>
      <c r="D426" s="171">
        <v>44025</v>
      </c>
      <c r="E426" s="172">
        <v>40.51</v>
      </c>
      <c r="F426" s="172">
        <v>0.32190000000000002</v>
      </c>
      <c r="G426" s="172">
        <v>0.32190000000000002</v>
      </c>
      <c r="H426" s="172">
        <v>1.0224</v>
      </c>
      <c r="I426" s="172">
        <v>4.8124000000000002</v>
      </c>
      <c r="J426" s="172">
        <v>7.6249000000000002</v>
      </c>
      <c r="K426" s="172">
        <v>16.676300000000001</v>
      </c>
      <c r="L426" s="172">
        <v>-10.908300000000001</v>
      </c>
      <c r="M426" s="172">
        <v>-4.9061000000000003</v>
      </c>
      <c r="N426" s="172">
        <v>-6.2702</v>
      </c>
      <c r="O426" s="172">
        <v>-3.2319</v>
      </c>
      <c r="P426" s="172">
        <v>2.0261999999999998</v>
      </c>
      <c r="Q426" s="172">
        <v>0.76770000000000005</v>
      </c>
      <c r="R426" s="172">
        <v>-5.9751000000000003</v>
      </c>
    </row>
    <row r="427" spans="1:18" x14ac:dyDescent="0.3">
      <c r="A427" s="168" t="s">
        <v>368</v>
      </c>
      <c r="B427" s="168" t="s">
        <v>166</v>
      </c>
      <c r="C427" s="168">
        <v>134045</v>
      </c>
      <c r="D427" s="171">
        <v>44025</v>
      </c>
      <c r="E427" s="172">
        <v>43.88</v>
      </c>
      <c r="F427" s="172">
        <v>0.34300000000000003</v>
      </c>
      <c r="G427" s="172">
        <v>0.34300000000000003</v>
      </c>
      <c r="H427" s="172">
        <v>1.0362</v>
      </c>
      <c r="I427" s="172">
        <v>4.8506999999999998</v>
      </c>
      <c r="J427" s="172">
        <v>7.681</v>
      </c>
      <c r="K427" s="172">
        <v>16.857500000000002</v>
      </c>
      <c r="L427" s="172">
        <v>-10.613200000000001</v>
      </c>
      <c r="M427" s="172">
        <v>-4.4009</v>
      </c>
      <c r="N427" s="172">
        <v>-5.6140999999999996</v>
      </c>
      <c r="O427" s="172">
        <v>-2.4066000000000001</v>
      </c>
      <c r="P427" s="172">
        <v>2.8997999999999999</v>
      </c>
      <c r="Q427" s="172">
        <v>1.6745000000000001</v>
      </c>
      <c r="R427" s="172">
        <v>-5.2454999999999998</v>
      </c>
    </row>
    <row r="428" spans="1:18" x14ac:dyDescent="0.3">
      <c r="A428" s="168" t="s">
        <v>368</v>
      </c>
      <c r="B428" s="168" t="s">
        <v>270</v>
      </c>
      <c r="C428" s="168">
        <v>113463</v>
      </c>
      <c r="D428" s="171">
        <v>44025</v>
      </c>
      <c r="E428" s="172">
        <v>38.325000000000003</v>
      </c>
      <c r="F428" s="172">
        <v>9.4E-2</v>
      </c>
      <c r="G428" s="172">
        <v>9.4E-2</v>
      </c>
      <c r="H428" s="172">
        <v>-0.1043</v>
      </c>
      <c r="I428" s="172">
        <v>3.4300999999999999</v>
      </c>
      <c r="J428" s="172">
        <v>6.3048000000000002</v>
      </c>
      <c r="K428" s="172">
        <v>14.7249</v>
      </c>
      <c r="L428" s="172">
        <v>-8.9776000000000007</v>
      </c>
      <c r="M428" s="172">
        <v>-1.7131000000000001</v>
      </c>
      <c r="N428" s="172">
        <v>-0.12509999999999999</v>
      </c>
      <c r="O428" s="172">
        <v>1.7459</v>
      </c>
      <c r="P428" s="172">
        <v>4.4164000000000003</v>
      </c>
      <c r="Q428" s="172">
        <v>9.6882999999999999</v>
      </c>
      <c r="R428" s="172">
        <v>2.1522000000000001</v>
      </c>
    </row>
    <row r="429" spans="1:18" x14ac:dyDescent="0.3">
      <c r="A429" s="168" t="s">
        <v>368</v>
      </c>
      <c r="B429" s="168" t="s">
        <v>167</v>
      </c>
      <c r="C429" s="168">
        <v>120147</v>
      </c>
      <c r="D429" s="171">
        <v>44025</v>
      </c>
      <c r="E429" s="172">
        <v>40.598999999999997</v>
      </c>
      <c r="F429" s="172">
        <v>0.1036</v>
      </c>
      <c r="G429" s="172">
        <v>0.1036</v>
      </c>
      <c r="H429" s="172">
        <v>-7.8799999999999995E-2</v>
      </c>
      <c r="I429" s="172">
        <v>3.4817999999999998</v>
      </c>
      <c r="J429" s="172">
        <v>6.4165999999999999</v>
      </c>
      <c r="K429" s="172">
        <v>15.0504</v>
      </c>
      <c r="L429" s="172">
        <v>-8.4350000000000005</v>
      </c>
      <c r="M429" s="172">
        <v>-0.82569999999999999</v>
      </c>
      <c r="N429" s="172">
        <v>1.0754999999999999</v>
      </c>
      <c r="O429" s="172">
        <v>2.9361999999999999</v>
      </c>
      <c r="P429" s="172">
        <v>5.4657999999999998</v>
      </c>
      <c r="Q429" s="172">
        <v>12.225</v>
      </c>
      <c r="R429" s="172">
        <v>3.3380999999999998</v>
      </c>
    </row>
    <row r="430" spans="1:18" x14ac:dyDescent="0.3">
      <c r="A430" s="168" t="s">
        <v>368</v>
      </c>
      <c r="B430" s="168" t="s">
        <v>168</v>
      </c>
      <c r="C430" s="168">
        <v>141950</v>
      </c>
      <c r="D430" s="171">
        <v>44025</v>
      </c>
      <c r="E430" s="172">
        <v>9.0500000000000007</v>
      </c>
      <c r="F430" s="172">
        <v>-0.33040000000000003</v>
      </c>
      <c r="G430" s="172">
        <v>-0.33040000000000003</v>
      </c>
      <c r="H430" s="172">
        <v>0.55559999999999998</v>
      </c>
      <c r="I430" s="172">
        <v>3.5468999999999999</v>
      </c>
      <c r="J430" s="172">
        <v>6.2206999999999999</v>
      </c>
      <c r="K430" s="172">
        <v>12.702400000000001</v>
      </c>
      <c r="L430" s="172">
        <v>-3.5181</v>
      </c>
      <c r="M430" s="172">
        <v>5.4779</v>
      </c>
      <c r="N430" s="172">
        <v>8.5131999999999994</v>
      </c>
      <c r="O430" s="172"/>
      <c r="P430" s="172"/>
      <c r="Q430" s="172">
        <v>-4.0784000000000002</v>
      </c>
      <c r="R430" s="172">
        <v>-3.4039999999999999</v>
      </c>
    </row>
    <row r="431" spans="1:18" x14ac:dyDescent="0.3">
      <c r="A431" s="168" t="s">
        <v>368</v>
      </c>
      <c r="B431" s="168" t="s">
        <v>271</v>
      </c>
      <c r="C431" s="168">
        <v>141952</v>
      </c>
      <c r="D431" s="171">
        <v>44025</v>
      </c>
      <c r="E431" s="172">
        <v>8.8800000000000008</v>
      </c>
      <c r="F431" s="172">
        <v>-0.22470000000000001</v>
      </c>
      <c r="G431" s="172">
        <v>-0.22470000000000001</v>
      </c>
      <c r="H431" s="172">
        <v>0.56630000000000003</v>
      </c>
      <c r="I431" s="172">
        <v>3.6173000000000002</v>
      </c>
      <c r="J431" s="172">
        <v>6.2201000000000004</v>
      </c>
      <c r="K431" s="172">
        <v>12.547499999999999</v>
      </c>
      <c r="L431" s="172">
        <v>-3.7919999999999998</v>
      </c>
      <c r="M431" s="172">
        <v>4.9645000000000001</v>
      </c>
      <c r="N431" s="172">
        <v>7.7670000000000003</v>
      </c>
      <c r="O431" s="172"/>
      <c r="P431" s="172"/>
      <c r="Q431" s="172">
        <v>-4.8342000000000001</v>
      </c>
      <c r="R431" s="172">
        <v>-4.1166999999999998</v>
      </c>
    </row>
    <row r="432" spans="1:18" x14ac:dyDescent="0.3">
      <c r="A432" s="168" t="s">
        <v>368</v>
      </c>
      <c r="B432" s="168" t="s">
        <v>169</v>
      </c>
      <c r="C432" s="168">
        <v>144315</v>
      </c>
      <c r="D432" s="171">
        <v>44025</v>
      </c>
      <c r="E432" s="172">
        <v>10.92</v>
      </c>
      <c r="F432" s="172">
        <v>-0.36499999999999999</v>
      </c>
      <c r="G432" s="172">
        <v>-0.36499999999999999</v>
      </c>
      <c r="H432" s="172">
        <v>0.6452</v>
      </c>
      <c r="I432" s="172">
        <v>3.7037</v>
      </c>
      <c r="J432" s="172">
        <v>6.0194000000000001</v>
      </c>
      <c r="K432" s="172">
        <v>12.461399999999999</v>
      </c>
      <c r="L432" s="172">
        <v>-7.7702999999999998</v>
      </c>
      <c r="M432" s="172">
        <v>-9.1499999999999998E-2</v>
      </c>
      <c r="N432" s="172">
        <v>4.0991</v>
      </c>
      <c r="O432" s="172"/>
      <c r="P432" s="172"/>
      <c r="Q432" s="172">
        <v>5.2058999999999997</v>
      </c>
      <c r="R432" s="172"/>
    </row>
    <row r="433" spans="1:18" x14ac:dyDescent="0.3">
      <c r="A433" s="168" t="s">
        <v>368</v>
      </c>
      <c r="B433" s="168" t="s">
        <v>272</v>
      </c>
      <c r="C433" s="168">
        <v>144314</v>
      </c>
      <c r="D433" s="171">
        <v>44025</v>
      </c>
      <c r="E433" s="172">
        <v>10.71</v>
      </c>
      <c r="F433" s="172">
        <v>-0.37209999999999999</v>
      </c>
      <c r="G433" s="172">
        <v>-0.37209999999999999</v>
      </c>
      <c r="H433" s="172">
        <v>0.56340000000000001</v>
      </c>
      <c r="I433" s="172">
        <v>3.6785999999999999</v>
      </c>
      <c r="J433" s="172">
        <v>5.9347000000000003</v>
      </c>
      <c r="K433" s="172">
        <v>12.146599999999999</v>
      </c>
      <c r="L433" s="172">
        <v>-8.3048000000000002</v>
      </c>
      <c r="M433" s="172">
        <v>-0.92510000000000003</v>
      </c>
      <c r="N433" s="172">
        <v>2.9807999999999999</v>
      </c>
      <c r="O433" s="172"/>
      <c r="P433" s="172"/>
      <c r="Q433" s="172">
        <v>4.0345000000000004</v>
      </c>
      <c r="R433" s="172"/>
    </row>
    <row r="434" spans="1:18" x14ac:dyDescent="0.3">
      <c r="A434" s="168" t="s">
        <v>368</v>
      </c>
      <c r="B434" s="168" t="s">
        <v>170</v>
      </c>
      <c r="C434" s="168">
        <v>119351</v>
      </c>
      <c r="D434" s="171">
        <v>44025</v>
      </c>
      <c r="E434" s="172">
        <v>59.2</v>
      </c>
      <c r="F434" s="172">
        <v>-3.3799999999999997E-2</v>
      </c>
      <c r="G434" s="172">
        <v>-3.3799999999999997E-2</v>
      </c>
      <c r="H434" s="172">
        <v>0.88619999999999999</v>
      </c>
      <c r="I434" s="172">
        <v>4.2436999999999996</v>
      </c>
      <c r="J434" s="172">
        <v>6.8978000000000002</v>
      </c>
      <c r="K434" s="172">
        <v>12.568899999999999</v>
      </c>
      <c r="L434" s="172">
        <v>-3.8649</v>
      </c>
      <c r="M434" s="172">
        <v>4.4459999999999997</v>
      </c>
      <c r="N434" s="172">
        <v>8.8835999999999995</v>
      </c>
      <c r="O434" s="172">
        <v>5.1730999999999998</v>
      </c>
      <c r="P434" s="172">
        <v>7.9805000000000001</v>
      </c>
      <c r="Q434" s="172">
        <v>13.1234</v>
      </c>
      <c r="R434" s="172">
        <v>0.254</v>
      </c>
    </row>
    <row r="435" spans="1:18" x14ac:dyDescent="0.3">
      <c r="A435" s="168" t="s">
        <v>368</v>
      </c>
      <c r="B435" s="168" t="s">
        <v>273</v>
      </c>
      <c r="C435" s="168">
        <v>111710</v>
      </c>
      <c r="D435" s="171">
        <v>44025</v>
      </c>
      <c r="E435" s="172">
        <v>53.7</v>
      </c>
      <c r="F435" s="172">
        <v>-5.5800000000000002E-2</v>
      </c>
      <c r="G435" s="172">
        <v>-5.5800000000000002E-2</v>
      </c>
      <c r="H435" s="172">
        <v>0.84509999999999996</v>
      </c>
      <c r="I435" s="172">
        <v>4.1909000000000001</v>
      </c>
      <c r="J435" s="172">
        <v>6.8018999999999998</v>
      </c>
      <c r="K435" s="172">
        <v>12.272600000000001</v>
      </c>
      <c r="L435" s="172">
        <v>-4.3803000000000001</v>
      </c>
      <c r="M435" s="172">
        <v>3.5880000000000001</v>
      </c>
      <c r="N435" s="172">
        <v>7.68</v>
      </c>
      <c r="O435" s="172">
        <v>3.9159999999999999</v>
      </c>
      <c r="P435" s="172">
        <v>6.5603999999999996</v>
      </c>
      <c r="Q435" s="172">
        <v>15.9071</v>
      </c>
      <c r="R435" s="172">
        <v>-0.89890000000000003</v>
      </c>
    </row>
    <row r="436" spans="1:18" x14ac:dyDescent="0.3">
      <c r="A436" s="168" t="s">
        <v>368</v>
      </c>
      <c r="B436" s="168" t="s">
        <v>410</v>
      </c>
      <c r="C436" s="168">
        <v>111709</v>
      </c>
      <c r="D436" s="171">
        <v>44025</v>
      </c>
      <c r="E436" s="172">
        <v>57.18</v>
      </c>
      <c r="F436" s="172">
        <v>-3.5000000000000003E-2</v>
      </c>
      <c r="G436" s="172">
        <v>-3.5000000000000003E-2</v>
      </c>
      <c r="H436" s="172">
        <v>0.86429999999999996</v>
      </c>
      <c r="I436" s="172">
        <v>4.2289000000000003</v>
      </c>
      <c r="J436" s="172">
        <v>6.8585000000000003</v>
      </c>
      <c r="K436" s="172">
        <v>12.426299999999999</v>
      </c>
      <c r="L436" s="172">
        <v>-4.0765000000000002</v>
      </c>
      <c r="M436" s="172">
        <v>4.0960999999999999</v>
      </c>
      <c r="N436" s="172">
        <v>8.3980999999999995</v>
      </c>
      <c r="O436" s="172">
        <v>4.7026000000000003</v>
      </c>
      <c r="P436" s="172">
        <v>7.3513999999999999</v>
      </c>
      <c r="Q436" s="172">
        <v>16.547999999999998</v>
      </c>
      <c r="R436" s="172">
        <v>-0.17419999999999999</v>
      </c>
    </row>
    <row r="437" spans="1:18" x14ac:dyDescent="0.3">
      <c r="A437" s="168" t="s">
        <v>368</v>
      </c>
      <c r="B437" s="168" t="s">
        <v>171</v>
      </c>
      <c r="C437" s="168">
        <v>118285</v>
      </c>
      <c r="D437" s="171">
        <v>44025</v>
      </c>
      <c r="E437" s="172">
        <v>68.72</v>
      </c>
      <c r="F437" s="172">
        <v>0.2626</v>
      </c>
      <c r="G437" s="172">
        <v>0.2626</v>
      </c>
      <c r="H437" s="172">
        <v>0.89559999999999995</v>
      </c>
      <c r="I437" s="172">
        <v>4.0580999999999996</v>
      </c>
      <c r="J437" s="172">
        <v>7.0072000000000001</v>
      </c>
      <c r="K437" s="172">
        <v>13.6431</v>
      </c>
      <c r="L437" s="172">
        <v>-5.1615000000000002</v>
      </c>
      <c r="M437" s="172">
        <v>1.8829</v>
      </c>
      <c r="N437" s="172">
        <v>1.163</v>
      </c>
      <c r="O437" s="172">
        <v>6.5186999999999999</v>
      </c>
      <c r="P437" s="172">
        <v>7.5038</v>
      </c>
      <c r="Q437" s="172">
        <v>11.693300000000001</v>
      </c>
      <c r="R437" s="172">
        <v>3.9662000000000002</v>
      </c>
    </row>
    <row r="438" spans="1:18" x14ac:dyDescent="0.3">
      <c r="A438" s="168" t="s">
        <v>368</v>
      </c>
      <c r="B438" s="168" t="s">
        <v>274</v>
      </c>
      <c r="C438" s="168">
        <v>111722</v>
      </c>
      <c r="D438" s="171">
        <v>44025</v>
      </c>
      <c r="E438" s="172">
        <v>65.37</v>
      </c>
      <c r="F438" s="172">
        <v>0.26069999999999999</v>
      </c>
      <c r="G438" s="172">
        <v>0.26069999999999999</v>
      </c>
      <c r="H438" s="172">
        <v>0.87960000000000005</v>
      </c>
      <c r="I438" s="172">
        <v>4.0095000000000001</v>
      </c>
      <c r="J438" s="172">
        <v>6.9184999999999999</v>
      </c>
      <c r="K438" s="172">
        <v>13.351800000000001</v>
      </c>
      <c r="L438" s="172">
        <v>-5.6165000000000003</v>
      </c>
      <c r="M438" s="172">
        <v>1.145</v>
      </c>
      <c r="N438" s="172">
        <v>0.1532</v>
      </c>
      <c r="O438" s="172">
        <v>5.577</v>
      </c>
      <c r="P438" s="172">
        <v>6.6639999999999997</v>
      </c>
      <c r="Q438" s="172">
        <v>17.396699999999999</v>
      </c>
      <c r="R438" s="172">
        <v>3.0270999999999999</v>
      </c>
    </row>
    <row r="439" spans="1:18" x14ac:dyDescent="0.3">
      <c r="A439" s="168" t="s">
        <v>368</v>
      </c>
      <c r="B439" s="168" t="s">
        <v>172</v>
      </c>
      <c r="C439" s="168">
        <v>119242</v>
      </c>
      <c r="D439" s="171">
        <v>44025</v>
      </c>
      <c r="E439" s="172">
        <v>49.106999999999999</v>
      </c>
      <c r="F439" s="172">
        <v>0.17130000000000001</v>
      </c>
      <c r="G439" s="172">
        <v>0.17130000000000001</v>
      </c>
      <c r="H439" s="172">
        <v>0.41720000000000002</v>
      </c>
      <c r="I439" s="172">
        <v>4.0027999999999997</v>
      </c>
      <c r="J439" s="172">
        <v>7.5987999999999998</v>
      </c>
      <c r="K439" s="172">
        <v>18.438600000000001</v>
      </c>
      <c r="L439" s="172">
        <v>-11.2182</v>
      </c>
      <c r="M439" s="172">
        <v>-3.4809000000000001</v>
      </c>
      <c r="N439" s="172">
        <v>-2.8008000000000002</v>
      </c>
      <c r="O439" s="172">
        <v>2.9796</v>
      </c>
      <c r="P439" s="172">
        <v>8.1923999999999992</v>
      </c>
      <c r="Q439" s="172">
        <v>13.4823</v>
      </c>
      <c r="R439" s="172">
        <v>2.1844999999999999</v>
      </c>
    </row>
    <row r="440" spans="1:18" x14ac:dyDescent="0.3">
      <c r="A440" s="168" t="s">
        <v>368</v>
      </c>
      <c r="B440" s="168" t="s">
        <v>275</v>
      </c>
      <c r="C440" s="168">
        <v>104772</v>
      </c>
      <c r="D440" s="171">
        <v>44025</v>
      </c>
      <c r="E440" s="172">
        <v>46.354999999999997</v>
      </c>
      <c r="F440" s="172">
        <v>0.16420000000000001</v>
      </c>
      <c r="G440" s="172">
        <v>0.16420000000000001</v>
      </c>
      <c r="H440" s="172">
        <v>0.4007</v>
      </c>
      <c r="I440" s="172">
        <v>3.9653</v>
      </c>
      <c r="J440" s="172">
        <v>7.5122999999999998</v>
      </c>
      <c r="K440" s="172">
        <v>18.153099999999998</v>
      </c>
      <c r="L440" s="172">
        <v>-11.630699999999999</v>
      </c>
      <c r="M440" s="172">
        <v>-4.1757</v>
      </c>
      <c r="N440" s="172">
        <v>-3.7399</v>
      </c>
      <c r="O440" s="172">
        <v>1.9401999999999999</v>
      </c>
      <c r="P440" s="172">
        <v>7.1658999999999997</v>
      </c>
      <c r="Q440" s="172">
        <v>12.038</v>
      </c>
      <c r="R440" s="172">
        <v>1.1907000000000001</v>
      </c>
    </row>
    <row r="441" spans="1:18" x14ac:dyDescent="0.3">
      <c r="A441" s="168" t="s">
        <v>368</v>
      </c>
      <c r="B441" s="168" t="s">
        <v>173</v>
      </c>
      <c r="C441" s="168">
        <v>118620</v>
      </c>
      <c r="D441" s="171">
        <v>44025</v>
      </c>
      <c r="E441" s="172">
        <v>46.5</v>
      </c>
      <c r="F441" s="172">
        <v>0.12920000000000001</v>
      </c>
      <c r="G441" s="172">
        <v>0.12920000000000001</v>
      </c>
      <c r="H441" s="172">
        <v>0.69289999999999996</v>
      </c>
      <c r="I441" s="172">
        <v>4.3303000000000003</v>
      </c>
      <c r="J441" s="172">
        <v>7.5145</v>
      </c>
      <c r="K441" s="172">
        <v>16.2209</v>
      </c>
      <c r="L441" s="172">
        <v>-12.0151</v>
      </c>
      <c r="M441" s="172">
        <v>-5.3917000000000002</v>
      </c>
      <c r="N441" s="172">
        <v>-5.5069999999999997</v>
      </c>
      <c r="O441" s="172">
        <v>0.74139999999999995</v>
      </c>
      <c r="P441" s="172">
        <v>4.2416999999999998</v>
      </c>
      <c r="Q441" s="172">
        <v>10.659000000000001</v>
      </c>
      <c r="R441" s="172">
        <v>-2.5611000000000002</v>
      </c>
    </row>
    <row r="442" spans="1:18" x14ac:dyDescent="0.3">
      <c r="A442" s="168" t="s">
        <v>368</v>
      </c>
      <c r="B442" s="168" t="s">
        <v>276</v>
      </c>
      <c r="C442" s="168">
        <v>111638</v>
      </c>
      <c r="D442" s="171">
        <v>44025</v>
      </c>
      <c r="E442" s="172">
        <v>42.76</v>
      </c>
      <c r="F442" s="172">
        <v>0.1171</v>
      </c>
      <c r="G442" s="172">
        <v>0.1171</v>
      </c>
      <c r="H442" s="172">
        <v>0.65910000000000002</v>
      </c>
      <c r="I442" s="172">
        <v>4.2672999999999996</v>
      </c>
      <c r="J442" s="172">
        <v>7.3563000000000001</v>
      </c>
      <c r="K442" s="172">
        <v>15.692600000000001</v>
      </c>
      <c r="L442" s="172">
        <v>-12.7881</v>
      </c>
      <c r="M442" s="172">
        <v>-6.6375999999999999</v>
      </c>
      <c r="N442" s="172">
        <v>-7.1444000000000001</v>
      </c>
      <c r="O442" s="172">
        <v>-0.82730000000000004</v>
      </c>
      <c r="P442" s="172">
        <v>2.9605000000000001</v>
      </c>
      <c r="Q442" s="172">
        <v>13.415100000000001</v>
      </c>
      <c r="R442" s="172">
        <v>-4.2134</v>
      </c>
    </row>
    <row r="443" spans="1:18" x14ac:dyDescent="0.3">
      <c r="A443" s="168" t="s">
        <v>368</v>
      </c>
      <c r="B443" s="168" t="s">
        <v>174</v>
      </c>
      <c r="C443" s="168">
        <v>135654</v>
      </c>
      <c r="D443" s="171">
        <v>44025</v>
      </c>
      <c r="E443" s="172">
        <v>14.084</v>
      </c>
      <c r="F443" s="172">
        <v>-4.4699999999999997E-2</v>
      </c>
      <c r="G443" s="172">
        <v>-4.4699999999999997E-2</v>
      </c>
      <c r="H443" s="172">
        <v>0.65029999999999999</v>
      </c>
      <c r="I443" s="172">
        <v>2.2692000000000001</v>
      </c>
      <c r="J443" s="172">
        <v>5.8605</v>
      </c>
      <c r="K443" s="172">
        <v>19.578900000000001</v>
      </c>
      <c r="L443" s="172">
        <v>-12.8789</v>
      </c>
      <c r="M443" s="172">
        <v>-6.0697000000000001</v>
      </c>
      <c r="N443" s="172">
        <v>-6.7981999999999996</v>
      </c>
      <c r="O443" s="172">
        <v>0.76319999999999999</v>
      </c>
      <c r="P443" s="172"/>
      <c r="Q443" s="172">
        <v>7.8353000000000002</v>
      </c>
      <c r="R443" s="172">
        <v>-1.3995</v>
      </c>
    </row>
    <row r="444" spans="1:18" x14ac:dyDescent="0.3">
      <c r="A444" s="168" t="s">
        <v>368</v>
      </c>
      <c r="B444" s="168" t="s">
        <v>277</v>
      </c>
      <c r="C444" s="168">
        <v>135655</v>
      </c>
      <c r="D444" s="171">
        <v>44025</v>
      </c>
      <c r="E444" s="172">
        <v>13.0806</v>
      </c>
      <c r="F444" s="172">
        <v>-5.8799999999999998E-2</v>
      </c>
      <c r="G444" s="172">
        <v>-5.8799999999999998E-2</v>
      </c>
      <c r="H444" s="172">
        <v>0.61609999999999998</v>
      </c>
      <c r="I444" s="172">
        <v>2.2002000000000002</v>
      </c>
      <c r="J444" s="172">
        <v>5.7051999999999996</v>
      </c>
      <c r="K444" s="172">
        <v>19.107299999999999</v>
      </c>
      <c r="L444" s="172">
        <v>-13.535600000000001</v>
      </c>
      <c r="M444" s="172">
        <v>-7.1086</v>
      </c>
      <c r="N444" s="172">
        <v>-8.1966999999999999</v>
      </c>
      <c r="O444" s="172">
        <v>-0.86960000000000004</v>
      </c>
      <c r="P444" s="172"/>
      <c r="Q444" s="172">
        <v>6.0938999999999997</v>
      </c>
      <c r="R444" s="172">
        <v>-3.0464000000000002</v>
      </c>
    </row>
    <row r="445" spans="1:18" x14ac:dyDescent="0.3">
      <c r="A445" s="168" t="s">
        <v>368</v>
      </c>
      <c r="B445" s="168" t="s">
        <v>278</v>
      </c>
      <c r="C445" s="168">
        <v>100526</v>
      </c>
      <c r="D445" s="171">
        <v>44025</v>
      </c>
      <c r="E445" s="172">
        <v>479.29450000000003</v>
      </c>
      <c r="F445" s="172">
        <v>4.8300000000000003E-2</v>
      </c>
      <c r="G445" s="172">
        <v>4.8300000000000003E-2</v>
      </c>
      <c r="H445" s="172">
        <v>-0.59079999999999999</v>
      </c>
      <c r="I445" s="172">
        <v>2.7879999999999998</v>
      </c>
      <c r="J445" s="172">
        <v>5.0484</v>
      </c>
      <c r="K445" s="172">
        <v>14.808400000000001</v>
      </c>
      <c r="L445" s="172">
        <v>-17.897400000000001</v>
      </c>
      <c r="M445" s="172">
        <v>-12.508900000000001</v>
      </c>
      <c r="N445" s="172">
        <v>-14.8965</v>
      </c>
      <c r="O445" s="172">
        <v>-2.7202999999999999</v>
      </c>
      <c r="P445" s="172">
        <v>2.0297999999999998</v>
      </c>
      <c r="Q445" s="172">
        <v>19.949400000000001</v>
      </c>
      <c r="R445" s="172">
        <v>-7.1562000000000001</v>
      </c>
    </row>
    <row r="446" spans="1:18" x14ac:dyDescent="0.3">
      <c r="A446" s="168" t="s">
        <v>368</v>
      </c>
      <c r="B446" s="168" t="s">
        <v>175</v>
      </c>
      <c r="C446" s="168">
        <v>118540</v>
      </c>
      <c r="D446" s="171">
        <v>44025</v>
      </c>
      <c r="E446" s="172">
        <v>512.60109999999997</v>
      </c>
      <c r="F446" s="172">
        <v>5.6800000000000003E-2</v>
      </c>
      <c r="G446" s="172">
        <v>5.6800000000000003E-2</v>
      </c>
      <c r="H446" s="172">
        <v>-0.57179999999999997</v>
      </c>
      <c r="I446" s="172">
        <v>2.8256000000000001</v>
      </c>
      <c r="J446" s="172">
        <v>5.1327999999999996</v>
      </c>
      <c r="K446" s="172">
        <v>15.0825</v>
      </c>
      <c r="L446" s="172">
        <v>-17.503900000000002</v>
      </c>
      <c r="M446" s="172">
        <v>-11.8537</v>
      </c>
      <c r="N446" s="172">
        <v>-14.052899999999999</v>
      </c>
      <c r="O446" s="172">
        <v>-1.7605999999999999</v>
      </c>
      <c r="P446" s="172">
        <v>3.0383</v>
      </c>
      <c r="Q446" s="172">
        <v>10.4367</v>
      </c>
      <c r="R446" s="172">
        <v>-6.2527999999999997</v>
      </c>
    </row>
    <row r="447" spans="1:18" x14ac:dyDescent="0.3">
      <c r="A447" s="168" t="s">
        <v>368</v>
      </c>
      <c r="B447" s="168" t="s">
        <v>279</v>
      </c>
      <c r="C447" s="168">
        <v>100998</v>
      </c>
      <c r="D447" s="171">
        <v>44025</v>
      </c>
      <c r="E447" s="172">
        <v>320.99400000000003</v>
      </c>
      <c r="F447" s="172">
        <v>-6.3500000000000001E-2</v>
      </c>
      <c r="G447" s="172">
        <v>-6.3500000000000001E-2</v>
      </c>
      <c r="H447" s="172">
        <v>0.12820000000000001</v>
      </c>
      <c r="I447" s="172">
        <v>3.5171000000000001</v>
      </c>
      <c r="J447" s="172">
        <v>7.6417000000000002</v>
      </c>
      <c r="K447" s="172">
        <v>19.602499999999999</v>
      </c>
      <c r="L447" s="172">
        <v>-15.7242</v>
      </c>
      <c r="M447" s="172">
        <v>-8.1775000000000002</v>
      </c>
      <c r="N447" s="172">
        <v>-11.6729</v>
      </c>
      <c r="O447" s="172">
        <v>-6.8099999999999994E-2</v>
      </c>
      <c r="P447" s="172">
        <v>6.2210000000000001</v>
      </c>
      <c r="Q447" s="172">
        <v>19.426100000000002</v>
      </c>
      <c r="R447" s="172">
        <v>-2.5691999999999999</v>
      </c>
    </row>
    <row r="448" spans="1:18" x14ac:dyDescent="0.3">
      <c r="A448" s="168" t="s">
        <v>368</v>
      </c>
      <c r="B448" s="168" t="s">
        <v>176</v>
      </c>
      <c r="C448" s="168">
        <v>118929</v>
      </c>
      <c r="D448" s="171">
        <v>44025</v>
      </c>
      <c r="E448" s="172">
        <v>335.10500000000002</v>
      </c>
      <c r="F448" s="172">
        <v>-5.96E-2</v>
      </c>
      <c r="G448" s="172">
        <v>-5.96E-2</v>
      </c>
      <c r="H448" s="172">
        <v>0.13780000000000001</v>
      </c>
      <c r="I448" s="172">
        <v>3.5364</v>
      </c>
      <c r="J448" s="172">
        <v>7.6871</v>
      </c>
      <c r="K448" s="172">
        <v>19.751799999999999</v>
      </c>
      <c r="L448" s="172">
        <v>-15.5143</v>
      </c>
      <c r="M448" s="172">
        <v>-7.8305999999999996</v>
      </c>
      <c r="N448" s="172">
        <v>-11.2288</v>
      </c>
      <c r="O448" s="172">
        <v>0.50370000000000004</v>
      </c>
      <c r="P448" s="172">
        <v>6.8624999999999998</v>
      </c>
      <c r="Q448" s="172">
        <v>11.5741</v>
      </c>
      <c r="R448" s="172">
        <v>-2.0796000000000001</v>
      </c>
    </row>
    <row r="449" spans="1:18" x14ac:dyDescent="0.3">
      <c r="A449" s="168" t="s">
        <v>368</v>
      </c>
      <c r="B449" s="168" t="s">
        <v>280</v>
      </c>
      <c r="C449" s="168">
        <v>101979</v>
      </c>
      <c r="D449" s="171">
        <v>44025</v>
      </c>
      <c r="E449" s="172">
        <v>1428.2051158076999</v>
      </c>
      <c r="F449" s="172">
        <v>0.1341</v>
      </c>
      <c r="G449" s="172">
        <v>0.1341</v>
      </c>
      <c r="H449" s="172">
        <v>-0.32790000000000002</v>
      </c>
      <c r="I449" s="172">
        <v>2.7006000000000001</v>
      </c>
      <c r="J449" s="172">
        <v>5.86</v>
      </c>
      <c r="K449" s="172">
        <v>16.001999999999999</v>
      </c>
      <c r="L449" s="172">
        <v>-16.775700000000001</v>
      </c>
      <c r="M449" s="172">
        <v>-10.432700000000001</v>
      </c>
      <c r="N449" s="172">
        <v>-15.0481</v>
      </c>
      <c r="O449" s="172">
        <v>-4.5377999999999998</v>
      </c>
      <c r="P449" s="172">
        <v>1.9711000000000001</v>
      </c>
      <c r="Q449" s="172">
        <v>22.650600000000001</v>
      </c>
      <c r="R449" s="172">
        <v>-6.2511999999999999</v>
      </c>
    </row>
    <row r="450" spans="1:18" x14ac:dyDescent="0.3">
      <c r="A450" s="168" t="s">
        <v>368</v>
      </c>
      <c r="B450" s="168" t="s">
        <v>177</v>
      </c>
      <c r="C450" s="168">
        <v>119060</v>
      </c>
      <c r="D450" s="171">
        <v>44025</v>
      </c>
      <c r="E450" s="172">
        <v>458.52600000000001</v>
      </c>
      <c r="F450" s="172">
        <v>0.13869999999999999</v>
      </c>
      <c r="G450" s="172">
        <v>0.13869999999999999</v>
      </c>
      <c r="H450" s="172">
        <v>-0.31609999999999999</v>
      </c>
      <c r="I450" s="172">
        <v>2.7258</v>
      </c>
      <c r="J450" s="172">
        <v>5.9180999999999999</v>
      </c>
      <c r="K450" s="172">
        <v>16.160799999999998</v>
      </c>
      <c r="L450" s="172">
        <v>-16.549399999999999</v>
      </c>
      <c r="M450" s="172">
        <v>-10.0548</v>
      </c>
      <c r="N450" s="172">
        <v>-14.5671</v>
      </c>
      <c r="O450" s="172">
        <v>-3.9115000000000002</v>
      </c>
      <c r="P450" s="172">
        <v>2.6339000000000001</v>
      </c>
      <c r="Q450" s="172">
        <v>8.7315000000000005</v>
      </c>
      <c r="R450" s="172">
        <v>-5.6890000000000001</v>
      </c>
    </row>
    <row r="451" spans="1:18" x14ac:dyDescent="0.3">
      <c r="A451" s="168" t="s">
        <v>368</v>
      </c>
      <c r="B451" s="168" t="s">
        <v>281</v>
      </c>
      <c r="C451" s="168">
        <v>104707</v>
      </c>
      <c r="D451" s="171">
        <v>44025</v>
      </c>
      <c r="E451" s="172">
        <v>33.389299999999999</v>
      </c>
      <c r="F451" s="172">
        <v>0.13350000000000001</v>
      </c>
      <c r="G451" s="172">
        <v>0.13350000000000001</v>
      </c>
      <c r="H451" s="172">
        <v>0.37190000000000001</v>
      </c>
      <c r="I451" s="172">
        <v>3.9287999999999998</v>
      </c>
      <c r="J451" s="172">
        <v>7.9825999999999997</v>
      </c>
      <c r="K451" s="172">
        <v>15.0383</v>
      </c>
      <c r="L451" s="172">
        <v>-13.977</v>
      </c>
      <c r="M451" s="172">
        <v>-5.609</v>
      </c>
      <c r="N451" s="172">
        <v>-8.2863000000000007</v>
      </c>
      <c r="O451" s="172">
        <v>-2.7119</v>
      </c>
      <c r="P451" s="172">
        <v>4.1437999999999997</v>
      </c>
      <c r="Q451" s="172">
        <v>9.3209</v>
      </c>
      <c r="R451" s="172">
        <v>-3.7073</v>
      </c>
    </row>
    <row r="452" spans="1:18" x14ac:dyDescent="0.3">
      <c r="A452" s="168" t="s">
        <v>368</v>
      </c>
      <c r="B452" s="168" t="s">
        <v>178</v>
      </c>
      <c r="C452" s="168">
        <v>120079</v>
      </c>
      <c r="D452" s="171">
        <v>44025</v>
      </c>
      <c r="E452" s="172">
        <v>35.489800000000002</v>
      </c>
      <c r="F452" s="172">
        <v>0.14360000000000001</v>
      </c>
      <c r="G452" s="172">
        <v>0.14360000000000001</v>
      </c>
      <c r="H452" s="172">
        <v>0.39579999999999999</v>
      </c>
      <c r="I452" s="172">
        <v>3.9784000000000002</v>
      </c>
      <c r="J452" s="172">
        <v>8.0970999999999993</v>
      </c>
      <c r="K452" s="172">
        <v>15.396699999999999</v>
      </c>
      <c r="L452" s="172">
        <v>-13.429399999999999</v>
      </c>
      <c r="M452" s="172">
        <v>-4.6924000000000001</v>
      </c>
      <c r="N452" s="172">
        <v>-7.0970000000000004</v>
      </c>
      <c r="O452" s="172">
        <v>-1.8001</v>
      </c>
      <c r="P452" s="172">
        <v>5.0244</v>
      </c>
      <c r="Q452" s="172">
        <v>10.2971</v>
      </c>
      <c r="R452" s="172">
        <v>-2.6962999999999999</v>
      </c>
    </row>
    <row r="453" spans="1:18" x14ac:dyDescent="0.3">
      <c r="A453" s="168" t="s">
        <v>368</v>
      </c>
      <c r="B453" s="168" t="s">
        <v>282</v>
      </c>
      <c r="C453" s="168">
        <v>100354</v>
      </c>
      <c r="D453" s="171">
        <v>44025</v>
      </c>
      <c r="E453" s="172">
        <v>344.65</v>
      </c>
      <c r="F453" s="172">
        <v>0.186</v>
      </c>
      <c r="G453" s="172">
        <v>0.186</v>
      </c>
      <c r="H453" s="172">
        <v>0.37859999999999999</v>
      </c>
      <c r="I453" s="172">
        <v>3.1175999999999999</v>
      </c>
      <c r="J453" s="172">
        <v>5.8701999999999996</v>
      </c>
      <c r="K453" s="172">
        <v>16.7118</v>
      </c>
      <c r="L453" s="172">
        <v>-13.5175</v>
      </c>
      <c r="M453" s="172">
        <v>-3.9035000000000002</v>
      </c>
      <c r="N453" s="172">
        <v>-8.7431000000000001</v>
      </c>
      <c r="O453" s="172">
        <v>1.5504</v>
      </c>
      <c r="P453" s="172">
        <v>4.9565000000000001</v>
      </c>
      <c r="Q453" s="172">
        <v>18.442</v>
      </c>
      <c r="R453" s="172">
        <v>-1.9097999999999999</v>
      </c>
    </row>
    <row r="454" spans="1:18" x14ac:dyDescent="0.3">
      <c r="A454" s="168" t="s">
        <v>368</v>
      </c>
      <c r="B454" s="168" t="s">
        <v>179</v>
      </c>
      <c r="C454" s="168">
        <v>120592</v>
      </c>
      <c r="D454" s="171">
        <v>44025</v>
      </c>
      <c r="E454" s="172">
        <v>369.95</v>
      </c>
      <c r="F454" s="172">
        <v>0.1923</v>
      </c>
      <c r="G454" s="172">
        <v>0.1923</v>
      </c>
      <c r="H454" s="172">
        <v>0.39350000000000002</v>
      </c>
      <c r="I454" s="172">
        <v>3.1536</v>
      </c>
      <c r="J454" s="172">
        <v>5.9451999999999998</v>
      </c>
      <c r="K454" s="172">
        <v>16.946999999999999</v>
      </c>
      <c r="L454" s="172">
        <v>-13.314</v>
      </c>
      <c r="M454" s="172">
        <v>-3.4577</v>
      </c>
      <c r="N454" s="172">
        <v>-8.1120999999999999</v>
      </c>
      <c r="O454" s="172">
        <v>2.4624999999999999</v>
      </c>
      <c r="P454" s="172">
        <v>6.0422000000000002</v>
      </c>
      <c r="Q454" s="172">
        <v>11.8559</v>
      </c>
      <c r="R454" s="172">
        <v>-1.1499999999999999</v>
      </c>
    </row>
    <row r="455" spans="1:18" x14ac:dyDescent="0.3">
      <c r="A455" s="168" t="s">
        <v>368</v>
      </c>
      <c r="B455" s="168" t="s">
        <v>283</v>
      </c>
      <c r="C455" s="168">
        <v>142136</v>
      </c>
      <c r="D455" s="171">
        <v>44025</v>
      </c>
      <c r="E455" s="172">
        <v>9.4</v>
      </c>
      <c r="F455" s="172">
        <v>-0.42370000000000002</v>
      </c>
      <c r="G455" s="172">
        <v>-0.42370000000000002</v>
      </c>
      <c r="H455" s="172">
        <v>-1.1567000000000001</v>
      </c>
      <c r="I455" s="172">
        <v>2.9573</v>
      </c>
      <c r="J455" s="172">
        <v>6.5759999999999996</v>
      </c>
      <c r="K455" s="172">
        <v>19.440899999999999</v>
      </c>
      <c r="L455" s="172">
        <v>-19.658100000000001</v>
      </c>
      <c r="M455" s="172">
        <v>-11.6541</v>
      </c>
      <c r="N455" s="172">
        <v>-12.395200000000001</v>
      </c>
      <c r="O455" s="172"/>
      <c r="P455" s="172"/>
      <c r="Q455" s="172">
        <v>-2.6435</v>
      </c>
      <c r="R455" s="172">
        <v>-5.8226000000000004</v>
      </c>
    </row>
    <row r="456" spans="1:18" x14ac:dyDescent="0.3">
      <c r="A456" s="168" t="s">
        <v>368</v>
      </c>
      <c r="B456" s="168" t="s">
        <v>180</v>
      </c>
      <c r="C456" s="168">
        <v>142134</v>
      </c>
      <c r="D456" s="171">
        <v>44025</v>
      </c>
      <c r="E456" s="172">
        <v>9.61</v>
      </c>
      <c r="F456" s="172">
        <v>-0.51759999999999995</v>
      </c>
      <c r="G456" s="172">
        <v>-0.51759999999999995</v>
      </c>
      <c r="H456" s="172">
        <v>-1.2333000000000001</v>
      </c>
      <c r="I456" s="172">
        <v>3.0011000000000001</v>
      </c>
      <c r="J456" s="172">
        <v>6.5410000000000004</v>
      </c>
      <c r="K456" s="172">
        <v>19.5274</v>
      </c>
      <c r="L456" s="172">
        <v>-19.514199999999999</v>
      </c>
      <c r="M456" s="172">
        <v>-11.3469</v>
      </c>
      <c r="N456" s="172">
        <v>-12.0769</v>
      </c>
      <c r="O456" s="172"/>
      <c r="P456" s="172"/>
      <c r="Q456" s="172">
        <v>-1.7077</v>
      </c>
      <c r="R456" s="172">
        <v>-5.0014000000000003</v>
      </c>
    </row>
    <row r="457" spans="1:18" x14ac:dyDescent="0.3">
      <c r="A457" s="168" t="s">
        <v>368</v>
      </c>
      <c r="B457" s="168" t="s">
        <v>181</v>
      </c>
      <c r="C457" s="168">
        <v>123637</v>
      </c>
      <c r="D457" s="171">
        <v>44025</v>
      </c>
      <c r="E457" s="172">
        <v>26.66</v>
      </c>
      <c r="F457" s="172">
        <v>0.4143</v>
      </c>
      <c r="G457" s="172">
        <v>0.4143</v>
      </c>
      <c r="H457" s="172">
        <v>-0.63360000000000005</v>
      </c>
      <c r="I457" s="172">
        <v>1.2918000000000001</v>
      </c>
      <c r="J457" s="172">
        <v>5.0846999999999998</v>
      </c>
      <c r="K457" s="172">
        <v>10.852399999999999</v>
      </c>
      <c r="L457" s="172">
        <v>-13.0463</v>
      </c>
      <c r="M457" s="172">
        <v>-7.3983999999999996</v>
      </c>
      <c r="N457" s="172">
        <v>-1.6961999999999999</v>
      </c>
      <c r="O457" s="172">
        <v>1.1633</v>
      </c>
      <c r="P457" s="172">
        <v>4.5960999999999999</v>
      </c>
      <c r="Q457" s="172">
        <v>15.405200000000001</v>
      </c>
      <c r="R457" s="172">
        <v>-3.0905999999999998</v>
      </c>
    </row>
    <row r="458" spans="1:18" x14ac:dyDescent="0.3">
      <c r="A458" s="168" t="s">
        <v>368</v>
      </c>
      <c r="B458" s="168" t="s">
        <v>284</v>
      </c>
      <c r="C458" s="168">
        <v>123638</v>
      </c>
      <c r="D458" s="171">
        <v>44025</v>
      </c>
      <c r="E458" s="172">
        <v>24.6</v>
      </c>
      <c r="F458" s="172">
        <v>0.40820000000000001</v>
      </c>
      <c r="G458" s="172">
        <v>0.40820000000000001</v>
      </c>
      <c r="H458" s="172">
        <v>-0.6462</v>
      </c>
      <c r="I458" s="172">
        <v>1.2345999999999999</v>
      </c>
      <c r="J458" s="172">
        <v>4.9935999999999998</v>
      </c>
      <c r="K458" s="172">
        <v>10.5618</v>
      </c>
      <c r="L458" s="172">
        <v>-13.562900000000001</v>
      </c>
      <c r="M458" s="172">
        <v>-8.2431999999999999</v>
      </c>
      <c r="N458" s="172">
        <v>-2.8820000000000001</v>
      </c>
      <c r="O458" s="172">
        <v>-0.37619999999999998</v>
      </c>
      <c r="P458" s="172">
        <v>3.1919</v>
      </c>
      <c r="Q458" s="172">
        <v>14.0571</v>
      </c>
      <c r="R458" s="172">
        <v>-4.4356999999999998</v>
      </c>
    </row>
    <row r="459" spans="1:18" x14ac:dyDescent="0.3">
      <c r="A459" s="168" t="s">
        <v>368</v>
      </c>
      <c r="B459" s="168" t="s">
        <v>182</v>
      </c>
      <c r="C459" s="168">
        <v>118473</v>
      </c>
      <c r="D459" s="171">
        <v>44025</v>
      </c>
      <c r="E459" s="172">
        <v>52.87</v>
      </c>
      <c r="F459" s="172">
        <v>0.34160000000000001</v>
      </c>
      <c r="G459" s="172">
        <v>0.34160000000000001</v>
      </c>
      <c r="H459" s="172">
        <v>0.57069999999999999</v>
      </c>
      <c r="I459" s="172">
        <v>3.9725000000000001</v>
      </c>
      <c r="J459" s="172">
        <v>7.766</v>
      </c>
      <c r="K459" s="172">
        <v>22.725200000000001</v>
      </c>
      <c r="L459" s="172">
        <v>-13.1713</v>
      </c>
      <c r="M459" s="172">
        <v>-4.5151000000000003</v>
      </c>
      <c r="N459" s="172">
        <v>-11.2026</v>
      </c>
      <c r="O459" s="172">
        <v>-0.71409999999999996</v>
      </c>
      <c r="P459" s="172">
        <v>4.6668000000000003</v>
      </c>
      <c r="Q459" s="172">
        <v>12.132199999999999</v>
      </c>
      <c r="R459" s="172">
        <v>-5.5186999999999999</v>
      </c>
    </row>
    <row r="460" spans="1:18" x14ac:dyDescent="0.3">
      <c r="A460" s="168" t="s">
        <v>368</v>
      </c>
      <c r="B460" s="168" t="s">
        <v>285</v>
      </c>
      <c r="C460" s="168">
        <v>111569</v>
      </c>
      <c r="D460" s="171">
        <v>44025</v>
      </c>
      <c r="E460" s="172">
        <v>48.72</v>
      </c>
      <c r="F460" s="172">
        <v>0.32950000000000002</v>
      </c>
      <c r="G460" s="172">
        <v>0.32950000000000002</v>
      </c>
      <c r="H460" s="172">
        <v>0.53649999999999998</v>
      </c>
      <c r="I460" s="172">
        <v>3.9249000000000001</v>
      </c>
      <c r="J460" s="172">
        <v>7.6447000000000003</v>
      </c>
      <c r="K460" s="172">
        <v>22.3813</v>
      </c>
      <c r="L460" s="172">
        <v>-13.617000000000001</v>
      </c>
      <c r="M460" s="172">
        <v>-5.2693000000000003</v>
      </c>
      <c r="N460" s="172">
        <v>-12.152900000000001</v>
      </c>
      <c r="O460" s="172">
        <v>-1.9026000000000001</v>
      </c>
      <c r="P460" s="172">
        <v>3.4622000000000002</v>
      </c>
      <c r="Q460" s="172">
        <v>14.6896</v>
      </c>
      <c r="R460" s="172">
        <v>-6.6395</v>
      </c>
    </row>
    <row r="461" spans="1:18" x14ac:dyDescent="0.3">
      <c r="A461" s="168" t="s">
        <v>368</v>
      </c>
      <c r="B461" s="168" t="s">
        <v>183</v>
      </c>
      <c r="C461" s="168">
        <v>141808</v>
      </c>
      <c r="D461" s="171">
        <v>44025</v>
      </c>
      <c r="E461" s="172">
        <v>9.06</v>
      </c>
      <c r="F461" s="172">
        <v>0.1105</v>
      </c>
      <c r="G461" s="172">
        <v>0.1105</v>
      </c>
      <c r="H461" s="172">
        <v>0.1105</v>
      </c>
      <c r="I461" s="172">
        <v>3.5428999999999999</v>
      </c>
      <c r="J461" s="172">
        <v>6.5881999999999996</v>
      </c>
      <c r="K461" s="172">
        <v>14.974600000000001</v>
      </c>
      <c r="L461" s="172">
        <v>-12.800800000000001</v>
      </c>
      <c r="M461" s="172">
        <v>-6.3082000000000003</v>
      </c>
      <c r="N461" s="172">
        <v>-7.1721000000000004</v>
      </c>
      <c r="O461" s="172"/>
      <c r="P461" s="172"/>
      <c r="Q461" s="172">
        <v>-3.8083</v>
      </c>
      <c r="R461" s="172">
        <v>-3.0508000000000002</v>
      </c>
    </row>
    <row r="462" spans="1:18" x14ac:dyDescent="0.3">
      <c r="A462" s="168" t="s">
        <v>368</v>
      </c>
      <c r="B462" s="168" t="s">
        <v>286</v>
      </c>
      <c r="C462" s="168">
        <v>141862</v>
      </c>
      <c r="D462" s="171">
        <v>44025</v>
      </c>
      <c r="E462" s="172">
        <v>8.82</v>
      </c>
      <c r="F462" s="172">
        <v>0.1135</v>
      </c>
      <c r="G462" s="172">
        <v>0.1135</v>
      </c>
      <c r="H462" s="172">
        <v>0.1135</v>
      </c>
      <c r="I462" s="172">
        <v>3.3997999999999999</v>
      </c>
      <c r="J462" s="172">
        <v>6.5217000000000001</v>
      </c>
      <c r="K462" s="172">
        <v>14.545500000000001</v>
      </c>
      <c r="L462" s="172">
        <v>-13.444599999999999</v>
      </c>
      <c r="M462" s="172">
        <v>-7.2554999999999996</v>
      </c>
      <c r="N462" s="172">
        <v>-8.3160000000000007</v>
      </c>
      <c r="O462" s="172"/>
      <c r="P462" s="172"/>
      <c r="Q462" s="172">
        <v>-4.8186999999999998</v>
      </c>
      <c r="R462" s="172">
        <v>-4.0930999999999997</v>
      </c>
    </row>
    <row r="463" spans="1:18" x14ac:dyDescent="0.3">
      <c r="A463" s="168" t="s">
        <v>368</v>
      </c>
      <c r="B463" s="168" t="s">
        <v>287</v>
      </c>
      <c r="C463" s="168">
        <v>104636</v>
      </c>
      <c r="D463" s="171">
        <v>44025</v>
      </c>
      <c r="E463" s="172">
        <v>49.5</v>
      </c>
      <c r="F463" s="172">
        <v>0.22270000000000001</v>
      </c>
      <c r="G463" s="172">
        <v>0.22270000000000001</v>
      </c>
      <c r="H463" s="172">
        <v>0.1416</v>
      </c>
      <c r="I463" s="172">
        <v>3.3187000000000002</v>
      </c>
      <c r="J463" s="172">
        <v>5.8597000000000001</v>
      </c>
      <c r="K463" s="172">
        <v>16.006599999999999</v>
      </c>
      <c r="L463" s="172">
        <v>-8.8230000000000004</v>
      </c>
      <c r="M463" s="172">
        <v>-0.80159999999999998</v>
      </c>
      <c r="N463" s="172">
        <v>-1.5317000000000001</v>
      </c>
      <c r="O463" s="172">
        <v>3.8904999999999998</v>
      </c>
      <c r="P463" s="172">
        <v>6.4804000000000004</v>
      </c>
      <c r="Q463" s="172">
        <v>12.5305</v>
      </c>
      <c r="R463" s="172">
        <v>-1.1402000000000001</v>
      </c>
    </row>
    <row r="464" spans="1:18" x14ac:dyDescent="0.3">
      <c r="A464" s="168" t="s">
        <v>368</v>
      </c>
      <c r="B464" s="168" t="s">
        <v>184</v>
      </c>
      <c r="C464" s="168">
        <v>120416</v>
      </c>
      <c r="D464" s="171">
        <v>44025</v>
      </c>
      <c r="E464" s="172">
        <v>55.09</v>
      </c>
      <c r="F464" s="172">
        <v>0.21829999999999999</v>
      </c>
      <c r="G464" s="172">
        <v>0.21829999999999999</v>
      </c>
      <c r="H464" s="172">
        <v>0.1454</v>
      </c>
      <c r="I464" s="172">
        <v>3.3582999999999998</v>
      </c>
      <c r="J464" s="172">
        <v>5.9626999999999999</v>
      </c>
      <c r="K464" s="172">
        <v>16.2972</v>
      </c>
      <c r="L464" s="172">
        <v>-8.3361000000000001</v>
      </c>
      <c r="M464" s="172">
        <v>0</v>
      </c>
      <c r="N464" s="172">
        <v>-0.43380000000000002</v>
      </c>
      <c r="O464" s="172">
        <v>5.3494999999999999</v>
      </c>
      <c r="P464" s="172">
        <v>8.1082999999999998</v>
      </c>
      <c r="Q464" s="172">
        <v>14.593500000000001</v>
      </c>
      <c r="R464" s="172">
        <v>0.15440000000000001</v>
      </c>
    </row>
    <row r="465" spans="1:18" x14ac:dyDescent="0.3">
      <c r="A465" s="168" t="s">
        <v>368</v>
      </c>
      <c r="B465" s="168" t="s">
        <v>185</v>
      </c>
      <c r="C465" s="168">
        <v>147541</v>
      </c>
      <c r="D465" s="171">
        <v>44025</v>
      </c>
      <c r="E465" s="172">
        <v>9.3649000000000004</v>
      </c>
      <c r="F465" s="172">
        <v>0.4602</v>
      </c>
      <c r="G465" s="172">
        <v>0.4602</v>
      </c>
      <c r="H465" s="172">
        <v>-0.1333</v>
      </c>
      <c r="I465" s="172">
        <v>2.2124000000000001</v>
      </c>
      <c r="J465" s="172">
        <v>5.5105000000000004</v>
      </c>
      <c r="K465" s="172">
        <v>18.267600000000002</v>
      </c>
      <c r="L465" s="172">
        <v>-13.8154</v>
      </c>
      <c r="M465" s="172"/>
      <c r="N465" s="172"/>
      <c r="O465" s="172"/>
      <c r="P465" s="172"/>
      <c r="Q465" s="172">
        <v>-6.351</v>
      </c>
      <c r="R465" s="172"/>
    </row>
    <row r="466" spans="1:18" x14ac:dyDescent="0.3">
      <c r="A466" s="168" t="s">
        <v>368</v>
      </c>
      <c r="B466" s="168" t="s">
        <v>288</v>
      </c>
      <c r="C466" s="168">
        <v>147544</v>
      </c>
      <c r="D466" s="171">
        <v>44025</v>
      </c>
      <c r="E466" s="172">
        <v>9.2156000000000002</v>
      </c>
      <c r="F466" s="172">
        <v>0.44140000000000001</v>
      </c>
      <c r="G466" s="172">
        <v>0.44140000000000001</v>
      </c>
      <c r="H466" s="172">
        <v>-0.17549999999999999</v>
      </c>
      <c r="I466" s="172">
        <v>2.1255000000000002</v>
      </c>
      <c r="J466" s="172">
        <v>5.3139000000000003</v>
      </c>
      <c r="K466" s="172">
        <v>17.604399999999998</v>
      </c>
      <c r="L466" s="172">
        <v>-14.7485</v>
      </c>
      <c r="M466" s="172"/>
      <c r="N466" s="172"/>
      <c r="O466" s="172"/>
      <c r="P466" s="172"/>
      <c r="Q466" s="172">
        <v>-7.8440000000000003</v>
      </c>
      <c r="R466" s="172"/>
    </row>
    <row r="467" spans="1:18" x14ac:dyDescent="0.3">
      <c r="A467" s="168" t="s">
        <v>368</v>
      </c>
      <c r="B467" s="168" t="s">
        <v>289</v>
      </c>
      <c r="C467" s="168">
        <v>107288</v>
      </c>
      <c r="D467" s="171">
        <v>44025</v>
      </c>
      <c r="E467" s="172">
        <v>16.231100000000001</v>
      </c>
      <c r="F467" s="172">
        <v>0.17710000000000001</v>
      </c>
      <c r="G467" s="172">
        <v>0.17710000000000001</v>
      </c>
      <c r="H467" s="172">
        <v>-0.43059999999999998</v>
      </c>
      <c r="I467" s="172">
        <v>3.6535000000000002</v>
      </c>
      <c r="J467" s="172">
        <v>8.2398000000000007</v>
      </c>
      <c r="K467" s="172">
        <v>18.520199999999999</v>
      </c>
      <c r="L467" s="172">
        <v>-13.2486</v>
      </c>
      <c r="M467" s="172">
        <v>-7.9462999999999999</v>
      </c>
      <c r="N467" s="172">
        <v>-3.6118000000000001</v>
      </c>
      <c r="O467" s="172">
        <v>2.3104</v>
      </c>
      <c r="P467" s="172">
        <v>5.7781000000000002</v>
      </c>
      <c r="Q467" s="172">
        <v>4.0186000000000002</v>
      </c>
      <c r="R467" s="172">
        <v>-1.1711</v>
      </c>
    </row>
    <row r="468" spans="1:18" x14ac:dyDescent="0.3">
      <c r="A468" s="168" t="s">
        <v>368</v>
      </c>
      <c r="B468" s="168" t="s">
        <v>186</v>
      </c>
      <c r="C468" s="168">
        <v>120494</v>
      </c>
      <c r="D468" s="171">
        <v>44025</v>
      </c>
      <c r="E468" s="172">
        <v>17.645</v>
      </c>
      <c r="F468" s="172">
        <v>0.18340000000000001</v>
      </c>
      <c r="G468" s="172">
        <v>0.18340000000000001</v>
      </c>
      <c r="H468" s="172">
        <v>-0.41649999999999998</v>
      </c>
      <c r="I468" s="172">
        <v>3.6831</v>
      </c>
      <c r="J468" s="172">
        <v>8.3087</v>
      </c>
      <c r="K468" s="172">
        <v>18.7424</v>
      </c>
      <c r="L468" s="172">
        <v>-12.9231</v>
      </c>
      <c r="M468" s="172">
        <v>-7.4253999999999998</v>
      </c>
      <c r="N468" s="172">
        <v>-2.8851</v>
      </c>
      <c r="O468" s="172">
        <v>3.0790999999999999</v>
      </c>
      <c r="P468" s="172">
        <v>7.1257000000000001</v>
      </c>
      <c r="Q468" s="172">
        <v>12.745900000000001</v>
      </c>
      <c r="R468" s="172">
        <v>-0.42930000000000001</v>
      </c>
    </row>
    <row r="469" spans="1:18" x14ac:dyDescent="0.3">
      <c r="A469" s="168" t="s">
        <v>368</v>
      </c>
      <c r="B469" s="168" t="s">
        <v>290</v>
      </c>
      <c r="C469" s="168">
        <v>103339</v>
      </c>
      <c r="D469" s="171">
        <v>44025</v>
      </c>
      <c r="E469" s="172">
        <v>42.305999999999997</v>
      </c>
      <c r="F469" s="172">
        <v>0.2868</v>
      </c>
      <c r="G469" s="172">
        <v>0.2868</v>
      </c>
      <c r="H469" s="172">
        <v>-1.6500000000000001E-2</v>
      </c>
      <c r="I469" s="172">
        <v>3.4377</v>
      </c>
      <c r="J469" s="172">
        <v>7.1771000000000003</v>
      </c>
      <c r="K469" s="172">
        <v>17.4253</v>
      </c>
      <c r="L469" s="172">
        <v>-11.6785</v>
      </c>
      <c r="M469" s="172">
        <v>-2.0649000000000002</v>
      </c>
      <c r="N469" s="172">
        <v>-4.7912999999999997</v>
      </c>
      <c r="O469" s="172">
        <v>1.4117999999999999</v>
      </c>
      <c r="P469" s="172">
        <v>5.8681000000000001</v>
      </c>
      <c r="Q469" s="172">
        <v>10.348800000000001</v>
      </c>
      <c r="R469" s="172">
        <v>1.2518</v>
      </c>
    </row>
    <row r="470" spans="1:18" x14ac:dyDescent="0.3">
      <c r="A470" s="168" t="s">
        <v>368</v>
      </c>
      <c r="B470" s="168" t="s">
        <v>187</v>
      </c>
      <c r="C470" s="168">
        <v>119773</v>
      </c>
      <c r="D470" s="171">
        <v>44025</v>
      </c>
      <c r="E470" s="172">
        <v>46.49</v>
      </c>
      <c r="F470" s="172">
        <v>0.29770000000000002</v>
      </c>
      <c r="G470" s="172">
        <v>0.29770000000000002</v>
      </c>
      <c r="H470" s="172">
        <v>6.4999999999999997E-3</v>
      </c>
      <c r="I470" s="172">
        <v>3.4882</v>
      </c>
      <c r="J470" s="172">
        <v>7.2977999999999996</v>
      </c>
      <c r="K470" s="172">
        <v>17.794599999999999</v>
      </c>
      <c r="L470" s="172">
        <v>-11.1226</v>
      </c>
      <c r="M470" s="172">
        <v>-1.1524000000000001</v>
      </c>
      <c r="N470" s="172">
        <v>-3.6156999999999999</v>
      </c>
      <c r="O470" s="172">
        <v>2.6154000000000002</v>
      </c>
      <c r="P470" s="172">
        <v>7.2701000000000002</v>
      </c>
      <c r="Q470" s="172">
        <v>11.609500000000001</v>
      </c>
      <c r="R470" s="172">
        <v>2.4443999999999999</v>
      </c>
    </row>
    <row r="471" spans="1:18" x14ac:dyDescent="0.3">
      <c r="A471" s="168" t="s">
        <v>368</v>
      </c>
      <c r="B471" s="168" t="s">
        <v>188</v>
      </c>
      <c r="C471" s="168">
        <v>119417</v>
      </c>
      <c r="D471" s="171">
        <v>44025</v>
      </c>
      <c r="E471" s="172">
        <v>51.054000000000002</v>
      </c>
      <c r="F471" s="172">
        <v>0.40910000000000002</v>
      </c>
      <c r="G471" s="172">
        <v>0.40910000000000002</v>
      </c>
      <c r="H471" s="172">
        <v>-0.29680000000000001</v>
      </c>
      <c r="I471" s="172">
        <v>2.5407000000000002</v>
      </c>
      <c r="J471" s="172">
        <v>6.0994999999999999</v>
      </c>
      <c r="K471" s="172">
        <v>16.924700000000001</v>
      </c>
      <c r="L471" s="172">
        <v>-13.776199999999999</v>
      </c>
      <c r="M471" s="172">
        <v>-4.7233000000000001</v>
      </c>
      <c r="N471" s="172">
        <v>-8.3904999999999994</v>
      </c>
      <c r="O471" s="172">
        <v>-1.3069</v>
      </c>
      <c r="P471" s="172">
        <v>5.4686000000000003</v>
      </c>
      <c r="Q471" s="172">
        <v>10.750999999999999</v>
      </c>
      <c r="R471" s="172">
        <v>-5.7370999999999999</v>
      </c>
    </row>
    <row r="472" spans="1:18" x14ac:dyDescent="0.3">
      <c r="A472" s="168" t="s">
        <v>368</v>
      </c>
      <c r="B472" s="168" t="s">
        <v>291</v>
      </c>
      <c r="C472" s="168">
        <v>118047</v>
      </c>
      <c r="D472" s="171">
        <v>44025</v>
      </c>
      <c r="E472" s="172">
        <v>48.661000000000001</v>
      </c>
      <c r="F472" s="172">
        <v>0.40439999999999998</v>
      </c>
      <c r="G472" s="172">
        <v>0.40439999999999998</v>
      </c>
      <c r="H472" s="172">
        <v>-0.30730000000000002</v>
      </c>
      <c r="I472" s="172">
        <v>2.5154000000000001</v>
      </c>
      <c r="J472" s="172">
        <v>6.0430000000000001</v>
      </c>
      <c r="K472" s="172">
        <v>16.743400000000001</v>
      </c>
      <c r="L472" s="172">
        <v>-14.0341</v>
      </c>
      <c r="M472" s="172">
        <v>-5.1349999999999998</v>
      </c>
      <c r="N472" s="172">
        <v>-8.9052000000000007</v>
      </c>
      <c r="O472" s="172">
        <v>-1.9455</v>
      </c>
      <c r="P472" s="172">
        <v>4.766</v>
      </c>
      <c r="Q472" s="172">
        <v>11.6286</v>
      </c>
      <c r="R472" s="172">
        <v>-6.2667000000000002</v>
      </c>
    </row>
    <row r="473" spans="1:18" x14ac:dyDescent="0.3">
      <c r="A473" s="168" t="s">
        <v>368</v>
      </c>
      <c r="B473" s="168" t="s">
        <v>292</v>
      </c>
      <c r="C473" s="168">
        <v>100865</v>
      </c>
      <c r="D473" s="171">
        <v>44025</v>
      </c>
      <c r="E473" s="172">
        <v>60.716099999999997</v>
      </c>
      <c r="F473" s="172">
        <v>-0.59379999999999999</v>
      </c>
      <c r="G473" s="172">
        <v>-0.59379999999999999</v>
      </c>
      <c r="H473" s="172">
        <v>-0.26140000000000002</v>
      </c>
      <c r="I473" s="172">
        <v>2.4605999999999999</v>
      </c>
      <c r="J473" s="172">
        <v>5.2770000000000001</v>
      </c>
      <c r="K473" s="172">
        <v>11.916</v>
      </c>
      <c r="L473" s="172">
        <v>-17.840499999999999</v>
      </c>
      <c r="M473" s="172">
        <v>-11.3035</v>
      </c>
      <c r="N473" s="172">
        <v>-7.9630999999999998</v>
      </c>
      <c r="O473" s="172">
        <v>1.0268999999999999</v>
      </c>
      <c r="P473" s="172">
        <v>3.5583999999999998</v>
      </c>
      <c r="Q473" s="172">
        <v>8.2658000000000005</v>
      </c>
      <c r="R473" s="172">
        <v>-3.1728000000000001</v>
      </c>
    </row>
    <row r="474" spans="1:18" x14ac:dyDescent="0.3">
      <c r="A474" s="168" t="s">
        <v>368</v>
      </c>
      <c r="B474" s="168" t="s">
        <v>189</v>
      </c>
      <c r="C474" s="168">
        <v>120270</v>
      </c>
      <c r="D474" s="171">
        <v>44025</v>
      </c>
      <c r="E474" s="172">
        <v>65.351200000000006</v>
      </c>
      <c r="F474" s="172">
        <v>-0.5837</v>
      </c>
      <c r="G474" s="172">
        <v>-0.5837</v>
      </c>
      <c r="H474" s="172">
        <v>-0.23749999999999999</v>
      </c>
      <c r="I474" s="172">
        <v>2.5095999999999998</v>
      </c>
      <c r="J474" s="172">
        <v>5.3897000000000004</v>
      </c>
      <c r="K474" s="172">
        <v>12.2699</v>
      </c>
      <c r="L474" s="172">
        <v>-17.308199999999999</v>
      </c>
      <c r="M474" s="172">
        <v>-10.5321</v>
      </c>
      <c r="N474" s="172">
        <v>-6.9237000000000002</v>
      </c>
      <c r="O474" s="172">
        <v>2.2159</v>
      </c>
      <c r="P474" s="172">
        <v>4.6456999999999997</v>
      </c>
      <c r="Q474" s="172">
        <v>10.8872</v>
      </c>
      <c r="R474" s="172">
        <v>-2.0724999999999998</v>
      </c>
    </row>
    <row r="475" spans="1:18" x14ac:dyDescent="0.3">
      <c r="A475" s="168" t="s">
        <v>368</v>
      </c>
      <c r="B475" s="168" t="s">
        <v>435</v>
      </c>
      <c r="C475" s="168">
        <v>139781</v>
      </c>
      <c r="D475" s="171">
        <v>44025</v>
      </c>
      <c r="E475" s="172">
        <v>11.4071</v>
      </c>
      <c r="F475" s="172">
        <v>0.28660000000000002</v>
      </c>
      <c r="G475" s="172">
        <v>0.28660000000000002</v>
      </c>
      <c r="H475" s="172">
        <v>0.1211</v>
      </c>
      <c r="I475" s="172">
        <v>3.5173999999999999</v>
      </c>
      <c r="J475" s="172">
        <v>7.1894</v>
      </c>
      <c r="K475" s="172">
        <v>16.155999999999999</v>
      </c>
      <c r="L475" s="172">
        <v>-10.967599999999999</v>
      </c>
      <c r="M475" s="172">
        <v>-5.1219000000000001</v>
      </c>
      <c r="N475" s="172">
        <v>-5.1494999999999997</v>
      </c>
      <c r="O475" s="172">
        <v>-1.2639</v>
      </c>
      <c r="P475" s="172"/>
      <c r="Q475" s="172">
        <v>3.5857000000000001</v>
      </c>
      <c r="R475" s="172">
        <v>-2.1118000000000001</v>
      </c>
    </row>
    <row r="476" spans="1:18" x14ac:dyDescent="0.3">
      <c r="A476" s="168" t="s">
        <v>368</v>
      </c>
      <c r="B476" s="168" t="s">
        <v>436</v>
      </c>
      <c r="C476" s="168">
        <v>139783</v>
      </c>
      <c r="D476" s="171">
        <v>44025</v>
      </c>
      <c r="E476" s="172">
        <v>10.559900000000001</v>
      </c>
      <c r="F476" s="172">
        <v>0.27250000000000002</v>
      </c>
      <c r="G476" s="172">
        <v>0.27250000000000002</v>
      </c>
      <c r="H476" s="172">
        <v>8.8099999999999998E-2</v>
      </c>
      <c r="I476" s="172">
        <v>3.4493</v>
      </c>
      <c r="J476" s="172">
        <v>7.0331999999999999</v>
      </c>
      <c r="K476" s="172">
        <v>15.659000000000001</v>
      </c>
      <c r="L476" s="172">
        <v>-11.722</v>
      </c>
      <c r="M476" s="172">
        <v>-6.3216000000000001</v>
      </c>
      <c r="N476" s="172">
        <v>-6.7377000000000002</v>
      </c>
      <c r="O476" s="172">
        <v>-3.1911</v>
      </c>
      <c r="P476" s="172"/>
      <c r="Q476" s="172">
        <v>1.4684999999999999</v>
      </c>
      <c r="R476" s="172">
        <v>-3.8523999999999998</v>
      </c>
    </row>
    <row r="477" spans="1:18" x14ac:dyDescent="0.3">
      <c r="A477" s="168" t="s">
        <v>368</v>
      </c>
      <c r="B477" s="168" t="s">
        <v>191</v>
      </c>
      <c r="C477" s="168">
        <v>135781</v>
      </c>
      <c r="D477" s="171">
        <v>44025</v>
      </c>
      <c r="E477" s="172">
        <v>18.661000000000001</v>
      </c>
      <c r="F477" s="172">
        <v>0.24709999999999999</v>
      </c>
      <c r="G477" s="172">
        <v>0.24709999999999999</v>
      </c>
      <c r="H477" s="172">
        <v>5.8999999999999997E-2</v>
      </c>
      <c r="I477" s="172">
        <v>4.7546999999999997</v>
      </c>
      <c r="J477" s="172">
        <v>9.423</v>
      </c>
      <c r="K477" s="172">
        <v>21.538399999999999</v>
      </c>
      <c r="L477" s="172">
        <v>-9.2716999999999992</v>
      </c>
      <c r="M477" s="172">
        <v>2.4203999999999999</v>
      </c>
      <c r="N477" s="172">
        <v>0.32800000000000001</v>
      </c>
      <c r="O477" s="172">
        <v>6.4583000000000004</v>
      </c>
      <c r="P477" s="172"/>
      <c r="Q477" s="172">
        <v>14.712</v>
      </c>
      <c r="R477" s="172">
        <v>5.1733000000000002</v>
      </c>
    </row>
    <row r="478" spans="1:18" x14ac:dyDescent="0.3">
      <c r="A478" s="168" t="s">
        <v>368</v>
      </c>
      <c r="B478" s="168" t="s">
        <v>294</v>
      </c>
      <c r="C478" s="168">
        <v>135784</v>
      </c>
      <c r="D478" s="171">
        <v>44025</v>
      </c>
      <c r="E478" s="172">
        <v>17.478000000000002</v>
      </c>
      <c r="F478" s="172">
        <v>0.2351</v>
      </c>
      <c r="G478" s="172">
        <v>0.2351</v>
      </c>
      <c r="H478" s="172">
        <v>2.86E-2</v>
      </c>
      <c r="I478" s="172">
        <v>4.6962999999999999</v>
      </c>
      <c r="J478" s="172">
        <v>9.2852999999999994</v>
      </c>
      <c r="K478" s="172">
        <v>21.0639</v>
      </c>
      <c r="L478" s="172">
        <v>-9.9443999999999999</v>
      </c>
      <c r="M478" s="172">
        <v>1.2278</v>
      </c>
      <c r="N478" s="172">
        <v>-1.2598</v>
      </c>
      <c r="O478" s="172">
        <v>4.9679000000000002</v>
      </c>
      <c r="P478" s="172"/>
      <c r="Q478" s="172">
        <v>13.071</v>
      </c>
      <c r="R478" s="172">
        <v>3.5327999999999999</v>
      </c>
    </row>
    <row r="479" spans="1:18" x14ac:dyDescent="0.3">
      <c r="A479" s="168" t="s">
        <v>368</v>
      </c>
      <c r="B479" s="168" t="s">
        <v>192</v>
      </c>
      <c r="C479" s="168">
        <v>133386</v>
      </c>
      <c r="D479" s="171">
        <v>44025</v>
      </c>
      <c r="E479" s="172">
        <v>17.203199999999999</v>
      </c>
      <c r="F479" s="172">
        <v>0.30549999999999999</v>
      </c>
      <c r="G479" s="172">
        <v>0.30549999999999999</v>
      </c>
      <c r="H479" s="172">
        <v>-0.26779999999999998</v>
      </c>
      <c r="I479" s="172">
        <v>3.0476999999999999</v>
      </c>
      <c r="J479" s="172">
        <v>6.2214</v>
      </c>
      <c r="K479" s="172">
        <v>14.429399999999999</v>
      </c>
      <c r="L479" s="172">
        <v>-15.661099999999999</v>
      </c>
      <c r="M479" s="172">
        <v>-7.0037000000000003</v>
      </c>
      <c r="N479" s="172">
        <v>-3.3935</v>
      </c>
      <c r="O479" s="172">
        <v>0.30420000000000003</v>
      </c>
      <c r="P479" s="172">
        <v>8.6011000000000006</v>
      </c>
      <c r="Q479" s="172">
        <v>10.407500000000001</v>
      </c>
      <c r="R479" s="172">
        <v>-4.3049999999999997</v>
      </c>
    </row>
    <row r="480" spans="1:18" x14ac:dyDescent="0.3">
      <c r="A480" s="168" t="s">
        <v>368</v>
      </c>
      <c r="B480" s="168" t="s">
        <v>295</v>
      </c>
      <c r="C480" s="168">
        <v>133385</v>
      </c>
      <c r="D480" s="171">
        <v>44025</v>
      </c>
      <c r="E480" s="172">
        <v>15.9785</v>
      </c>
      <c r="F480" s="172">
        <v>0.29380000000000001</v>
      </c>
      <c r="G480" s="172">
        <v>0.29380000000000001</v>
      </c>
      <c r="H480" s="172">
        <v>-0.29509999999999997</v>
      </c>
      <c r="I480" s="172">
        <v>2.9908000000000001</v>
      </c>
      <c r="J480" s="172">
        <v>6.0911999999999997</v>
      </c>
      <c r="K480" s="172">
        <v>14.0336</v>
      </c>
      <c r="L480" s="172">
        <v>-16.222300000000001</v>
      </c>
      <c r="M480" s="172">
        <v>-7.9256000000000002</v>
      </c>
      <c r="N480" s="172">
        <v>-4.6673999999999998</v>
      </c>
      <c r="O480" s="172">
        <v>-0.97750000000000004</v>
      </c>
      <c r="P480" s="172">
        <v>7.1178999999999997</v>
      </c>
      <c r="Q480" s="172">
        <v>8.9295000000000009</v>
      </c>
      <c r="R480" s="172">
        <v>-5.5366</v>
      </c>
    </row>
    <row r="481" spans="1:18" x14ac:dyDescent="0.3">
      <c r="A481" s="168" t="s">
        <v>368</v>
      </c>
      <c r="B481" s="168" t="s">
        <v>296</v>
      </c>
      <c r="C481" s="168">
        <v>103196</v>
      </c>
      <c r="D481" s="171">
        <v>44025</v>
      </c>
      <c r="E481" s="172">
        <v>42.983400000000003</v>
      </c>
      <c r="F481" s="172">
        <v>0.19789999999999999</v>
      </c>
      <c r="G481" s="172">
        <v>0.19789999999999999</v>
      </c>
      <c r="H481" s="172">
        <v>0.1263</v>
      </c>
      <c r="I481" s="172">
        <v>3.5365000000000002</v>
      </c>
      <c r="J481" s="172">
        <v>6.5285000000000002</v>
      </c>
      <c r="K481" s="172">
        <v>13.542400000000001</v>
      </c>
      <c r="L481" s="172">
        <v>-24.4861</v>
      </c>
      <c r="M481" s="172">
        <v>-12.623100000000001</v>
      </c>
      <c r="N481" s="172">
        <v>-21.035900000000002</v>
      </c>
      <c r="O481" s="172">
        <v>-10.514099999999999</v>
      </c>
      <c r="P481" s="172">
        <v>-2.0743</v>
      </c>
      <c r="Q481" s="172">
        <v>10.3406</v>
      </c>
      <c r="R481" s="172">
        <v>-11.1007</v>
      </c>
    </row>
    <row r="482" spans="1:18" x14ac:dyDescent="0.3">
      <c r="A482" s="168" t="s">
        <v>368</v>
      </c>
      <c r="B482" s="168" t="s">
        <v>193</v>
      </c>
      <c r="C482" s="168">
        <v>118803</v>
      </c>
      <c r="D482" s="171">
        <v>44025</v>
      </c>
      <c r="E482" s="172">
        <v>45.559399999999997</v>
      </c>
      <c r="F482" s="172">
        <v>0.2019</v>
      </c>
      <c r="G482" s="172">
        <v>0.2019</v>
      </c>
      <c r="H482" s="172">
        <v>0.1389</v>
      </c>
      <c r="I482" s="172">
        <v>3.5627</v>
      </c>
      <c r="J482" s="172">
        <v>6.5933999999999999</v>
      </c>
      <c r="K482" s="172">
        <v>13.744400000000001</v>
      </c>
      <c r="L482" s="172">
        <v>-24.208300000000001</v>
      </c>
      <c r="M482" s="172">
        <v>-12.1594</v>
      </c>
      <c r="N482" s="172">
        <v>-20.491099999999999</v>
      </c>
      <c r="O482" s="172">
        <v>-9.7693999999999992</v>
      </c>
      <c r="P482" s="172">
        <v>-1.2797000000000001</v>
      </c>
      <c r="Q482" s="172">
        <v>8.4091000000000005</v>
      </c>
      <c r="R482" s="172">
        <v>-10.435700000000001</v>
      </c>
    </row>
    <row r="483" spans="1:18" x14ac:dyDescent="0.3">
      <c r="A483" s="168" t="s">
        <v>368</v>
      </c>
      <c r="B483" s="168" t="s">
        <v>194</v>
      </c>
      <c r="C483" s="168">
        <v>147481</v>
      </c>
      <c r="D483" s="171">
        <v>44025</v>
      </c>
      <c r="E483" s="172">
        <v>10.782999999999999</v>
      </c>
      <c r="F483" s="172">
        <v>-0.14449999999999999</v>
      </c>
      <c r="G483" s="172">
        <v>-0.14449999999999999</v>
      </c>
      <c r="H483" s="172">
        <v>-8.9899999999999994E-2</v>
      </c>
      <c r="I483" s="172">
        <v>3.3170999999999999</v>
      </c>
      <c r="J483" s="172">
        <v>7.9001000000000001</v>
      </c>
      <c r="K483" s="172">
        <v>19.011099999999999</v>
      </c>
      <c r="L483" s="172">
        <v>-1.5834999999999999</v>
      </c>
      <c r="M483" s="172">
        <v>5.6515000000000004</v>
      </c>
      <c r="N483" s="172"/>
      <c r="O483" s="172"/>
      <c r="P483" s="172"/>
      <c r="Q483" s="172">
        <v>7.83</v>
      </c>
      <c r="R483" s="172"/>
    </row>
    <row r="484" spans="1:18" x14ac:dyDescent="0.3">
      <c r="A484" s="168" t="s">
        <v>368</v>
      </c>
      <c r="B484" s="168" t="s">
        <v>297</v>
      </c>
      <c r="C484" s="168">
        <v>147482</v>
      </c>
      <c r="D484" s="171">
        <v>44025</v>
      </c>
      <c r="E484" s="172">
        <v>10.654500000000001</v>
      </c>
      <c r="F484" s="172">
        <v>-0.15559999999999999</v>
      </c>
      <c r="G484" s="172">
        <v>-0.15559999999999999</v>
      </c>
      <c r="H484" s="172">
        <v>-0.1116</v>
      </c>
      <c r="I484" s="172">
        <v>3.2683</v>
      </c>
      <c r="J484" s="172">
        <v>7.7877999999999998</v>
      </c>
      <c r="K484" s="172">
        <v>18.646999999999998</v>
      </c>
      <c r="L484" s="172">
        <v>-2.2073999999999998</v>
      </c>
      <c r="M484" s="172">
        <v>4.6508000000000003</v>
      </c>
      <c r="N484" s="172"/>
      <c r="O484" s="172"/>
      <c r="P484" s="172"/>
      <c r="Q484" s="172">
        <v>6.5449999999999999</v>
      </c>
      <c r="R484" s="172"/>
    </row>
    <row r="485" spans="1:18" x14ac:dyDescent="0.3">
      <c r="A485" s="168" t="s">
        <v>368</v>
      </c>
      <c r="B485" s="168" t="s">
        <v>195</v>
      </c>
      <c r="C485" s="168">
        <v>135601</v>
      </c>
      <c r="D485" s="171">
        <v>44025</v>
      </c>
      <c r="E485" s="172">
        <v>14.25</v>
      </c>
      <c r="F485" s="172">
        <v>-0.14019999999999999</v>
      </c>
      <c r="G485" s="172">
        <v>-0.14019999999999999</v>
      </c>
      <c r="H485" s="172">
        <v>0</v>
      </c>
      <c r="I485" s="172">
        <v>2.8881000000000001</v>
      </c>
      <c r="J485" s="172">
        <v>6.9016999999999999</v>
      </c>
      <c r="K485" s="172">
        <v>18.849</v>
      </c>
      <c r="L485" s="172">
        <v>-9.7530000000000001</v>
      </c>
      <c r="M485" s="172">
        <v>-3.9756999999999998</v>
      </c>
      <c r="N485" s="172">
        <v>-5.4413</v>
      </c>
      <c r="O485" s="172">
        <v>1.8924000000000001</v>
      </c>
      <c r="P485" s="172"/>
      <c r="Q485" s="172">
        <v>8.0183999999999997</v>
      </c>
      <c r="R485" s="172">
        <v>-1.2718</v>
      </c>
    </row>
    <row r="486" spans="1:18" x14ac:dyDescent="0.3">
      <c r="A486" s="168" t="s">
        <v>368</v>
      </c>
      <c r="B486" s="168" t="s">
        <v>298</v>
      </c>
      <c r="C486" s="168">
        <v>135598</v>
      </c>
      <c r="D486" s="171">
        <v>44025</v>
      </c>
      <c r="E486" s="172">
        <v>13.35</v>
      </c>
      <c r="F486" s="172">
        <v>-0.14960000000000001</v>
      </c>
      <c r="G486" s="172">
        <v>-0.14960000000000001</v>
      </c>
      <c r="H486" s="172">
        <v>0</v>
      </c>
      <c r="I486" s="172">
        <v>2.8504999999999998</v>
      </c>
      <c r="J486" s="172">
        <v>6.8</v>
      </c>
      <c r="K486" s="172">
        <v>18.456099999999999</v>
      </c>
      <c r="L486" s="172">
        <v>-10.342499999999999</v>
      </c>
      <c r="M486" s="172">
        <v>-5.0498000000000003</v>
      </c>
      <c r="N486" s="172">
        <v>-6.8388</v>
      </c>
      <c r="O486" s="172">
        <v>0.15010000000000001</v>
      </c>
      <c r="P486" s="172"/>
      <c r="Q486" s="172">
        <v>6.4945000000000004</v>
      </c>
      <c r="R486" s="172">
        <v>-2.8641000000000001</v>
      </c>
    </row>
    <row r="487" spans="1:18" x14ac:dyDescent="0.3">
      <c r="A487" s="168" t="s">
        <v>368</v>
      </c>
      <c r="B487" s="168" t="s">
        <v>299</v>
      </c>
      <c r="C487" s="168">
        <v>101815</v>
      </c>
      <c r="D487" s="171">
        <v>44025</v>
      </c>
      <c r="E487" s="172">
        <v>526.58290548546495</v>
      </c>
      <c r="F487" s="172">
        <v>7.3200000000000001E-2</v>
      </c>
      <c r="G487" s="172">
        <v>7.3200000000000001E-2</v>
      </c>
      <c r="H487" s="172">
        <v>0.30470000000000003</v>
      </c>
      <c r="I487" s="172">
        <v>4.5831999999999997</v>
      </c>
      <c r="J487" s="172">
        <v>8.2780000000000005</v>
      </c>
      <c r="K487" s="172">
        <v>19.5427</v>
      </c>
      <c r="L487" s="172">
        <v>-9.8306000000000004</v>
      </c>
      <c r="M487" s="172">
        <v>-1.9309000000000001</v>
      </c>
      <c r="N487" s="172">
        <v>-7.3056000000000001</v>
      </c>
      <c r="O487" s="172">
        <v>-2.2583000000000002</v>
      </c>
      <c r="P487" s="172">
        <v>2.7684000000000002</v>
      </c>
      <c r="Q487" s="172">
        <v>17.716699999999999</v>
      </c>
      <c r="R487" s="172">
        <v>-3.7671999999999999</v>
      </c>
    </row>
    <row r="488" spans="1:18" x14ac:dyDescent="0.3">
      <c r="A488" s="168" t="s">
        <v>368</v>
      </c>
      <c r="B488" s="168" t="s">
        <v>196</v>
      </c>
      <c r="C488" s="168">
        <v>119486</v>
      </c>
      <c r="D488" s="171">
        <v>44025</v>
      </c>
      <c r="E488" s="172">
        <v>185.09</v>
      </c>
      <c r="F488" s="172">
        <v>8.1100000000000005E-2</v>
      </c>
      <c r="G488" s="172">
        <v>8.1100000000000005E-2</v>
      </c>
      <c r="H488" s="172">
        <v>0.31430000000000002</v>
      </c>
      <c r="I488" s="172">
        <v>4.6002000000000001</v>
      </c>
      <c r="J488" s="172">
        <v>8.3157999999999994</v>
      </c>
      <c r="K488" s="172">
        <v>19.6677</v>
      </c>
      <c r="L488" s="172">
        <v>-9.6417000000000002</v>
      </c>
      <c r="M488" s="172">
        <v>-1.6315999999999999</v>
      </c>
      <c r="N488" s="172">
        <v>-6.9946000000000002</v>
      </c>
      <c r="O488" s="172">
        <v>-1.8342000000000001</v>
      </c>
      <c r="P488" s="172">
        <v>3.3022999999999998</v>
      </c>
      <c r="Q488" s="172">
        <v>8.2510999999999992</v>
      </c>
      <c r="R488" s="172">
        <v>-3.3982000000000001</v>
      </c>
    </row>
    <row r="489" spans="1:18" x14ac:dyDescent="0.3">
      <c r="A489" s="168" t="s">
        <v>368</v>
      </c>
      <c r="B489" s="168" t="s">
        <v>300</v>
      </c>
      <c r="C489" s="168">
        <v>100156</v>
      </c>
      <c r="D489" s="171">
        <v>44025</v>
      </c>
      <c r="E489" s="172">
        <v>288.22857137168597</v>
      </c>
      <c r="F489" s="172">
        <v>7.3300000000000004E-2</v>
      </c>
      <c r="G489" s="172">
        <v>7.3300000000000004E-2</v>
      </c>
      <c r="H489" s="172">
        <v>0.29920000000000002</v>
      </c>
      <c r="I489" s="172">
        <v>4.5125999999999999</v>
      </c>
      <c r="J489" s="172">
        <v>8.1630000000000003</v>
      </c>
      <c r="K489" s="172">
        <v>19.351600000000001</v>
      </c>
      <c r="L489" s="172">
        <v>-9.3165999999999993</v>
      </c>
      <c r="M489" s="172">
        <v>-1.4494</v>
      </c>
      <c r="N489" s="172">
        <v>-6.6311999999999998</v>
      </c>
      <c r="O489" s="172">
        <v>-0.89190000000000003</v>
      </c>
      <c r="P489" s="172">
        <v>5.8174000000000001</v>
      </c>
      <c r="Q489" s="172">
        <v>14.833399999999999</v>
      </c>
      <c r="R489" s="172">
        <v>-3.4197000000000002</v>
      </c>
    </row>
    <row r="490" spans="1:18" x14ac:dyDescent="0.3">
      <c r="A490" s="168" t="s">
        <v>368</v>
      </c>
      <c r="B490" s="168" t="s">
        <v>197</v>
      </c>
      <c r="C490" s="168">
        <v>119489</v>
      </c>
      <c r="D490" s="171">
        <v>44025</v>
      </c>
      <c r="E490" s="172">
        <v>198.69</v>
      </c>
      <c r="F490" s="172">
        <v>7.5600000000000001E-2</v>
      </c>
      <c r="G490" s="172">
        <v>7.5600000000000001E-2</v>
      </c>
      <c r="H490" s="172">
        <v>0.308</v>
      </c>
      <c r="I490" s="172">
        <v>4.5351999999999997</v>
      </c>
      <c r="J490" s="172">
        <v>8.2131000000000007</v>
      </c>
      <c r="K490" s="172">
        <v>19.505600000000001</v>
      </c>
      <c r="L490" s="172">
        <v>-9.0871999999999993</v>
      </c>
      <c r="M490" s="172">
        <v>-1.0753999999999999</v>
      </c>
      <c r="N490" s="172">
        <v>-6.1853999999999996</v>
      </c>
      <c r="O490" s="172">
        <v>-0.3049</v>
      </c>
      <c r="P490" s="172">
        <v>6.3785999999999996</v>
      </c>
      <c r="Q490" s="172">
        <v>11.8093</v>
      </c>
      <c r="R490" s="172">
        <v>-2.8418999999999999</v>
      </c>
    </row>
    <row r="491" spans="1:18" x14ac:dyDescent="0.3">
      <c r="A491" s="168" t="s">
        <v>368</v>
      </c>
      <c r="B491" s="168" t="s">
        <v>301</v>
      </c>
      <c r="C491" s="168">
        <v>100175</v>
      </c>
      <c r="D491" s="171">
        <v>44025</v>
      </c>
      <c r="E491" s="172">
        <v>95.551500000000004</v>
      </c>
      <c r="F491" s="172">
        <v>1.7204999999999999</v>
      </c>
      <c r="G491" s="172">
        <v>1.7204999999999999</v>
      </c>
      <c r="H491" s="172">
        <v>2.1469999999999998</v>
      </c>
      <c r="I491" s="172">
        <v>4.5864000000000003</v>
      </c>
      <c r="J491" s="172">
        <v>10.757899999999999</v>
      </c>
      <c r="K491" s="172">
        <v>23.3628</v>
      </c>
      <c r="L491" s="172">
        <v>4.0000000000000001E-3</v>
      </c>
      <c r="M491" s="172">
        <v>8.8902000000000001</v>
      </c>
      <c r="N491" s="172">
        <v>0.73219999999999996</v>
      </c>
      <c r="O491" s="172">
        <v>2.94</v>
      </c>
      <c r="P491" s="172">
        <v>10.3041</v>
      </c>
      <c r="Q491" s="172">
        <v>11.761100000000001</v>
      </c>
      <c r="R491" s="172">
        <v>2.8618000000000001</v>
      </c>
    </row>
    <row r="492" spans="1:18" x14ac:dyDescent="0.3">
      <c r="A492" s="168" t="s">
        <v>368</v>
      </c>
      <c r="B492" s="168" t="s">
        <v>198</v>
      </c>
      <c r="C492" s="168">
        <v>120847</v>
      </c>
      <c r="D492" s="171">
        <v>44025</v>
      </c>
      <c r="E492" s="172">
        <v>99.074299999999994</v>
      </c>
      <c r="F492" s="172">
        <v>1.7352000000000001</v>
      </c>
      <c r="G492" s="172">
        <v>1.7352000000000001</v>
      </c>
      <c r="H492" s="172">
        <v>2.1814</v>
      </c>
      <c r="I492" s="172">
        <v>4.6558999999999999</v>
      </c>
      <c r="J492" s="172">
        <v>10.9255</v>
      </c>
      <c r="K492" s="172">
        <v>23.916599999999999</v>
      </c>
      <c r="L492" s="172">
        <v>0.87890000000000001</v>
      </c>
      <c r="M492" s="172">
        <v>10.336</v>
      </c>
      <c r="N492" s="172">
        <v>2.5137</v>
      </c>
      <c r="O492" s="172">
        <v>3.8892000000000002</v>
      </c>
      <c r="P492" s="172">
        <v>10.9497</v>
      </c>
      <c r="Q492" s="172">
        <v>13.144600000000001</v>
      </c>
      <c r="R492" s="172">
        <v>4.1083999999999996</v>
      </c>
    </row>
    <row r="493" spans="1:18" x14ac:dyDescent="0.3">
      <c r="A493" s="168" t="s">
        <v>368</v>
      </c>
      <c r="B493" s="168" t="s">
        <v>199</v>
      </c>
      <c r="C493" s="168">
        <v>111549</v>
      </c>
      <c r="D493" s="171">
        <v>44025</v>
      </c>
      <c r="E493" s="172">
        <v>45.46</v>
      </c>
      <c r="F493" s="172">
        <v>4.3999999999999997E-2</v>
      </c>
      <c r="G493" s="172">
        <v>4.3999999999999997E-2</v>
      </c>
      <c r="H493" s="172">
        <v>-0.5252</v>
      </c>
      <c r="I493" s="172">
        <v>2.8506999999999998</v>
      </c>
      <c r="J493" s="172">
        <v>4.0989000000000004</v>
      </c>
      <c r="K493" s="172">
        <v>15.3222</v>
      </c>
      <c r="L493" s="172">
        <v>-15.768000000000001</v>
      </c>
      <c r="M493" s="172">
        <v>-9.2796000000000003</v>
      </c>
      <c r="N493" s="172">
        <v>-15.8927</v>
      </c>
      <c r="O493" s="172">
        <v>-3.1139000000000001</v>
      </c>
      <c r="P493" s="172">
        <v>3.5209999999999999</v>
      </c>
      <c r="Q493" s="172">
        <v>13.993499999999999</v>
      </c>
      <c r="R493" s="172">
        <v>-7.1485000000000003</v>
      </c>
    </row>
    <row r="494" spans="1:18" x14ac:dyDescent="0.3">
      <c r="A494" s="168" t="s">
        <v>368</v>
      </c>
      <c r="B494" s="168" t="s">
        <v>302</v>
      </c>
      <c r="C494" s="168">
        <v>141070</v>
      </c>
      <c r="D494" s="171">
        <v>44025</v>
      </c>
      <c r="E494" s="172">
        <v>44.98</v>
      </c>
      <c r="F494" s="172">
        <v>2.2200000000000001E-2</v>
      </c>
      <c r="G494" s="172">
        <v>2.2200000000000001E-2</v>
      </c>
      <c r="H494" s="172">
        <v>-0.53069999999999995</v>
      </c>
      <c r="I494" s="172">
        <v>2.8113999999999999</v>
      </c>
      <c r="J494" s="172">
        <v>4.0480999999999998</v>
      </c>
      <c r="K494" s="172">
        <v>15.1562</v>
      </c>
      <c r="L494" s="172">
        <v>-15.988</v>
      </c>
      <c r="M494" s="172">
        <v>-9.6242999999999999</v>
      </c>
      <c r="N494" s="172">
        <v>-16.331800000000001</v>
      </c>
      <c r="O494" s="172">
        <v>-3.4430000000000001</v>
      </c>
      <c r="P494" s="172">
        <v>3.2155999999999998</v>
      </c>
      <c r="Q494" s="172">
        <v>13.6844</v>
      </c>
      <c r="R494" s="172">
        <v>-7.5342000000000002</v>
      </c>
    </row>
    <row r="495" spans="1:18" x14ac:dyDescent="0.3">
      <c r="A495" s="168" t="s">
        <v>368</v>
      </c>
      <c r="B495" s="168" t="s">
        <v>370</v>
      </c>
      <c r="C495" s="168">
        <v>119723</v>
      </c>
      <c r="D495" s="171">
        <v>44025</v>
      </c>
      <c r="E495" s="172">
        <v>138.72069999999999</v>
      </c>
      <c r="F495" s="172">
        <v>0.54359999999999997</v>
      </c>
      <c r="G495" s="172">
        <v>0.54359999999999997</v>
      </c>
      <c r="H495" s="172">
        <v>0.27139999999999997</v>
      </c>
      <c r="I495" s="172">
        <v>4.3701999999999996</v>
      </c>
      <c r="J495" s="172">
        <v>7.7991000000000001</v>
      </c>
      <c r="K495" s="172">
        <v>18.546199999999999</v>
      </c>
      <c r="L495" s="172">
        <v>-9.4901999999999997</v>
      </c>
      <c r="M495" s="172">
        <v>-0.71509999999999996</v>
      </c>
      <c r="N495" s="172">
        <v>-5.3418999999999999</v>
      </c>
      <c r="O495" s="172">
        <v>-0.76200000000000001</v>
      </c>
      <c r="P495" s="172">
        <v>3.2595000000000001</v>
      </c>
      <c r="Q495" s="172">
        <v>10.0198</v>
      </c>
      <c r="R495" s="172">
        <v>-0.34389999999999998</v>
      </c>
    </row>
    <row r="496" spans="1:18" x14ac:dyDescent="0.3">
      <c r="A496" s="168" t="s">
        <v>368</v>
      </c>
      <c r="B496" s="168" t="s">
        <v>373</v>
      </c>
      <c r="C496" s="168">
        <v>105628</v>
      </c>
      <c r="D496" s="171">
        <v>44025</v>
      </c>
      <c r="E496" s="172">
        <v>411.75397547975001</v>
      </c>
      <c r="F496" s="172">
        <v>0.53900000000000003</v>
      </c>
      <c r="G496" s="172">
        <v>0.53900000000000003</v>
      </c>
      <c r="H496" s="172">
        <v>0.26179999999999998</v>
      </c>
      <c r="I496" s="172">
        <v>4.3507999999999996</v>
      </c>
      <c r="J496" s="172">
        <v>7.7484000000000002</v>
      </c>
      <c r="K496" s="172">
        <v>18.3569</v>
      </c>
      <c r="L496" s="172">
        <v>-9.7757000000000005</v>
      </c>
      <c r="M496" s="172">
        <v>-1.1982999999999999</v>
      </c>
      <c r="N496" s="172">
        <v>-5.95</v>
      </c>
      <c r="O496" s="172">
        <v>-1.4216</v>
      </c>
      <c r="P496" s="172">
        <v>2.5968</v>
      </c>
      <c r="Q496" s="172">
        <v>14.587</v>
      </c>
      <c r="R496" s="172">
        <v>-0.97140000000000004</v>
      </c>
    </row>
    <row r="497" spans="1:18" x14ac:dyDescent="0.3">
      <c r="A497" s="168" t="s">
        <v>368</v>
      </c>
      <c r="B497" s="168" t="s">
        <v>201</v>
      </c>
      <c r="C497" s="168">
        <v>132933</v>
      </c>
      <c r="D497" s="171">
        <v>44025</v>
      </c>
      <c r="E497" s="172">
        <v>12.728999999999999</v>
      </c>
      <c r="F497" s="172">
        <v>-0.32179999999999997</v>
      </c>
      <c r="G497" s="172">
        <v>-0.32179999999999997</v>
      </c>
      <c r="H497" s="172">
        <v>0.52829999999999999</v>
      </c>
      <c r="I497" s="172">
        <v>3.4634</v>
      </c>
      <c r="J497" s="172">
        <v>8.8535000000000004</v>
      </c>
      <c r="K497" s="172">
        <v>21.546900000000001</v>
      </c>
      <c r="L497" s="172">
        <v>-12.280900000000001</v>
      </c>
      <c r="M497" s="172">
        <v>-4.3442999999999996</v>
      </c>
      <c r="N497" s="172">
        <v>-7.8437000000000001</v>
      </c>
      <c r="O497" s="172">
        <v>-2.3134000000000001</v>
      </c>
      <c r="P497" s="172">
        <v>3.9821</v>
      </c>
      <c r="Q497" s="172">
        <v>4.6231999999999998</v>
      </c>
      <c r="R497" s="172">
        <v>-1.7327999999999999</v>
      </c>
    </row>
    <row r="498" spans="1:18" x14ac:dyDescent="0.3">
      <c r="A498" s="168" t="s">
        <v>368</v>
      </c>
      <c r="B498" s="168" t="s">
        <v>306</v>
      </c>
      <c r="C498" s="168">
        <v>132924</v>
      </c>
      <c r="D498" s="171">
        <v>44025</v>
      </c>
      <c r="E498" s="172">
        <v>12.4589</v>
      </c>
      <c r="F498" s="172">
        <v>-0.32479999999999998</v>
      </c>
      <c r="G498" s="172">
        <v>-0.32479999999999998</v>
      </c>
      <c r="H498" s="172">
        <v>0.5212</v>
      </c>
      <c r="I498" s="172">
        <v>3.4491999999999998</v>
      </c>
      <c r="J498" s="172">
        <v>8.8217999999999996</v>
      </c>
      <c r="K498" s="172">
        <v>21.440100000000001</v>
      </c>
      <c r="L498" s="172">
        <v>-12.430199999999999</v>
      </c>
      <c r="M498" s="172">
        <v>-4.5930999999999997</v>
      </c>
      <c r="N498" s="172">
        <v>-8.1655999999999995</v>
      </c>
      <c r="O498" s="172">
        <v>-2.8780000000000001</v>
      </c>
      <c r="P498" s="172">
        <v>3.5653000000000001</v>
      </c>
      <c r="Q498" s="172">
        <v>4.2103999999999999</v>
      </c>
      <c r="R498" s="172">
        <v>-2.3492000000000002</v>
      </c>
    </row>
    <row r="499" spans="1:18" x14ac:dyDescent="0.3">
      <c r="A499" s="168" t="s">
        <v>368</v>
      </c>
      <c r="B499" s="168" t="s">
        <v>202</v>
      </c>
      <c r="C499" s="168">
        <v>133364</v>
      </c>
      <c r="D499" s="171">
        <v>44025</v>
      </c>
      <c r="E499" s="172">
        <v>13.586</v>
      </c>
      <c r="F499" s="172">
        <v>-0.1925</v>
      </c>
      <c r="G499" s="172">
        <v>-0.1925</v>
      </c>
      <c r="H499" s="172">
        <v>0.58120000000000005</v>
      </c>
      <c r="I499" s="172">
        <v>3.4769000000000001</v>
      </c>
      <c r="J499" s="172">
        <v>8.3844999999999992</v>
      </c>
      <c r="K499" s="172">
        <v>20.473199999999999</v>
      </c>
      <c r="L499" s="172">
        <v>-9.7623999999999995</v>
      </c>
      <c r="M499" s="172">
        <v>-1.3348</v>
      </c>
      <c r="N499" s="172">
        <v>-5.2468000000000004</v>
      </c>
      <c r="O499" s="172">
        <v>-0.78490000000000004</v>
      </c>
      <c r="P499" s="172">
        <v>5.9097</v>
      </c>
      <c r="Q499" s="172">
        <v>5.9183000000000003</v>
      </c>
      <c r="R499" s="172">
        <v>0.87280000000000002</v>
      </c>
    </row>
    <row r="500" spans="1:18" x14ac:dyDescent="0.3">
      <c r="A500" s="168" t="s">
        <v>368</v>
      </c>
      <c r="B500" s="168" t="s">
        <v>305</v>
      </c>
      <c r="C500" s="168">
        <v>133361</v>
      </c>
      <c r="D500" s="171">
        <v>44025</v>
      </c>
      <c r="E500" s="172">
        <v>13.301</v>
      </c>
      <c r="F500" s="172">
        <v>-0.1951</v>
      </c>
      <c r="G500" s="172">
        <v>-0.1951</v>
      </c>
      <c r="H500" s="172">
        <v>0.57469999999999999</v>
      </c>
      <c r="I500" s="172">
        <v>3.4638</v>
      </c>
      <c r="J500" s="172">
        <v>8.3522999999999996</v>
      </c>
      <c r="K500" s="172">
        <v>20.3689</v>
      </c>
      <c r="L500" s="172">
        <v>-9.9116999999999997</v>
      </c>
      <c r="M500" s="172">
        <v>-1.5863</v>
      </c>
      <c r="N500" s="172">
        <v>-5.5709</v>
      </c>
      <c r="O500" s="172">
        <v>-1.3412999999999999</v>
      </c>
      <c r="P500" s="172">
        <v>5.4878999999999998</v>
      </c>
      <c r="Q500" s="172">
        <v>5.4947999999999997</v>
      </c>
      <c r="R500" s="172">
        <v>0.24340000000000001</v>
      </c>
    </row>
    <row r="501" spans="1:18" x14ac:dyDescent="0.3">
      <c r="A501" s="168" t="s">
        <v>368</v>
      </c>
      <c r="B501" s="168" t="s">
        <v>203</v>
      </c>
      <c r="C501" s="168">
        <v>136007</v>
      </c>
      <c r="D501" s="171">
        <v>44025</v>
      </c>
      <c r="E501" s="172">
        <v>13.3348</v>
      </c>
      <c r="F501" s="172">
        <v>-0.2797</v>
      </c>
      <c r="G501" s="172">
        <v>-0.2797</v>
      </c>
      <c r="H501" s="172">
        <v>0.5323</v>
      </c>
      <c r="I501" s="172">
        <v>3.3336999999999999</v>
      </c>
      <c r="J501" s="172">
        <v>8.1930999999999994</v>
      </c>
      <c r="K501" s="172">
        <v>19.844000000000001</v>
      </c>
      <c r="L501" s="172">
        <v>-10.4825</v>
      </c>
      <c r="M501" s="172">
        <v>-2.0285000000000002</v>
      </c>
      <c r="N501" s="172">
        <v>-6.3921999999999999</v>
      </c>
      <c r="O501" s="172">
        <v>-1.6838</v>
      </c>
      <c r="P501" s="172"/>
      <c r="Q501" s="172">
        <v>6.9424999999999999</v>
      </c>
      <c r="R501" s="172">
        <v>2.0851000000000002</v>
      </c>
    </row>
    <row r="502" spans="1:18" x14ac:dyDescent="0.3">
      <c r="A502" s="168" t="s">
        <v>368</v>
      </c>
      <c r="B502" s="168" t="s">
        <v>304</v>
      </c>
      <c r="C502" s="168">
        <v>136004</v>
      </c>
      <c r="D502" s="171">
        <v>44025</v>
      </c>
      <c r="E502" s="172">
        <v>12.779</v>
      </c>
      <c r="F502" s="172">
        <v>-0.28399999999999997</v>
      </c>
      <c r="G502" s="172">
        <v>-0.28399999999999997</v>
      </c>
      <c r="H502" s="172">
        <v>0.52310000000000001</v>
      </c>
      <c r="I502" s="172">
        <v>3.3138999999999998</v>
      </c>
      <c r="J502" s="172">
        <v>8.1463000000000001</v>
      </c>
      <c r="K502" s="172">
        <v>19.693899999999999</v>
      </c>
      <c r="L502" s="172">
        <v>-10.6938</v>
      </c>
      <c r="M502" s="172">
        <v>-2.3856000000000002</v>
      </c>
      <c r="N502" s="172">
        <v>-6.8491</v>
      </c>
      <c r="O502" s="172">
        <v>-2.4678</v>
      </c>
      <c r="P502" s="172"/>
      <c r="Q502" s="172">
        <v>5.8859000000000004</v>
      </c>
      <c r="R502" s="172">
        <v>1.3555999999999999</v>
      </c>
    </row>
    <row r="503" spans="1:18" x14ac:dyDescent="0.3">
      <c r="A503" s="168" t="s">
        <v>368</v>
      </c>
      <c r="B503" s="168" t="s">
        <v>204</v>
      </c>
      <c r="C503" s="168">
        <v>140487</v>
      </c>
      <c r="D503" s="171">
        <v>44025</v>
      </c>
      <c r="E503" s="172">
        <v>13.6342</v>
      </c>
      <c r="F503" s="172">
        <v>-0.88329999999999997</v>
      </c>
      <c r="G503" s="172">
        <v>-0.88329999999999997</v>
      </c>
      <c r="H503" s="172">
        <v>0.38879999999999998</v>
      </c>
      <c r="I503" s="172">
        <v>2.8607999999999998</v>
      </c>
      <c r="J503" s="172">
        <v>8.6936</v>
      </c>
      <c r="K503" s="172">
        <v>15.687200000000001</v>
      </c>
      <c r="L503" s="172">
        <v>-7.7897999999999996</v>
      </c>
      <c r="M503" s="172">
        <v>0.66080000000000005</v>
      </c>
      <c r="N503" s="172">
        <v>5.1436999999999999</v>
      </c>
      <c r="O503" s="172">
        <v>5.6486000000000001</v>
      </c>
      <c r="P503" s="172"/>
      <c r="Q503" s="172">
        <v>9.8879000000000001</v>
      </c>
      <c r="R503" s="172">
        <v>3.6638999999999999</v>
      </c>
    </row>
    <row r="504" spans="1:18" x14ac:dyDescent="0.3">
      <c r="A504" s="168" t="s">
        <v>368</v>
      </c>
      <c r="B504" s="168" t="s">
        <v>307</v>
      </c>
      <c r="C504" s="168">
        <v>140488</v>
      </c>
      <c r="D504" s="171">
        <v>44025</v>
      </c>
      <c r="E504" s="172">
        <v>13.2852</v>
      </c>
      <c r="F504" s="172">
        <v>-0.88780000000000003</v>
      </c>
      <c r="G504" s="172">
        <v>-0.88780000000000003</v>
      </c>
      <c r="H504" s="172">
        <v>0.37930000000000003</v>
      </c>
      <c r="I504" s="172">
        <v>2.8410000000000002</v>
      </c>
      <c r="J504" s="172">
        <v>8.6475000000000009</v>
      </c>
      <c r="K504" s="172">
        <v>15.5375</v>
      </c>
      <c r="L504" s="172">
        <v>-8.0207999999999995</v>
      </c>
      <c r="M504" s="172">
        <v>0.27929999999999999</v>
      </c>
      <c r="N504" s="172">
        <v>4.6153000000000004</v>
      </c>
      <c r="O504" s="172">
        <v>4.8274999999999997</v>
      </c>
      <c r="P504" s="172"/>
      <c r="Q504" s="172">
        <v>9.0245999999999995</v>
      </c>
      <c r="R504" s="172">
        <v>2.9571999999999998</v>
      </c>
    </row>
    <row r="505" spans="1:18" x14ac:dyDescent="0.3">
      <c r="A505" s="168" t="s">
        <v>368</v>
      </c>
      <c r="B505" s="168" t="s">
        <v>205</v>
      </c>
      <c r="C505" s="168">
        <v>142138</v>
      </c>
      <c r="D505" s="171">
        <v>44025</v>
      </c>
      <c r="E505" s="172">
        <v>9.6669</v>
      </c>
      <c r="F505" s="172">
        <v>0.48749999999999999</v>
      </c>
      <c r="G505" s="172">
        <v>0.48749999999999999</v>
      </c>
      <c r="H505" s="172">
        <v>0.64859999999999995</v>
      </c>
      <c r="I505" s="172">
        <v>3.3959000000000001</v>
      </c>
      <c r="J505" s="172">
        <v>5.6307</v>
      </c>
      <c r="K505" s="172">
        <v>11.783200000000001</v>
      </c>
      <c r="L505" s="172">
        <v>-12.8833</v>
      </c>
      <c r="M505" s="172">
        <v>-5.7026000000000003</v>
      </c>
      <c r="N505" s="172">
        <v>-5.7926000000000002</v>
      </c>
      <c r="O505" s="172"/>
      <c r="P505" s="172"/>
      <c r="Q505" s="172">
        <v>-1.4630000000000001</v>
      </c>
      <c r="R505" s="172">
        <v>-0.77190000000000003</v>
      </c>
    </row>
    <row r="506" spans="1:18" x14ac:dyDescent="0.3">
      <c r="A506" s="168" t="s">
        <v>368</v>
      </c>
      <c r="B506" s="168" t="s">
        <v>309</v>
      </c>
      <c r="C506" s="168">
        <v>142139</v>
      </c>
      <c r="D506" s="171">
        <v>44025</v>
      </c>
      <c r="E506" s="172">
        <v>9.4880999999999993</v>
      </c>
      <c r="F506" s="172">
        <v>0.4829</v>
      </c>
      <c r="G506" s="172">
        <v>0.4829</v>
      </c>
      <c r="H506" s="172">
        <v>0.63749999999999996</v>
      </c>
      <c r="I506" s="172">
        <v>3.3719999999999999</v>
      </c>
      <c r="J506" s="172">
        <v>5.577</v>
      </c>
      <c r="K506" s="172">
        <v>11.615500000000001</v>
      </c>
      <c r="L506" s="172">
        <v>-13.140499999999999</v>
      </c>
      <c r="M506" s="172">
        <v>-6.1253000000000002</v>
      </c>
      <c r="N506" s="172">
        <v>-6.3551000000000002</v>
      </c>
      <c r="O506" s="172"/>
      <c r="P506" s="172"/>
      <c r="Q506" s="172">
        <v>-2.2601</v>
      </c>
      <c r="R506" s="172">
        <v>-1.5085999999999999</v>
      </c>
    </row>
    <row r="507" spans="1:18" x14ac:dyDescent="0.3">
      <c r="A507" s="168" t="s">
        <v>368</v>
      </c>
      <c r="B507" s="168" t="s">
        <v>206</v>
      </c>
      <c r="C507" s="168">
        <v>143178</v>
      </c>
      <c r="D507" s="171">
        <v>44025</v>
      </c>
      <c r="E507" s="172">
        <v>10.221399999999999</v>
      </c>
      <c r="F507" s="172">
        <v>-0.17380000000000001</v>
      </c>
      <c r="G507" s="172">
        <v>-0.17380000000000001</v>
      </c>
      <c r="H507" s="172">
        <v>5.7799999999999997E-2</v>
      </c>
      <c r="I507" s="172">
        <v>3.76</v>
      </c>
      <c r="J507" s="172">
        <v>5.5494000000000003</v>
      </c>
      <c r="K507" s="172">
        <v>16.5642</v>
      </c>
      <c r="L507" s="172">
        <v>-11.5161</v>
      </c>
      <c r="M507" s="172">
        <v>-2.3502000000000001</v>
      </c>
      <c r="N507" s="172">
        <v>-4.0468999999999999</v>
      </c>
      <c r="O507" s="172"/>
      <c r="P507" s="172"/>
      <c r="Q507" s="172">
        <v>1.1054999999999999</v>
      </c>
      <c r="R507" s="172"/>
    </row>
    <row r="508" spans="1:18" x14ac:dyDescent="0.3">
      <c r="A508" s="168" t="s">
        <v>368</v>
      </c>
      <c r="B508" s="168" t="s">
        <v>308</v>
      </c>
      <c r="C508" s="168">
        <v>143176</v>
      </c>
      <c r="D508" s="171">
        <v>44025</v>
      </c>
      <c r="E508" s="172">
        <v>10.0381</v>
      </c>
      <c r="F508" s="172">
        <v>-0.18</v>
      </c>
      <c r="G508" s="172">
        <v>-0.18</v>
      </c>
      <c r="H508" s="172">
        <v>4.48E-2</v>
      </c>
      <c r="I508" s="172">
        <v>3.7336999999999998</v>
      </c>
      <c r="J508" s="172">
        <v>5.4909999999999997</v>
      </c>
      <c r="K508" s="172">
        <v>16.374300000000002</v>
      </c>
      <c r="L508" s="172">
        <v>-11.791700000000001</v>
      </c>
      <c r="M508" s="172">
        <v>-2.8172999999999999</v>
      </c>
      <c r="N508" s="172">
        <v>-4.6669</v>
      </c>
      <c r="O508" s="172"/>
      <c r="P508" s="172"/>
      <c r="Q508" s="172">
        <v>0.19109999999999999</v>
      </c>
      <c r="R508" s="172"/>
    </row>
    <row r="509" spans="1:18" x14ac:dyDescent="0.3">
      <c r="A509" s="168" t="s">
        <v>368</v>
      </c>
      <c r="B509" s="168" t="s">
        <v>310</v>
      </c>
      <c r="C509" s="168">
        <v>116352</v>
      </c>
      <c r="D509" s="171">
        <v>44025</v>
      </c>
      <c r="E509" s="172">
        <v>39.369500000000002</v>
      </c>
      <c r="F509" s="172">
        <v>-0.84250000000000003</v>
      </c>
      <c r="G509" s="172">
        <v>-0.84250000000000003</v>
      </c>
      <c r="H509" s="172">
        <v>-0.19170000000000001</v>
      </c>
      <c r="I509" s="172">
        <v>2.6894999999999998</v>
      </c>
      <c r="J509" s="172">
        <v>8.6454000000000004</v>
      </c>
      <c r="K509" s="172">
        <v>16.7195</v>
      </c>
      <c r="L509" s="172">
        <v>-4.0027999999999997</v>
      </c>
      <c r="M509" s="172">
        <v>5.4236000000000004</v>
      </c>
      <c r="N509" s="172">
        <v>6.3697999999999997</v>
      </c>
      <c r="O509" s="172">
        <v>4.3299000000000003</v>
      </c>
      <c r="P509" s="172">
        <v>11.1854</v>
      </c>
      <c r="Q509" s="172">
        <v>17.9618</v>
      </c>
      <c r="R509" s="172">
        <v>9.0989000000000004</v>
      </c>
    </row>
    <row r="510" spans="1:18" x14ac:dyDescent="0.3">
      <c r="A510" s="168" t="s">
        <v>368</v>
      </c>
      <c r="B510" s="168" t="s">
        <v>207</v>
      </c>
      <c r="C510" s="168">
        <v>126279</v>
      </c>
      <c r="D510" s="171">
        <v>44025</v>
      </c>
      <c r="E510" s="172">
        <v>28.506699999999999</v>
      </c>
      <c r="F510" s="172">
        <v>-0.61599999999999999</v>
      </c>
      <c r="G510" s="172">
        <v>-0.61599999999999999</v>
      </c>
      <c r="H510" s="172">
        <v>-7.7100000000000002E-2</v>
      </c>
      <c r="I510" s="172">
        <v>2.798</v>
      </c>
      <c r="J510" s="172">
        <v>7.4009999999999998</v>
      </c>
      <c r="K510" s="172">
        <v>12.865600000000001</v>
      </c>
      <c r="L510" s="172">
        <v>-2.7669000000000001</v>
      </c>
      <c r="M510" s="172">
        <v>7.4345999999999997</v>
      </c>
      <c r="N510" s="172">
        <v>10.0883</v>
      </c>
      <c r="O510" s="172">
        <v>9.0843000000000007</v>
      </c>
      <c r="P510" s="172">
        <v>10.912599999999999</v>
      </c>
      <c r="Q510" s="172">
        <v>18.0945</v>
      </c>
      <c r="R510" s="172">
        <v>11.351900000000001</v>
      </c>
    </row>
    <row r="511" spans="1:18" x14ac:dyDescent="0.3">
      <c r="A511" s="168" t="s">
        <v>368</v>
      </c>
      <c r="B511" s="168" t="s">
        <v>311</v>
      </c>
      <c r="C511" s="168">
        <v>126379</v>
      </c>
      <c r="D511" s="171">
        <v>44025</v>
      </c>
      <c r="E511" s="172">
        <v>27.796199999999999</v>
      </c>
      <c r="F511" s="172">
        <v>-0.62</v>
      </c>
      <c r="G511" s="172">
        <v>-0.62</v>
      </c>
      <c r="H511" s="172">
        <v>-8.6599999999999996E-2</v>
      </c>
      <c r="I511" s="172">
        <v>2.7784</v>
      </c>
      <c r="J511" s="172">
        <v>7.3555999999999999</v>
      </c>
      <c r="K511" s="172">
        <v>12.7255</v>
      </c>
      <c r="L511" s="172">
        <v>-3.0045000000000002</v>
      </c>
      <c r="M511" s="172">
        <v>7.0347999999999997</v>
      </c>
      <c r="N511" s="172">
        <v>9.5425000000000004</v>
      </c>
      <c r="O511" s="172">
        <v>8.3802000000000003</v>
      </c>
      <c r="P511" s="172">
        <v>10.433999999999999</v>
      </c>
      <c r="Q511" s="172">
        <v>17.622199999999999</v>
      </c>
      <c r="R511" s="172">
        <v>10.5418</v>
      </c>
    </row>
    <row r="512" spans="1:18" x14ac:dyDescent="0.3">
      <c r="A512" s="168" t="s">
        <v>368</v>
      </c>
      <c r="B512" s="168" t="s">
        <v>208</v>
      </c>
      <c r="C512" s="168">
        <v>145819</v>
      </c>
      <c r="D512" s="171">
        <v>44025</v>
      </c>
      <c r="E512" s="172">
        <v>10.897399999999999</v>
      </c>
      <c r="F512" s="172">
        <v>6.5199999999999994E-2</v>
      </c>
      <c r="G512" s="172">
        <v>6.5199999999999994E-2</v>
      </c>
      <c r="H512" s="172">
        <v>0.39150000000000001</v>
      </c>
      <c r="I512" s="172">
        <v>3.8847</v>
      </c>
      <c r="J512" s="172">
        <v>7.2579000000000002</v>
      </c>
      <c r="K512" s="172">
        <v>15.503399999999999</v>
      </c>
      <c r="L512" s="172">
        <v>-4.8975999999999997</v>
      </c>
      <c r="M512" s="172">
        <v>2.7717000000000001</v>
      </c>
      <c r="N512" s="172">
        <v>3.7581000000000002</v>
      </c>
      <c r="O512" s="172"/>
      <c r="P512" s="172"/>
      <c r="Q512" s="172">
        <v>6.0384000000000002</v>
      </c>
      <c r="R512" s="172"/>
    </row>
    <row r="513" spans="1:18" x14ac:dyDescent="0.3">
      <c r="A513" s="168" t="s">
        <v>368</v>
      </c>
      <c r="B513" s="168" t="s">
        <v>312</v>
      </c>
      <c r="C513" s="168">
        <v>145820</v>
      </c>
      <c r="D513" s="171">
        <v>44025</v>
      </c>
      <c r="E513" s="172">
        <v>10.586399999999999</v>
      </c>
      <c r="F513" s="172">
        <v>4.9099999999999998E-2</v>
      </c>
      <c r="G513" s="172">
        <v>4.9099999999999998E-2</v>
      </c>
      <c r="H513" s="172">
        <v>0.35549999999999998</v>
      </c>
      <c r="I513" s="172">
        <v>3.8096000000000001</v>
      </c>
      <c r="J513" s="172">
        <v>7.0848000000000004</v>
      </c>
      <c r="K513" s="172">
        <v>14.9696</v>
      </c>
      <c r="L513" s="172">
        <v>-5.8032000000000004</v>
      </c>
      <c r="M513" s="172">
        <v>1.2956000000000001</v>
      </c>
      <c r="N513" s="172">
        <v>1.7718</v>
      </c>
      <c r="O513" s="172"/>
      <c r="P513" s="172"/>
      <c r="Q513" s="172">
        <v>3.9643000000000002</v>
      </c>
      <c r="R513" s="172"/>
    </row>
    <row r="514" spans="1:18" x14ac:dyDescent="0.3">
      <c r="A514" s="168" t="s">
        <v>368</v>
      </c>
      <c r="B514" s="168" t="s">
        <v>313</v>
      </c>
      <c r="C514" s="168">
        <v>101853</v>
      </c>
      <c r="D514" s="171">
        <v>44025</v>
      </c>
      <c r="E514" s="172">
        <v>87.369399999999999</v>
      </c>
      <c r="F514" s="172">
        <v>0.3987</v>
      </c>
      <c r="G514" s="172">
        <v>0.3987</v>
      </c>
      <c r="H514" s="172">
        <v>7.9799999999999996E-2</v>
      </c>
      <c r="I514" s="172">
        <v>3.7305999999999999</v>
      </c>
      <c r="J514" s="172">
        <v>7.3506999999999998</v>
      </c>
      <c r="K514" s="172">
        <v>17.177900000000001</v>
      </c>
      <c r="L514" s="172">
        <v>-16.0185</v>
      </c>
      <c r="M514" s="172">
        <v>-10.1434</v>
      </c>
      <c r="N514" s="172">
        <v>-12.0679</v>
      </c>
      <c r="O514" s="172">
        <v>-4.0412999999999997</v>
      </c>
      <c r="P514" s="172">
        <v>2.9575999999999998</v>
      </c>
      <c r="Q514" s="172">
        <v>13.2296</v>
      </c>
      <c r="R514" s="172">
        <v>-7.0895000000000001</v>
      </c>
    </row>
    <row r="515" spans="1:18" x14ac:dyDescent="0.3">
      <c r="A515" s="168" t="s">
        <v>368</v>
      </c>
      <c r="B515" s="168" t="s">
        <v>209</v>
      </c>
      <c r="C515" s="168">
        <v>119549</v>
      </c>
      <c r="D515" s="171">
        <v>44025</v>
      </c>
      <c r="E515" s="172">
        <v>90.058199999999999</v>
      </c>
      <c r="F515" s="172">
        <v>0.4017</v>
      </c>
      <c r="G515" s="172">
        <v>0.4017</v>
      </c>
      <c r="H515" s="172">
        <v>8.6499999999999994E-2</v>
      </c>
      <c r="I515" s="172">
        <v>3.7446000000000002</v>
      </c>
      <c r="J515" s="172">
        <v>7.3833000000000002</v>
      </c>
      <c r="K515" s="172">
        <v>17.276299999999999</v>
      </c>
      <c r="L515" s="172">
        <v>-15.859299999999999</v>
      </c>
      <c r="M515" s="172">
        <v>-9.8826999999999998</v>
      </c>
      <c r="N515" s="172">
        <v>-11.735900000000001</v>
      </c>
      <c r="O515" s="172">
        <v>-3.5703999999999998</v>
      </c>
      <c r="P515" s="172">
        <v>3.4062999999999999</v>
      </c>
      <c r="Q515" s="172">
        <v>8.5062999999999995</v>
      </c>
      <c r="R515" s="172">
        <v>-6.7065999999999999</v>
      </c>
    </row>
    <row r="516" spans="1:18" x14ac:dyDescent="0.3">
      <c r="A516" s="168" t="s">
        <v>368</v>
      </c>
      <c r="B516" s="168" t="s">
        <v>210</v>
      </c>
      <c r="C516" s="168">
        <v>139711</v>
      </c>
      <c r="D516" s="171">
        <v>44025</v>
      </c>
      <c r="E516" s="172">
        <v>8.0655999999999999</v>
      </c>
      <c r="F516" s="172">
        <v>-0.6381</v>
      </c>
      <c r="G516" s="172">
        <v>-0.6381</v>
      </c>
      <c r="H516" s="172">
        <v>-9.9000000000000008E-3</v>
      </c>
      <c r="I516" s="172">
        <v>2.9392999999999998</v>
      </c>
      <c r="J516" s="172">
        <v>7.0275999999999996</v>
      </c>
      <c r="K516" s="172">
        <v>19.469100000000001</v>
      </c>
      <c r="L516" s="172">
        <v>-17.537199999999999</v>
      </c>
      <c r="M516" s="172">
        <v>-11.261699999999999</v>
      </c>
      <c r="N516" s="172">
        <v>-18.8963</v>
      </c>
      <c r="O516" s="172">
        <v>-14.6526</v>
      </c>
      <c r="P516" s="172"/>
      <c r="Q516" s="172">
        <v>-5.7165999999999997</v>
      </c>
      <c r="R516" s="172">
        <v>-17.663699999999999</v>
      </c>
    </row>
    <row r="517" spans="1:18" x14ac:dyDescent="0.3">
      <c r="A517" s="168" t="s">
        <v>368</v>
      </c>
      <c r="B517" s="168" t="s">
        <v>314</v>
      </c>
      <c r="C517" s="168">
        <v>139709</v>
      </c>
      <c r="D517" s="171">
        <v>44025</v>
      </c>
      <c r="E517" s="172">
        <v>7.9</v>
      </c>
      <c r="F517" s="172">
        <v>-0.64019999999999999</v>
      </c>
      <c r="G517" s="172">
        <v>-0.64019999999999999</v>
      </c>
      <c r="H517" s="172">
        <v>-1.3899999999999999E-2</v>
      </c>
      <c r="I517" s="172">
        <v>2.9316</v>
      </c>
      <c r="J517" s="172">
        <v>7.0113000000000003</v>
      </c>
      <c r="K517" s="172">
        <v>19.416499999999999</v>
      </c>
      <c r="L517" s="172">
        <v>-17.6036</v>
      </c>
      <c r="M517" s="172">
        <v>-11.3674</v>
      </c>
      <c r="N517" s="172">
        <v>-19.022500000000001</v>
      </c>
      <c r="O517" s="172">
        <v>-14.938599999999999</v>
      </c>
      <c r="P517" s="172"/>
      <c r="Q517" s="172">
        <v>-6.2506000000000004</v>
      </c>
      <c r="R517" s="172">
        <v>-17.9133</v>
      </c>
    </row>
    <row r="518" spans="1:18" x14ac:dyDescent="0.3">
      <c r="A518" s="168" t="s">
        <v>368</v>
      </c>
      <c r="B518" s="168" t="s">
        <v>211</v>
      </c>
      <c r="C518" s="168">
        <v>139990</v>
      </c>
      <c r="D518" s="171">
        <v>44025</v>
      </c>
      <c r="E518" s="172">
        <v>6.8822000000000001</v>
      </c>
      <c r="F518" s="172">
        <v>-0.5232</v>
      </c>
      <c r="G518" s="172">
        <v>-0.5232</v>
      </c>
      <c r="H518" s="172">
        <v>0.41439999999999999</v>
      </c>
      <c r="I518" s="172">
        <v>3.7132000000000001</v>
      </c>
      <c r="J518" s="172">
        <v>8.2736999999999998</v>
      </c>
      <c r="K518" s="172">
        <v>20.101900000000001</v>
      </c>
      <c r="L518" s="172">
        <v>-17.474699999999999</v>
      </c>
      <c r="M518" s="172">
        <v>-10.7402</v>
      </c>
      <c r="N518" s="172">
        <v>-17.898</v>
      </c>
      <c r="O518" s="172">
        <v>-14.3743</v>
      </c>
      <c r="P518" s="172"/>
      <c r="Q518" s="172">
        <v>-10.684200000000001</v>
      </c>
      <c r="R518" s="172">
        <v>-17.594999999999999</v>
      </c>
    </row>
    <row r="519" spans="1:18" x14ac:dyDescent="0.3">
      <c r="A519" s="168" t="s">
        <v>368</v>
      </c>
      <c r="B519" s="168" t="s">
        <v>315</v>
      </c>
      <c r="C519" s="168">
        <v>139992</v>
      </c>
      <c r="D519" s="171">
        <v>44025</v>
      </c>
      <c r="E519" s="172">
        <v>6.7672999999999996</v>
      </c>
      <c r="F519" s="172">
        <v>-0.52329999999999999</v>
      </c>
      <c r="G519" s="172">
        <v>-0.52329999999999999</v>
      </c>
      <c r="H519" s="172">
        <v>0.41399999999999998</v>
      </c>
      <c r="I519" s="172">
        <v>3.7101999999999999</v>
      </c>
      <c r="J519" s="172">
        <v>8.2664000000000009</v>
      </c>
      <c r="K519" s="172">
        <v>20.077000000000002</v>
      </c>
      <c r="L519" s="172">
        <v>-17.522200000000002</v>
      </c>
      <c r="M519" s="172">
        <v>-10.8263</v>
      </c>
      <c r="N519" s="172">
        <v>-18.007899999999999</v>
      </c>
      <c r="O519" s="172">
        <v>-14.770899999999999</v>
      </c>
      <c r="P519" s="172"/>
      <c r="Q519" s="172">
        <v>-11.1378</v>
      </c>
      <c r="R519" s="172">
        <v>-17.8934</v>
      </c>
    </row>
    <row r="520" spans="1:18" x14ac:dyDescent="0.3">
      <c r="A520" s="168" t="s">
        <v>368</v>
      </c>
      <c r="B520" s="168" t="s">
        <v>212</v>
      </c>
      <c r="C520" s="168">
        <v>141141</v>
      </c>
      <c r="D520" s="171">
        <v>44025</v>
      </c>
      <c r="E520" s="172">
        <v>6.6172000000000004</v>
      </c>
      <c r="F520" s="172">
        <v>-0.35389999999999999</v>
      </c>
      <c r="G520" s="172">
        <v>-0.35389999999999999</v>
      </c>
      <c r="H520" s="172">
        <v>0.60660000000000003</v>
      </c>
      <c r="I520" s="172">
        <v>3.1536</v>
      </c>
      <c r="J520" s="172">
        <v>7.4919000000000002</v>
      </c>
      <c r="K520" s="172">
        <v>19.461300000000001</v>
      </c>
      <c r="L520" s="172">
        <v>-19.0319</v>
      </c>
      <c r="M520" s="172">
        <v>-11.463699999999999</v>
      </c>
      <c r="N520" s="172">
        <v>-19.0883</v>
      </c>
      <c r="O520" s="172">
        <v>-12.9183</v>
      </c>
      <c r="P520" s="172"/>
      <c r="Q520" s="172">
        <v>-12.7607</v>
      </c>
      <c r="R520" s="172">
        <v>-17.969100000000001</v>
      </c>
    </row>
    <row r="521" spans="1:18" x14ac:dyDescent="0.3">
      <c r="A521" s="168" t="s">
        <v>368</v>
      </c>
      <c r="B521" s="168" t="s">
        <v>317</v>
      </c>
      <c r="C521" s="168">
        <v>141139</v>
      </c>
      <c r="D521" s="171">
        <v>44025</v>
      </c>
      <c r="E521" s="172">
        <v>6.5095999999999998</v>
      </c>
      <c r="F521" s="172">
        <v>-0.35820000000000002</v>
      </c>
      <c r="G521" s="172">
        <v>-0.35820000000000002</v>
      </c>
      <c r="H521" s="172">
        <v>0.59960000000000002</v>
      </c>
      <c r="I521" s="172">
        <v>3.1402999999999999</v>
      </c>
      <c r="J521" s="172">
        <v>7.4617000000000004</v>
      </c>
      <c r="K521" s="172">
        <v>19.365500000000001</v>
      </c>
      <c r="L521" s="172">
        <v>-19.162500000000001</v>
      </c>
      <c r="M521" s="172">
        <v>-11.680300000000001</v>
      </c>
      <c r="N521" s="172">
        <v>-19.349799999999998</v>
      </c>
      <c r="O521" s="172">
        <v>-13.387</v>
      </c>
      <c r="P521" s="172"/>
      <c r="Q521" s="172">
        <v>-13.2323</v>
      </c>
      <c r="R521" s="172">
        <v>-18.3018</v>
      </c>
    </row>
    <row r="522" spans="1:18" x14ac:dyDescent="0.3">
      <c r="A522" s="168" t="s">
        <v>368</v>
      </c>
      <c r="B522" s="168" t="s">
        <v>213</v>
      </c>
      <c r="C522" s="168">
        <v>141564</v>
      </c>
      <c r="D522" s="171">
        <v>44025</v>
      </c>
      <c r="E522" s="172">
        <v>6.2716000000000003</v>
      </c>
      <c r="F522" s="172">
        <v>-0.56130000000000002</v>
      </c>
      <c r="G522" s="172">
        <v>-0.56130000000000002</v>
      </c>
      <c r="H522" s="172">
        <v>0.73240000000000005</v>
      </c>
      <c r="I522" s="172">
        <v>3.9721000000000002</v>
      </c>
      <c r="J522" s="172">
        <v>9.2651000000000003</v>
      </c>
      <c r="K522" s="172">
        <v>20.968299999999999</v>
      </c>
      <c r="L522" s="172">
        <v>-19.712199999999999</v>
      </c>
      <c r="M522" s="172">
        <v>-12.3147</v>
      </c>
      <c r="N522" s="172">
        <v>-19.892700000000001</v>
      </c>
      <c r="O522" s="172"/>
      <c r="P522" s="172"/>
      <c r="Q522" s="172">
        <v>-15.389900000000001</v>
      </c>
      <c r="R522" s="172">
        <v>-18.404699999999998</v>
      </c>
    </row>
    <row r="523" spans="1:18" x14ac:dyDescent="0.3">
      <c r="A523" s="168" t="s">
        <v>368</v>
      </c>
      <c r="B523" s="168" t="s">
        <v>316</v>
      </c>
      <c r="C523" s="168">
        <v>141565</v>
      </c>
      <c r="D523" s="171">
        <v>44025</v>
      </c>
      <c r="E523" s="172">
        <v>6.0551000000000004</v>
      </c>
      <c r="F523" s="172">
        <v>-0.56489999999999996</v>
      </c>
      <c r="G523" s="172">
        <v>-0.56489999999999996</v>
      </c>
      <c r="H523" s="172">
        <v>0.72529999999999994</v>
      </c>
      <c r="I523" s="172">
        <v>3.9590999999999998</v>
      </c>
      <c r="J523" s="172">
        <v>9.2386999999999997</v>
      </c>
      <c r="K523" s="172">
        <v>20.882000000000001</v>
      </c>
      <c r="L523" s="172">
        <v>-19.825500000000002</v>
      </c>
      <c r="M523" s="172">
        <v>-12.501099999999999</v>
      </c>
      <c r="N523" s="172">
        <v>-20.118500000000001</v>
      </c>
      <c r="O523" s="172"/>
      <c r="P523" s="172"/>
      <c r="Q523" s="172">
        <v>-16.448</v>
      </c>
      <c r="R523" s="172">
        <v>-19.129100000000001</v>
      </c>
    </row>
    <row r="524" spans="1:18" x14ac:dyDescent="0.3">
      <c r="A524" s="168" t="s">
        <v>368</v>
      </c>
      <c r="B524" s="168" t="s">
        <v>214</v>
      </c>
      <c r="C524" s="168">
        <v>133324</v>
      </c>
      <c r="D524" s="171">
        <v>44025</v>
      </c>
      <c r="E524" s="172">
        <v>12.866</v>
      </c>
      <c r="F524" s="172">
        <v>-3.3399999999999999E-2</v>
      </c>
      <c r="G524" s="172">
        <v>-3.3399999999999999E-2</v>
      </c>
      <c r="H524" s="172">
        <v>0.1082</v>
      </c>
      <c r="I524" s="172">
        <v>4.3310000000000004</v>
      </c>
      <c r="J524" s="172">
        <v>8.6637000000000004</v>
      </c>
      <c r="K524" s="172">
        <v>20.883600000000001</v>
      </c>
      <c r="L524" s="172">
        <v>-11.6716</v>
      </c>
      <c r="M524" s="172">
        <v>-2.6962000000000002</v>
      </c>
      <c r="N524" s="172">
        <v>-5.3288000000000002</v>
      </c>
      <c r="O524" s="172">
        <v>-0.38600000000000001</v>
      </c>
      <c r="P524" s="172">
        <v>3.7463000000000002</v>
      </c>
      <c r="Q524" s="172">
        <v>4.8658000000000001</v>
      </c>
      <c r="R524" s="172">
        <v>-2.4550000000000001</v>
      </c>
    </row>
    <row r="525" spans="1:18" x14ac:dyDescent="0.3">
      <c r="A525" s="168" t="s">
        <v>368</v>
      </c>
      <c r="B525" s="168" t="s">
        <v>320</v>
      </c>
      <c r="C525" s="168">
        <v>133322</v>
      </c>
      <c r="D525" s="171">
        <v>44025</v>
      </c>
      <c r="E525" s="172">
        <v>12.5947</v>
      </c>
      <c r="F525" s="172">
        <v>-3.4099999999999998E-2</v>
      </c>
      <c r="G525" s="172">
        <v>-3.4099999999999998E-2</v>
      </c>
      <c r="H525" s="172">
        <v>0.1081</v>
      </c>
      <c r="I525" s="172">
        <v>4.3299000000000003</v>
      </c>
      <c r="J525" s="172">
        <v>8.6611999999999991</v>
      </c>
      <c r="K525" s="172">
        <v>20.8658</v>
      </c>
      <c r="L525" s="172">
        <v>-11.777100000000001</v>
      </c>
      <c r="M525" s="172">
        <v>-2.9167999999999998</v>
      </c>
      <c r="N525" s="172">
        <v>-5.6421000000000001</v>
      </c>
      <c r="O525" s="172">
        <v>-0.73370000000000002</v>
      </c>
      <c r="P525" s="172">
        <v>3.3847</v>
      </c>
      <c r="Q525" s="172">
        <v>4.4452999999999996</v>
      </c>
      <c r="R525" s="172">
        <v>-2.7955999999999999</v>
      </c>
    </row>
    <row r="526" spans="1:18" x14ac:dyDescent="0.3">
      <c r="A526" s="168" t="s">
        <v>368</v>
      </c>
      <c r="B526" s="168" t="s">
        <v>215</v>
      </c>
      <c r="C526" s="168">
        <v>135682</v>
      </c>
      <c r="D526" s="171">
        <v>44025</v>
      </c>
      <c r="E526" s="172">
        <v>14.0799</v>
      </c>
      <c r="F526" s="172">
        <v>2.7E-2</v>
      </c>
      <c r="G526" s="172">
        <v>2.7E-2</v>
      </c>
      <c r="H526" s="172">
        <v>-3.4099999999999998E-2</v>
      </c>
      <c r="I526" s="172">
        <v>4.0743</v>
      </c>
      <c r="J526" s="172">
        <v>8.1388999999999996</v>
      </c>
      <c r="K526" s="172">
        <v>20.6008</v>
      </c>
      <c r="L526" s="172">
        <v>-11.307700000000001</v>
      </c>
      <c r="M526" s="172">
        <v>-1.7179</v>
      </c>
      <c r="N526" s="172">
        <v>-4.5566000000000004</v>
      </c>
      <c r="O526" s="172">
        <v>0.86260000000000003</v>
      </c>
      <c r="P526" s="172"/>
      <c r="Q526" s="172">
        <v>8.2523999999999997</v>
      </c>
      <c r="R526" s="172">
        <v>-1.667</v>
      </c>
    </row>
    <row r="527" spans="1:18" x14ac:dyDescent="0.3">
      <c r="A527" s="168" t="s">
        <v>368</v>
      </c>
      <c r="B527" s="168" t="s">
        <v>319</v>
      </c>
      <c r="C527" s="168">
        <v>135684</v>
      </c>
      <c r="D527" s="171">
        <v>44025</v>
      </c>
      <c r="E527" s="172">
        <v>13.7934</v>
      </c>
      <c r="F527" s="172">
        <v>2.6100000000000002E-2</v>
      </c>
      <c r="G527" s="172">
        <v>2.6100000000000002E-2</v>
      </c>
      <c r="H527" s="172">
        <v>-3.6999999999999998E-2</v>
      </c>
      <c r="I527" s="172">
        <v>4.0681000000000003</v>
      </c>
      <c r="J527" s="172">
        <v>8.1242000000000001</v>
      </c>
      <c r="K527" s="172">
        <v>20.548500000000001</v>
      </c>
      <c r="L527" s="172">
        <v>-11.4053</v>
      </c>
      <c r="M527" s="172">
        <v>-1.8948</v>
      </c>
      <c r="N527" s="172">
        <v>-4.7916999999999996</v>
      </c>
      <c r="O527" s="172">
        <v>0.33250000000000002</v>
      </c>
      <c r="P527" s="172"/>
      <c r="Q527" s="172">
        <v>7.7378</v>
      </c>
      <c r="R527" s="172">
        <v>-2.0853000000000002</v>
      </c>
    </row>
    <row r="528" spans="1:18" x14ac:dyDescent="0.3">
      <c r="A528" s="168" t="s">
        <v>368</v>
      </c>
      <c r="B528" s="168" t="s">
        <v>216</v>
      </c>
      <c r="C528" s="168">
        <v>142153</v>
      </c>
      <c r="D528" s="171">
        <v>44025</v>
      </c>
      <c r="E528" s="172">
        <v>6.6516000000000002</v>
      </c>
      <c r="F528" s="172">
        <v>-0.49659999999999999</v>
      </c>
      <c r="G528" s="172">
        <v>-0.49659999999999999</v>
      </c>
      <c r="H528" s="172">
        <v>2.1640999999999999</v>
      </c>
      <c r="I528" s="172">
        <v>4.6112000000000002</v>
      </c>
      <c r="J528" s="172">
        <v>7.9770000000000003</v>
      </c>
      <c r="K528" s="172">
        <v>16.578199999999999</v>
      </c>
      <c r="L528" s="172">
        <v>-19.448799999999999</v>
      </c>
      <c r="M528" s="172">
        <v>-12.655900000000001</v>
      </c>
      <c r="N528" s="172">
        <v>-19.174700000000001</v>
      </c>
      <c r="O528" s="172"/>
      <c r="P528" s="172"/>
      <c r="Q528" s="172">
        <v>-16.2715</v>
      </c>
      <c r="R528" s="172">
        <v>-15.536899999999999</v>
      </c>
    </row>
    <row r="529" spans="1:18" x14ac:dyDescent="0.3">
      <c r="A529" s="168" t="s">
        <v>368</v>
      </c>
      <c r="B529" s="168" t="s">
        <v>318</v>
      </c>
      <c r="C529" s="168">
        <v>142151</v>
      </c>
      <c r="D529" s="171">
        <v>44025</v>
      </c>
      <c r="E529" s="172">
        <v>6.5167999999999999</v>
      </c>
      <c r="F529" s="172">
        <v>-0.49780000000000002</v>
      </c>
      <c r="G529" s="172">
        <v>-0.49780000000000002</v>
      </c>
      <c r="H529" s="172">
        <v>2.1602000000000001</v>
      </c>
      <c r="I529" s="172">
        <v>4.6018999999999997</v>
      </c>
      <c r="J529" s="172">
        <v>7.9584000000000001</v>
      </c>
      <c r="K529" s="172">
        <v>16.519200000000001</v>
      </c>
      <c r="L529" s="172">
        <v>-19.532800000000002</v>
      </c>
      <c r="M529" s="172">
        <v>-12.7942</v>
      </c>
      <c r="N529" s="172">
        <v>-19.345500000000001</v>
      </c>
      <c r="O529" s="172"/>
      <c r="P529" s="172"/>
      <c r="Q529" s="172">
        <v>-17.014800000000001</v>
      </c>
      <c r="R529" s="172">
        <v>-16.1785</v>
      </c>
    </row>
    <row r="530" spans="1:18" x14ac:dyDescent="0.3">
      <c r="A530" s="168" t="s">
        <v>368</v>
      </c>
      <c r="B530" s="168" t="s">
        <v>217</v>
      </c>
      <c r="C530" s="168">
        <v>143079</v>
      </c>
      <c r="D530" s="171">
        <v>44025</v>
      </c>
      <c r="E530" s="172">
        <v>7.7790999999999997</v>
      </c>
      <c r="F530" s="172">
        <v>-0.37009999999999998</v>
      </c>
      <c r="G530" s="172">
        <v>-0.37009999999999998</v>
      </c>
      <c r="H530" s="172">
        <v>-0.18729999999999999</v>
      </c>
      <c r="I530" s="172">
        <v>1.8994</v>
      </c>
      <c r="J530" s="172">
        <v>5.1542000000000003</v>
      </c>
      <c r="K530" s="172">
        <v>16.581</v>
      </c>
      <c r="L530" s="172">
        <v>-17.770199999999999</v>
      </c>
      <c r="M530" s="172">
        <v>-10.6036</v>
      </c>
      <c r="N530" s="172">
        <v>-17.781500000000001</v>
      </c>
      <c r="O530" s="172"/>
      <c r="P530" s="172"/>
      <c r="Q530" s="172">
        <v>-11.577500000000001</v>
      </c>
      <c r="R530" s="172">
        <v>-11.9008</v>
      </c>
    </row>
    <row r="531" spans="1:18" x14ac:dyDescent="0.3">
      <c r="A531" s="168" t="s">
        <v>368</v>
      </c>
      <c r="B531" s="168" t="s">
        <v>321</v>
      </c>
      <c r="C531" s="168">
        <v>143077</v>
      </c>
      <c r="D531" s="171">
        <v>44025</v>
      </c>
      <c r="E531" s="172">
        <v>7.7163000000000004</v>
      </c>
      <c r="F531" s="172">
        <v>-0.37309999999999999</v>
      </c>
      <c r="G531" s="172">
        <v>-0.37309999999999999</v>
      </c>
      <c r="H531" s="172">
        <v>-0.19400000000000001</v>
      </c>
      <c r="I531" s="172">
        <v>1.8869</v>
      </c>
      <c r="J531" s="172">
        <v>5.1280999999999999</v>
      </c>
      <c r="K531" s="172">
        <v>16.4953</v>
      </c>
      <c r="L531" s="172">
        <v>-17.889900000000001</v>
      </c>
      <c r="M531" s="172">
        <v>-10.7994</v>
      </c>
      <c r="N531" s="172">
        <v>-18.020700000000001</v>
      </c>
      <c r="O531" s="172"/>
      <c r="P531" s="172"/>
      <c r="Q531" s="172">
        <v>-11.928000000000001</v>
      </c>
      <c r="R531" s="172">
        <v>-12.2462</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44025</v>
      </c>
      <c r="E536" s="172">
        <v>18.006599999999999</v>
      </c>
      <c r="F536" s="172">
        <v>0.2455</v>
      </c>
      <c r="G536" s="172">
        <v>0.2455</v>
      </c>
      <c r="H536" s="172">
        <v>0.16800000000000001</v>
      </c>
      <c r="I536" s="172">
        <v>3.5642</v>
      </c>
      <c r="J536" s="172">
        <v>6.0303000000000004</v>
      </c>
      <c r="K536" s="172">
        <v>16.3352</v>
      </c>
      <c r="L536" s="172">
        <v>-13.709</v>
      </c>
      <c r="M536" s="172">
        <v>-5.6178999999999997</v>
      </c>
      <c r="N536" s="172">
        <v>-7.0141999999999998</v>
      </c>
      <c r="O536" s="172">
        <v>1.8452999999999999</v>
      </c>
      <c r="P536" s="172">
        <v>8.2330000000000005</v>
      </c>
      <c r="Q536" s="172">
        <v>10.763400000000001</v>
      </c>
      <c r="R536" s="172">
        <v>0.37340000000000001</v>
      </c>
    </row>
    <row r="537" spans="1:18" x14ac:dyDescent="0.3">
      <c r="A537" s="168" t="s">
        <v>368</v>
      </c>
      <c r="B537" s="168" t="s">
        <v>322</v>
      </c>
      <c r="C537" s="168">
        <v>132757</v>
      </c>
      <c r="D537" s="171">
        <v>44025</v>
      </c>
      <c r="E537" s="172">
        <v>16.706299999999999</v>
      </c>
      <c r="F537" s="172">
        <v>0.23400000000000001</v>
      </c>
      <c r="G537" s="172">
        <v>0.23400000000000001</v>
      </c>
      <c r="H537" s="172">
        <v>0.1409</v>
      </c>
      <c r="I537" s="172">
        <v>3.5087000000000002</v>
      </c>
      <c r="J537" s="172">
        <v>5.9023000000000003</v>
      </c>
      <c r="K537" s="172">
        <v>15.9306</v>
      </c>
      <c r="L537" s="172">
        <v>-14.367100000000001</v>
      </c>
      <c r="M537" s="172">
        <v>-6.7077999999999998</v>
      </c>
      <c r="N537" s="172">
        <v>-8.4284999999999997</v>
      </c>
      <c r="O537" s="172">
        <v>0.46289999999999998</v>
      </c>
      <c r="P537" s="172">
        <v>6.8742999999999999</v>
      </c>
      <c r="Q537" s="172">
        <v>9.3298000000000005</v>
      </c>
      <c r="R537" s="172">
        <v>-1.0745</v>
      </c>
    </row>
    <row r="538" spans="1:18" x14ac:dyDescent="0.3">
      <c r="A538" s="168" t="s">
        <v>368</v>
      </c>
      <c r="B538" s="168" t="s">
        <v>219</v>
      </c>
      <c r="C538" s="168">
        <v>118866</v>
      </c>
      <c r="D538" s="171">
        <v>44025</v>
      </c>
      <c r="E538" s="172">
        <v>77.790000000000006</v>
      </c>
      <c r="F538" s="172">
        <v>0.12870000000000001</v>
      </c>
      <c r="G538" s="172">
        <v>0.12870000000000001</v>
      </c>
      <c r="H538" s="172">
        <v>0.4909</v>
      </c>
      <c r="I538" s="172">
        <v>3.5956999999999999</v>
      </c>
      <c r="J538" s="172">
        <v>6.8983999999999996</v>
      </c>
      <c r="K538" s="172">
        <v>16.8018</v>
      </c>
      <c r="L538" s="172">
        <v>-9.9756999999999998</v>
      </c>
      <c r="M538" s="172">
        <v>-2.3841999999999999</v>
      </c>
      <c r="N538" s="172">
        <v>-4.2230999999999996</v>
      </c>
      <c r="O538" s="172">
        <v>2.8285999999999998</v>
      </c>
      <c r="P538" s="172">
        <v>6.6044999999999998</v>
      </c>
      <c r="Q538" s="172">
        <v>9.7134</v>
      </c>
      <c r="R538" s="172">
        <v>-2.1133999999999999</v>
      </c>
    </row>
    <row r="539" spans="1:18" x14ac:dyDescent="0.3">
      <c r="A539" s="168" t="s">
        <v>368</v>
      </c>
      <c r="B539" s="168" t="s">
        <v>323</v>
      </c>
      <c r="C539" s="168">
        <v>100480</v>
      </c>
      <c r="D539" s="171">
        <v>44025</v>
      </c>
      <c r="E539" s="172">
        <v>111.921088565199</v>
      </c>
      <c r="F539" s="172">
        <v>0.1087</v>
      </c>
      <c r="G539" s="172">
        <v>0.1087</v>
      </c>
      <c r="H539" s="172">
        <v>0.46350000000000002</v>
      </c>
      <c r="I539" s="172">
        <v>3.5548999999999999</v>
      </c>
      <c r="J539" s="172">
        <v>6.7652000000000001</v>
      </c>
      <c r="K539" s="172">
        <v>16.392900000000001</v>
      </c>
      <c r="L539" s="172">
        <v>-10.4931</v>
      </c>
      <c r="M539" s="172">
        <v>-3.0646</v>
      </c>
      <c r="N539" s="172">
        <v>-5.0258000000000003</v>
      </c>
      <c r="O539" s="172">
        <v>2.1105</v>
      </c>
      <c r="P539" s="172">
        <v>5.6516000000000002</v>
      </c>
      <c r="Q539" s="172">
        <v>10.449199999999999</v>
      </c>
      <c r="R539" s="172">
        <v>-2.8601000000000001</v>
      </c>
    </row>
    <row r="540" spans="1:18" x14ac:dyDescent="0.3">
      <c r="A540" s="168" t="s">
        <v>368</v>
      </c>
      <c r="B540" s="168" t="s">
        <v>324</v>
      </c>
      <c r="C540" s="168">
        <v>116051</v>
      </c>
      <c r="D540" s="171">
        <v>44025</v>
      </c>
      <c r="E540" s="172">
        <v>24.02</v>
      </c>
      <c r="F540" s="172">
        <v>4.1599999999999998E-2</v>
      </c>
      <c r="G540" s="172">
        <v>4.1599999999999998E-2</v>
      </c>
      <c r="H540" s="172">
        <v>0.46010000000000001</v>
      </c>
      <c r="I540" s="172">
        <v>4.3894000000000002</v>
      </c>
      <c r="J540" s="172">
        <v>7.5201000000000002</v>
      </c>
      <c r="K540" s="172">
        <v>18.034400000000002</v>
      </c>
      <c r="L540" s="172">
        <v>-7.9692999999999996</v>
      </c>
      <c r="M540" s="172">
        <v>-1.1929000000000001</v>
      </c>
      <c r="N540" s="172">
        <v>-0.45590000000000003</v>
      </c>
      <c r="O540" s="172">
        <v>2.0200999999999998</v>
      </c>
      <c r="P540" s="172">
        <v>2.7206999999999999</v>
      </c>
      <c r="Q540" s="172">
        <v>10.7773</v>
      </c>
      <c r="R540" s="172">
        <v>0.125</v>
      </c>
    </row>
    <row r="541" spans="1:18" x14ac:dyDescent="0.3">
      <c r="A541" s="168" t="s">
        <v>368</v>
      </c>
      <c r="B541" s="168" t="s">
        <v>220</v>
      </c>
      <c r="C541" s="168">
        <v>119307</v>
      </c>
      <c r="D541" s="171">
        <v>44025</v>
      </c>
      <c r="E541" s="172">
        <v>25.06</v>
      </c>
      <c r="F541" s="172">
        <v>3.9899999999999998E-2</v>
      </c>
      <c r="G541" s="172">
        <v>3.9899999999999998E-2</v>
      </c>
      <c r="H541" s="172">
        <v>0.48120000000000002</v>
      </c>
      <c r="I541" s="172">
        <v>4.4166999999999996</v>
      </c>
      <c r="J541" s="172">
        <v>7.5998000000000001</v>
      </c>
      <c r="K541" s="172">
        <v>18.151800000000001</v>
      </c>
      <c r="L541" s="172">
        <v>-7.7999000000000001</v>
      </c>
      <c r="M541" s="172">
        <v>-0.87029999999999996</v>
      </c>
      <c r="N541" s="172">
        <v>-7.9699999999999993E-2</v>
      </c>
      <c r="O541" s="172">
        <v>2.5133999999999999</v>
      </c>
      <c r="P541" s="172">
        <v>3.4470000000000001</v>
      </c>
      <c r="Q541" s="172">
        <v>8.9579000000000004</v>
      </c>
      <c r="R541" s="172">
        <v>0.54239999999999999</v>
      </c>
    </row>
    <row r="542" spans="1:18" x14ac:dyDescent="0.3">
      <c r="A542" s="168" t="s">
        <v>368</v>
      </c>
      <c r="B542" s="168" t="s">
        <v>325</v>
      </c>
      <c r="C542" s="168">
        <v>135964</v>
      </c>
      <c r="D542" s="171">
        <v>44025</v>
      </c>
      <c r="E542" s="172">
        <v>12.150399999999999</v>
      </c>
      <c r="F542" s="172">
        <v>0.4622</v>
      </c>
      <c r="G542" s="172">
        <v>0.4622</v>
      </c>
      <c r="H542" s="172">
        <v>2.8799999999999999E-2</v>
      </c>
      <c r="I542" s="172">
        <v>5.2401999999999997</v>
      </c>
      <c r="J542" s="172">
        <v>8.0631000000000004</v>
      </c>
      <c r="K542" s="172">
        <v>24.995100000000001</v>
      </c>
      <c r="L542" s="172">
        <v>-11.5395</v>
      </c>
      <c r="M542" s="172">
        <v>-3.7515999999999998</v>
      </c>
      <c r="N542" s="172">
        <v>-7.5332999999999997</v>
      </c>
      <c r="O542" s="172">
        <v>-3.0204</v>
      </c>
      <c r="P542" s="172"/>
      <c r="Q542" s="172">
        <v>4.6173000000000002</v>
      </c>
      <c r="R542" s="172">
        <v>-4.6109999999999998</v>
      </c>
    </row>
    <row r="543" spans="1:18" x14ac:dyDescent="0.3">
      <c r="A543" s="168" t="s">
        <v>368</v>
      </c>
      <c r="B543" s="168" t="s">
        <v>221</v>
      </c>
      <c r="C543" s="168">
        <v>135962</v>
      </c>
      <c r="D543" s="171">
        <v>44025</v>
      </c>
      <c r="E543" s="172">
        <v>12.7942</v>
      </c>
      <c r="F543" s="172">
        <v>0.46410000000000001</v>
      </c>
      <c r="G543" s="172">
        <v>0.46410000000000001</v>
      </c>
      <c r="H543" s="172">
        <v>3.2099999999999997E-2</v>
      </c>
      <c r="I543" s="172">
        <v>5.2465999999999999</v>
      </c>
      <c r="J543" s="172">
        <v>8.0764999999999993</v>
      </c>
      <c r="K543" s="172">
        <v>25.041</v>
      </c>
      <c r="L543" s="172">
        <v>-11.4735</v>
      </c>
      <c r="M543" s="172">
        <v>-3.64</v>
      </c>
      <c r="N543" s="172">
        <v>-7.3897000000000004</v>
      </c>
      <c r="O543" s="172">
        <v>-2.2814999999999999</v>
      </c>
      <c r="P543" s="172"/>
      <c r="Q543" s="172">
        <v>5.8765999999999998</v>
      </c>
      <c r="R543" s="172">
        <v>-4.1853999999999996</v>
      </c>
    </row>
    <row r="544" spans="1:18" x14ac:dyDescent="0.3">
      <c r="A544" s="168" t="s">
        <v>368</v>
      </c>
      <c r="B544" s="168" t="s">
        <v>326</v>
      </c>
      <c r="C544" s="168">
        <v>140045</v>
      </c>
      <c r="D544" s="171">
        <v>44025</v>
      </c>
      <c r="E544" s="172">
        <v>8.7725000000000009</v>
      </c>
      <c r="F544" s="172">
        <v>0.11070000000000001</v>
      </c>
      <c r="G544" s="172">
        <v>0.11070000000000001</v>
      </c>
      <c r="H544" s="172">
        <v>-0.74450000000000005</v>
      </c>
      <c r="I544" s="172">
        <v>3.6718000000000002</v>
      </c>
      <c r="J544" s="172">
        <v>6.6475</v>
      </c>
      <c r="K544" s="172">
        <v>20.564299999999999</v>
      </c>
      <c r="L544" s="172">
        <v>-16.3185</v>
      </c>
      <c r="M544" s="172">
        <v>-8.6663999999999994</v>
      </c>
      <c r="N544" s="172">
        <v>-14.935</v>
      </c>
      <c r="O544" s="172">
        <v>-8.0056999999999992</v>
      </c>
      <c r="P544" s="172"/>
      <c r="Q544" s="172">
        <v>-3.7082999999999999</v>
      </c>
      <c r="R544" s="172">
        <v>-6.7361000000000004</v>
      </c>
    </row>
    <row r="545" spans="1:18" x14ac:dyDescent="0.3">
      <c r="A545" s="168" t="s">
        <v>368</v>
      </c>
      <c r="B545" s="168" t="s">
        <v>222</v>
      </c>
      <c r="C545" s="168">
        <v>140046</v>
      </c>
      <c r="D545" s="171">
        <v>44025</v>
      </c>
      <c r="E545" s="172">
        <v>9.1912000000000003</v>
      </c>
      <c r="F545" s="172">
        <v>0.11219999999999999</v>
      </c>
      <c r="G545" s="172">
        <v>0.11219999999999999</v>
      </c>
      <c r="H545" s="172">
        <v>-0.7419</v>
      </c>
      <c r="I545" s="172">
        <v>3.6819999999999999</v>
      </c>
      <c r="J545" s="172">
        <v>6.6722000000000001</v>
      </c>
      <c r="K545" s="172">
        <v>20.655799999999999</v>
      </c>
      <c r="L545" s="172">
        <v>-16.179200000000002</v>
      </c>
      <c r="M545" s="172">
        <v>-8.4296000000000006</v>
      </c>
      <c r="N545" s="172">
        <v>-14.6363</v>
      </c>
      <c r="O545" s="172">
        <v>-6.9032</v>
      </c>
      <c r="P545" s="172"/>
      <c r="Q545" s="172">
        <v>-2.4041000000000001</v>
      </c>
      <c r="R545" s="172">
        <v>-6.0403000000000002</v>
      </c>
    </row>
    <row r="546" spans="1:18" x14ac:dyDescent="0.3">
      <c r="A546" s="168" t="s">
        <v>368</v>
      </c>
      <c r="B546" s="168" t="s">
        <v>327</v>
      </c>
      <c r="C546" s="168">
        <v>140455</v>
      </c>
      <c r="D546" s="171">
        <v>44025</v>
      </c>
      <c r="E546" s="172">
        <v>8.3187999999999995</v>
      </c>
      <c r="F546" s="172">
        <v>0.15770000000000001</v>
      </c>
      <c r="G546" s="172">
        <v>0.15770000000000001</v>
      </c>
      <c r="H546" s="172">
        <v>-0.7339</v>
      </c>
      <c r="I546" s="172">
        <v>3.2250000000000001</v>
      </c>
      <c r="J546" s="172">
        <v>7.1334</v>
      </c>
      <c r="K546" s="172">
        <v>20.726800000000001</v>
      </c>
      <c r="L546" s="172">
        <v>-13.562799999999999</v>
      </c>
      <c r="M546" s="172">
        <v>-6.2859999999999996</v>
      </c>
      <c r="N546" s="172">
        <v>-12.489000000000001</v>
      </c>
      <c r="O546" s="172">
        <v>-6.2793000000000001</v>
      </c>
      <c r="P546" s="172"/>
      <c r="Q546" s="172">
        <v>-5.4360999999999997</v>
      </c>
      <c r="R546" s="172">
        <v>-5.0297999999999998</v>
      </c>
    </row>
    <row r="547" spans="1:18" x14ac:dyDescent="0.3">
      <c r="A547" s="168" t="s">
        <v>368</v>
      </c>
      <c r="B547" s="168" t="s">
        <v>223</v>
      </c>
      <c r="C547" s="168">
        <v>140454</v>
      </c>
      <c r="D547" s="171">
        <v>44025</v>
      </c>
      <c r="E547" s="172">
        <v>8.7202000000000002</v>
      </c>
      <c r="F547" s="172">
        <v>0.15740000000000001</v>
      </c>
      <c r="G547" s="172">
        <v>0.15740000000000001</v>
      </c>
      <c r="H547" s="172">
        <v>-0.73309999999999997</v>
      </c>
      <c r="I547" s="172">
        <v>3.2317999999999998</v>
      </c>
      <c r="J547" s="172">
        <v>7.1554000000000002</v>
      </c>
      <c r="K547" s="172">
        <v>20.808499999999999</v>
      </c>
      <c r="L547" s="172">
        <v>-13.4411</v>
      </c>
      <c r="M547" s="172">
        <v>-6.0838999999999999</v>
      </c>
      <c r="N547" s="172">
        <v>-12.2301</v>
      </c>
      <c r="O547" s="172">
        <v>-5.0132000000000003</v>
      </c>
      <c r="P547" s="172"/>
      <c r="Q547" s="172">
        <v>-4.0731000000000002</v>
      </c>
      <c r="R547" s="172">
        <v>-4.1189</v>
      </c>
    </row>
    <row r="548" spans="1:18" x14ac:dyDescent="0.3">
      <c r="A548" s="168" t="s">
        <v>368</v>
      </c>
      <c r="B548" s="168" t="s">
        <v>328</v>
      </c>
      <c r="C548" s="168">
        <v>141893</v>
      </c>
      <c r="D548" s="171">
        <v>44025</v>
      </c>
      <c r="E548" s="172">
        <v>7.9977999999999998</v>
      </c>
      <c r="F548" s="172">
        <v>0.27960000000000002</v>
      </c>
      <c r="G548" s="172">
        <v>0.27960000000000002</v>
      </c>
      <c r="H548" s="172">
        <v>1.0665</v>
      </c>
      <c r="I548" s="172">
        <v>5.1097000000000001</v>
      </c>
      <c r="J548" s="172">
        <v>8.8817000000000004</v>
      </c>
      <c r="K548" s="172">
        <v>26.090599999999998</v>
      </c>
      <c r="L548" s="172">
        <v>-3.9937999999999998</v>
      </c>
      <c r="M548" s="172">
        <v>4.8080999999999996</v>
      </c>
      <c r="N548" s="172">
        <v>-3.1766999999999999</v>
      </c>
      <c r="O548" s="172"/>
      <c r="P548" s="172"/>
      <c r="Q548" s="172">
        <v>-8.5985999999999994</v>
      </c>
      <c r="R548" s="172">
        <v>-6.8064999999999998</v>
      </c>
    </row>
    <row r="549" spans="1:18" x14ac:dyDescent="0.3">
      <c r="A549" s="168" t="s">
        <v>368</v>
      </c>
      <c r="B549" s="168" t="s">
        <v>224</v>
      </c>
      <c r="C549" s="168">
        <v>141892</v>
      </c>
      <c r="D549" s="171">
        <v>44025</v>
      </c>
      <c r="E549" s="172">
        <v>8.2745999999999995</v>
      </c>
      <c r="F549" s="172">
        <v>0.28360000000000002</v>
      </c>
      <c r="G549" s="172">
        <v>0.28360000000000002</v>
      </c>
      <c r="H549" s="172">
        <v>1.0749</v>
      </c>
      <c r="I549" s="172">
        <v>5.1276999999999999</v>
      </c>
      <c r="J549" s="172">
        <v>8.9222000000000001</v>
      </c>
      <c r="K549" s="172">
        <v>26.229600000000001</v>
      </c>
      <c r="L549" s="172">
        <v>-3.7837000000000001</v>
      </c>
      <c r="M549" s="172">
        <v>5.1597</v>
      </c>
      <c r="N549" s="172">
        <v>-2.6838000000000002</v>
      </c>
      <c r="O549" s="172"/>
      <c r="P549" s="172"/>
      <c r="Q549" s="172">
        <v>-7.3384999999999998</v>
      </c>
      <c r="R549" s="172">
        <v>-5.7119</v>
      </c>
    </row>
    <row r="550" spans="1:18" x14ac:dyDescent="0.3">
      <c r="A550" s="168" t="s">
        <v>368</v>
      </c>
      <c r="B550" s="168" t="s">
        <v>329</v>
      </c>
      <c r="C550" s="168">
        <v>142169</v>
      </c>
      <c r="D550" s="171">
        <v>44025</v>
      </c>
      <c r="E550" s="172">
        <v>8.4044000000000008</v>
      </c>
      <c r="F550" s="172">
        <v>0.30669999999999997</v>
      </c>
      <c r="G550" s="172">
        <v>0.30669999999999997</v>
      </c>
      <c r="H550" s="172">
        <v>1.0667</v>
      </c>
      <c r="I550" s="172">
        <v>4.9999000000000002</v>
      </c>
      <c r="J550" s="172">
        <v>8.8567999999999998</v>
      </c>
      <c r="K550" s="172">
        <v>26.004899999999999</v>
      </c>
      <c r="L550" s="172">
        <v>-3.6248</v>
      </c>
      <c r="M550" s="172">
        <v>5.9222000000000001</v>
      </c>
      <c r="N550" s="172">
        <v>-1.2385999999999999</v>
      </c>
      <c r="O550" s="172"/>
      <c r="P550" s="172"/>
      <c r="Q550" s="172">
        <v>-7.2834000000000003</v>
      </c>
      <c r="R550" s="172">
        <v>-5.2331000000000003</v>
      </c>
    </row>
    <row r="551" spans="1:18" x14ac:dyDescent="0.3">
      <c r="A551" s="168" t="s">
        <v>368</v>
      </c>
      <c r="B551" s="168" t="s">
        <v>225</v>
      </c>
      <c r="C551" s="168">
        <v>142172</v>
      </c>
      <c r="D551" s="171">
        <v>44025</v>
      </c>
      <c r="E551" s="172">
        <v>8.6631999999999998</v>
      </c>
      <c r="F551" s="172">
        <v>0.30919999999999997</v>
      </c>
      <c r="G551" s="172">
        <v>0.30919999999999997</v>
      </c>
      <c r="H551" s="172">
        <v>1.0722</v>
      </c>
      <c r="I551" s="172">
        <v>5.0136000000000003</v>
      </c>
      <c r="J551" s="172">
        <v>8.8888999999999996</v>
      </c>
      <c r="K551" s="172">
        <v>26.114699999999999</v>
      </c>
      <c r="L551" s="172">
        <v>-3.4537</v>
      </c>
      <c r="M551" s="172">
        <v>6.2083000000000004</v>
      </c>
      <c r="N551" s="172">
        <v>-0.87760000000000005</v>
      </c>
      <c r="O551" s="172"/>
      <c r="P551" s="172"/>
      <c r="Q551" s="172">
        <v>-6.0519999999999996</v>
      </c>
      <c r="R551" s="172">
        <v>-4.1224999999999996</v>
      </c>
    </row>
    <row r="552" spans="1:18" x14ac:dyDescent="0.3">
      <c r="A552" s="168" t="s">
        <v>368</v>
      </c>
      <c r="B552" s="168" t="s">
        <v>226</v>
      </c>
      <c r="C552" s="168">
        <v>120715</v>
      </c>
      <c r="D552" s="171">
        <v>44025</v>
      </c>
      <c r="E552" s="172">
        <v>88.801500000000004</v>
      </c>
      <c r="F552" s="172">
        <v>0.22409999999999999</v>
      </c>
      <c r="G552" s="172">
        <v>0.22409999999999999</v>
      </c>
      <c r="H552" s="172">
        <v>-0.21279999999999999</v>
      </c>
      <c r="I552" s="172">
        <v>3.1459000000000001</v>
      </c>
      <c r="J552" s="172">
        <v>5.7468000000000004</v>
      </c>
      <c r="K552" s="172">
        <v>17.366800000000001</v>
      </c>
      <c r="L552" s="172">
        <v>-10.7325</v>
      </c>
      <c r="M552" s="172">
        <v>0.36759999999999998</v>
      </c>
      <c r="N552" s="172">
        <v>-1.1566000000000001</v>
      </c>
      <c r="O552" s="172">
        <v>1.69</v>
      </c>
      <c r="P552" s="172">
        <v>5.6563999999999997</v>
      </c>
      <c r="Q552" s="172">
        <v>10.2858</v>
      </c>
      <c r="R552" s="172">
        <v>0.52449999999999997</v>
      </c>
    </row>
    <row r="553" spans="1:18" x14ac:dyDescent="0.3">
      <c r="A553" s="168" t="s">
        <v>368</v>
      </c>
      <c r="B553" s="168" t="s">
        <v>330</v>
      </c>
      <c r="C553" s="168">
        <v>100821</v>
      </c>
      <c r="D553" s="171">
        <v>44025</v>
      </c>
      <c r="E553" s="172">
        <v>83.376800000000003</v>
      </c>
      <c r="F553" s="172">
        <v>0.21659999999999999</v>
      </c>
      <c r="G553" s="172">
        <v>0.21659999999999999</v>
      </c>
      <c r="H553" s="172">
        <v>-0.2306</v>
      </c>
      <c r="I553" s="172">
        <v>3.1095000000000002</v>
      </c>
      <c r="J553" s="172">
        <v>5.6630000000000003</v>
      </c>
      <c r="K553" s="172">
        <v>17.103400000000001</v>
      </c>
      <c r="L553" s="172">
        <v>-11.149900000000001</v>
      </c>
      <c r="M553" s="172">
        <v>-0.32929999999999998</v>
      </c>
      <c r="N553" s="172">
        <v>-2.0901000000000001</v>
      </c>
      <c r="O553" s="172">
        <v>0.79990000000000006</v>
      </c>
      <c r="P553" s="172">
        <v>4.6767000000000003</v>
      </c>
      <c r="Q553" s="172">
        <v>9.5449000000000002</v>
      </c>
      <c r="R553" s="172">
        <v>-0.3861</v>
      </c>
    </row>
    <row r="554" spans="1:18" x14ac:dyDescent="0.3">
      <c r="A554" s="168" t="s">
        <v>368</v>
      </c>
      <c r="B554" s="168" t="s">
        <v>331</v>
      </c>
      <c r="C554" s="168">
        <v>101834</v>
      </c>
      <c r="D554" s="171">
        <v>44025</v>
      </c>
      <c r="E554" s="172">
        <v>138.98444446796901</v>
      </c>
      <c r="F554" s="172">
        <v>0.20830000000000001</v>
      </c>
      <c r="G554" s="172">
        <v>0.20830000000000001</v>
      </c>
      <c r="H554" s="172">
        <v>0.22359999999999999</v>
      </c>
      <c r="I554" s="172">
        <v>4.2804000000000002</v>
      </c>
      <c r="J554" s="172">
        <v>8.0533000000000001</v>
      </c>
      <c r="K554" s="172">
        <v>16.817699999999999</v>
      </c>
      <c r="L554" s="172">
        <v>-14.214600000000001</v>
      </c>
      <c r="M554" s="172">
        <v>-6.2420999999999998</v>
      </c>
      <c r="N554" s="172">
        <v>-8.9443999999999999</v>
      </c>
      <c r="O554" s="172">
        <v>-0.36659999999999998</v>
      </c>
      <c r="P554" s="172">
        <v>4.6477000000000004</v>
      </c>
      <c r="Q554" s="172">
        <v>16.4237</v>
      </c>
      <c r="R554" s="172">
        <v>-3.9140999999999999</v>
      </c>
    </row>
    <row r="555" spans="1:18" x14ac:dyDescent="0.3">
      <c r="A555" s="173" t="s">
        <v>27</v>
      </c>
      <c r="B555" s="168"/>
      <c r="C555" s="168"/>
      <c r="D555" s="168"/>
      <c r="E555" s="168"/>
      <c r="F555" s="174">
        <v>2.5262878787878775E-2</v>
      </c>
      <c r="G555" s="174">
        <v>2.5262878787878775E-2</v>
      </c>
      <c r="H555" s="174">
        <v>0.18898787878787882</v>
      </c>
      <c r="I555" s="174">
        <v>3.4833204545454555</v>
      </c>
      <c r="J555" s="174">
        <v>7.0697803030302993</v>
      </c>
      <c r="K555" s="174">
        <v>17.432140151515153</v>
      </c>
      <c r="L555" s="174">
        <v>-11.6309659090909</v>
      </c>
      <c r="M555" s="174">
        <v>-3.766126153846153</v>
      </c>
      <c r="N555" s="174">
        <v>-6.069522656250002</v>
      </c>
      <c r="O555" s="174">
        <v>-0.48927307692307698</v>
      </c>
      <c r="P555" s="174">
        <v>5.3689307692307713</v>
      </c>
      <c r="Q555" s="174">
        <v>6.3140500000000017</v>
      </c>
      <c r="R555" s="174">
        <v>-3.4666008196721312</v>
      </c>
    </row>
    <row r="556" spans="1:18" x14ac:dyDescent="0.3">
      <c r="A556" s="173" t="s">
        <v>409</v>
      </c>
      <c r="B556" s="168"/>
      <c r="C556" s="168"/>
      <c r="D556" s="168"/>
      <c r="E556" s="168"/>
      <c r="F556" s="174">
        <v>7.8350000000000003E-2</v>
      </c>
      <c r="G556" s="174">
        <v>7.8350000000000003E-2</v>
      </c>
      <c r="H556" s="174">
        <v>0.13300000000000001</v>
      </c>
      <c r="I556" s="174">
        <v>3.5172499999999998</v>
      </c>
      <c r="J556" s="174">
        <v>7.1090999999999998</v>
      </c>
      <c r="K556" s="174">
        <v>16.891100000000002</v>
      </c>
      <c r="L556" s="174">
        <v>-11.651149999999999</v>
      </c>
      <c r="M556" s="174">
        <v>-4.0756999999999994</v>
      </c>
      <c r="N556" s="174">
        <v>-5.7173499999999997</v>
      </c>
      <c r="O556" s="174">
        <v>4.1000000000000009E-2</v>
      </c>
      <c r="P556" s="174">
        <v>5.4782500000000001</v>
      </c>
      <c r="Q556" s="174">
        <v>8.9912500000000009</v>
      </c>
      <c r="R556" s="174">
        <v>-2.8187499999999996</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44025</v>
      </c>
      <c r="E559" s="172">
        <v>23.055299999999999</v>
      </c>
      <c r="F559" s="172">
        <v>5.9900000000000002E-2</v>
      </c>
      <c r="G559" s="172">
        <v>5.9900000000000002E-2</v>
      </c>
      <c r="H559" s="172">
        <v>0.28839999999999999</v>
      </c>
      <c r="I559" s="172">
        <v>3.1959</v>
      </c>
      <c r="J559" s="172">
        <v>6.0194000000000001</v>
      </c>
      <c r="K559" s="172">
        <v>12.6578</v>
      </c>
      <c r="L559" s="172">
        <v>-3.2250000000000001</v>
      </c>
      <c r="M559" s="172">
        <v>4.1299000000000001</v>
      </c>
      <c r="N559" s="172">
        <v>2.5440999999999998</v>
      </c>
      <c r="O559" s="172">
        <v>3.1530999999999998</v>
      </c>
      <c r="P559" s="172">
        <v>6.6429</v>
      </c>
      <c r="Q559" s="172">
        <v>9.5191999999999997</v>
      </c>
      <c r="R559" s="172">
        <v>2.1606999999999998</v>
      </c>
    </row>
    <row r="560" spans="1:18" x14ac:dyDescent="0.3">
      <c r="A560" s="168" t="s">
        <v>796</v>
      </c>
      <c r="B560" s="168" t="s">
        <v>798</v>
      </c>
      <c r="C560" s="168">
        <v>132186</v>
      </c>
      <c r="D560" s="171">
        <v>44025</v>
      </c>
      <c r="E560" s="172">
        <v>24.26</v>
      </c>
      <c r="F560" s="172">
        <v>5.4899999999999997E-2</v>
      </c>
      <c r="G560" s="172">
        <v>5.4899999999999997E-2</v>
      </c>
      <c r="H560" s="172">
        <v>0.27739999999999998</v>
      </c>
      <c r="I560" s="172">
        <v>3.1993999999999998</v>
      </c>
      <c r="J560" s="172">
        <v>6.0621</v>
      </c>
      <c r="K560" s="172">
        <v>12.8467</v>
      </c>
      <c r="L560" s="172">
        <v>-2.8395000000000001</v>
      </c>
      <c r="M560" s="172">
        <v>4.8048000000000002</v>
      </c>
      <c r="N560" s="172">
        <v>3.4007999999999998</v>
      </c>
      <c r="O560" s="172">
        <v>3.9594999999999998</v>
      </c>
      <c r="P560" s="172">
        <v>7.4587000000000003</v>
      </c>
      <c r="Q560" s="172">
        <v>10.4221</v>
      </c>
      <c r="R560" s="172">
        <v>2.9695</v>
      </c>
    </row>
    <row r="561" spans="1:18" x14ac:dyDescent="0.3">
      <c r="A561" s="168" t="s">
        <v>796</v>
      </c>
      <c r="B561" s="168" t="s">
        <v>799</v>
      </c>
      <c r="C561" s="168">
        <v>102107</v>
      </c>
      <c r="D561" s="171">
        <v>44025</v>
      </c>
      <c r="E561" s="172">
        <v>71.702299999999994</v>
      </c>
      <c r="F561" s="172">
        <v>-7.2300000000000003E-2</v>
      </c>
      <c r="G561" s="172">
        <v>-7.2300000000000003E-2</v>
      </c>
      <c r="H561" s="172">
        <v>-0.16900000000000001</v>
      </c>
      <c r="I561" s="172">
        <v>2.0884999999999998</v>
      </c>
      <c r="J561" s="172">
        <v>3.9249999999999998</v>
      </c>
      <c r="K561" s="172">
        <v>7.4678000000000004</v>
      </c>
      <c r="L561" s="172">
        <v>-15.3903</v>
      </c>
      <c r="M561" s="172">
        <v>-8.6370000000000005</v>
      </c>
      <c r="N561" s="172">
        <v>-12.089499999999999</v>
      </c>
      <c r="O561" s="172">
        <v>-2.7303000000000002</v>
      </c>
      <c r="P561" s="172">
        <v>2.5089000000000001</v>
      </c>
      <c r="Q561" s="172">
        <v>12.5779</v>
      </c>
      <c r="R561" s="172">
        <v>-5.8544999999999998</v>
      </c>
    </row>
    <row r="562" spans="1:18" x14ac:dyDescent="0.3">
      <c r="A562" s="168" t="s">
        <v>796</v>
      </c>
      <c r="B562" s="168" t="s">
        <v>800</v>
      </c>
      <c r="C562" s="168">
        <v>118512</v>
      </c>
      <c r="D562" s="171">
        <v>44025</v>
      </c>
      <c r="E562" s="172">
        <v>74.218900000000005</v>
      </c>
      <c r="F562" s="172">
        <v>-6.4399999999999999E-2</v>
      </c>
      <c r="G562" s="172">
        <v>-6.4399999999999999E-2</v>
      </c>
      <c r="H562" s="172">
        <v>-0.15029999999999999</v>
      </c>
      <c r="I562" s="172">
        <v>2.1267999999999998</v>
      </c>
      <c r="J562" s="172">
        <v>4.0129999999999999</v>
      </c>
      <c r="K562" s="172">
        <v>7.7430000000000003</v>
      </c>
      <c r="L562" s="172">
        <v>-15.013500000000001</v>
      </c>
      <c r="M562" s="172">
        <v>-8.1074000000000002</v>
      </c>
      <c r="N562" s="172">
        <v>-11.4948</v>
      </c>
      <c r="O562" s="172">
        <v>-2.2271000000000001</v>
      </c>
      <c r="P562" s="172">
        <v>2.9632000000000001</v>
      </c>
      <c r="Q562" s="172">
        <v>7.8532000000000002</v>
      </c>
      <c r="R562" s="172">
        <v>-5.3373999999999997</v>
      </c>
    </row>
    <row r="563" spans="1:18" x14ac:dyDescent="0.3">
      <c r="A563" s="168" t="s">
        <v>796</v>
      </c>
      <c r="B563" s="168" t="s">
        <v>801</v>
      </c>
      <c r="C563" s="168">
        <v>102109</v>
      </c>
      <c r="D563" s="171">
        <v>44025</v>
      </c>
      <c r="E563" s="172">
        <v>50.619199999999999</v>
      </c>
      <c r="F563" s="172">
        <v>-0.12470000000000001</v>
      </c>
      <c r="G563" s="172">
        <v>-0.12470000000000001</v>
      </c>
      <c r="H563" s="172">
        <v>0.51190000000000002</v>
      </c>
      <c r="I563" s="172">
        <v>2.1778</v>
      </c>
      <c r="J563" s="172">
        <v>3.8184999999999998</v>
      </c>
      <c r="K563" s="172">
        <v>-3.3573</v>
      </c>
      <c r="L563" s="172">
        <v>-18.224399999999999</v>
      </c>
      <c r="M563" s="172">
        <v>-13.193199999999999</v>
      </c>
      <c r="N563" s="172">
        <v>-15.162699999999999</v>
      </c>
      <c r="O563" s="172">
        <v>-2.9607999999999999</v>
      </c>
      <c r="P563" s="172">
        <v>2.1339000000000001</v>
      </c>
      <c r="Q563" s="172">
        <v>10.244999999999999</v>
      </c>
      <c r="R563" s="172">
        <v>-6.3388999999999998</v>
      </c>
    </row>
    <row r="564" spans="1:18" x14ac:dyDescent="0.3">
      <c r="A564" s="168" t="s">
        <v>796</v>
      </c>
      <c r="B564" s="168" t="s">
        <v>802</v>
      </c>
      <c r="C564" s="168">
        <v>118514</v>
      </c>
      <c r="D564" s="171">
        <v>44025</v>
      </c>
      <c r="E564" s="172">
        <v>52.876300000000001</v>
      </c>
      <c r="F564" s="172">
        <v>-0.1179</v>
      </c>
      <c r="G564" s="172">
        <v>-0.1179</v>
      </c>
      <c r="H564" s="172">
        <v>0.52800000000000002</v>
      </c>
      <c r="I564" s="172">
        <v>2.2105999999999999</v>
      </c>
      <c r="J564" s="172">
        <v>3.8931</v>
      </c>
      <c r="K564" s="172">
        <v>-3.1482999999999999</v>
      </c>
      <c r="L564" s="172">
        <v>-17.8794</v>
      </c>
      <c r="M564" s="172">
        <v>-12.721500000000001</v>
      </c>
      <c r="N564" s="172">
        <v>-14.619899999999999</v>
      </c>
      <c r="O564" s="172">
        <v>-2.3445999999999998</v>
      </c>
      <c r="P564" s="172">
        <v>2.7770000000000001</v>
      </c>
      <c r="Q564" s="172">
        <v>6.7816000000000001</v>
      </c>
      <c r="R564" s="172">
        <v>-5.7648000000000001</v>
      </c>
    </row>
    <row r="565" spans="1:18" x14ac:dyDescent="0.3">
      <c r="A565" s="168" t="s">
        <v>796</v>
      </c>
      <c r="B565" s="168" t="s">
        <v>803</v>
      </c>
      <c r="C565" s="168">
        <v>129065</v>
      </c>
      <c r="D565" s="171">
        <v>44025</v>
      </c>
      <c r="E565" s="172">
        <v>17.169499999999999</v>
      </c>
      <c r="F565" s="172">
        <v>9.7900000000000001E-2</v>
      </c>
      <c r="G565" s="172">
        <v>9.7900000000000001E-2</v>
      </c>
      <c r="H565" s="172">
        <v>0.42699999999999999</v>
      </c>
      <c r="I565" s="172">
        <v>4.6863000000000001</v>
      </c>
      <c r="J565" s="172">
        <v>7.7674000000000003</v>
      </c>
      <c r="K565" s="172">
        <v>16.544799999999999</v>
      </c>
      <c r="L565" s="172">
        <v>-8.7772000000000006</v>
      </c>
      <c r="M565" s="172">
        <v>-1.986</v>
      </c>
      <c r="N565" s="172">
        <v>-3.5373000000000001</v>
      </c>
      <c r="O565" s="172">
        <v>0.73629999999999995</v>
      </c>
      <c r="P565" s="172">
        <v>5.7182000000000004</v>
      </c>
      <c r="Q565" s="172">
        <v>9.0973000000000006</v>
      </c>
      <c r="R565" s="172">
        <v>-1.3492</v>
      </c>
    </row>
    <row r="566" spans="1:18" x14ac:dyDescent="0.3">
      <c r="A566" s="168" t="s">
        <v>796</v>
      </c>
      <c r="B566" s="168" t="s">
        <v>804</v>
      </c>
      <c r="C566" s="168">
        <v>129200</v>
      </c>
      <c r="D566" s="171">
        <v>44025</v>
      </c>
      <c r="E566" s="172">
        <v>17.476900000000001</v>
      </c>
      <c r="F566" s="172">
        <v>0.1014</v>
      </c>
      <c r="G566" s="172">
        <v>0.1014</v>
      </c>
      <c r="H566" s="172">
        <v>0.4345</v>
      </c>
      <c r="I566" s="172">
        <v>4.7016</v>
      </c>
      <c r="J566" s="172">
        <v>7.8015999999999996</v>
      </c>
      <c r="K566" s="172">
        <v>16.6495</v>
      </c>
      <c r="L566" s="172">
        <v>-8.6107999999999993</v>
      </c>
      <c r="M566" s="172">
        <v>-1.7191000000000001</v>
      </c>
      <c r="N566" s="172">
        <v>-3.1922000000000001</v>
      </c>
      <c r="O566" s="172">
        <v>1.0418000000000001</v>
      </c>
      <c r="P566" s="172">
        <v>6.0247999999999999</v>
      </c>
      <c r="Q566" s="172">
        <v>9.4095999999999993</v>
      </c>
      <c r="R566" s="172">
        <v>-1.034</v>
      </c>
    </row>
    <row r="567" spans="1:18" x14ac:dyDescent="0.3">
      <c r="A567" s="168" t="s">
        <v>796</v>
      </c>
      <c r="B567" s="168" t="s">
        <v>805</v>
      </c>
      <c r="C567" s="168">
        <v>129191</v>
      </c>
      <c r="D567" s="171">
        <v>44025</v>
      </c>
      <c r="E567" s="172">
        <v>16.9087</v>
      </c>
      <c r="F567" s="172">
        <v>7.3400000000000007E-2</v>
      </c>
      <c r="G567" s="172">
        <v>7.3400000000000007E-2</v>
      </c>
      <c r="H567" s="172">
        <v>0.45329999999999998</v>
      </c>
      <c r="I567" s="172">
        <v>4.7011000000000003</v>
      </c>
      <c r="J567" s="172">
        <v>7.4010999999999996</v>
      </c>
      <c r="K567" s="172">
        <v>13.857900000000001</v>
      </c>
      <c r="L567" s="172">
        <v>-5.4958</v>
      </c>
      <c r="M567" s="172">
        <v>0.5423</v>
      </c>
      <c r="N567" s="172">
        <v>-0.54469999999999996</v>
      </c>
      <c r="O567" s="172">
        <v>1.9172</v>
      </c>
      <c r="P567" s="172">
        <v>6.2842000000000002</v>
      </c>
      <c r="Q567" s="172">
        <v>8.8286999999999995</v>
      </c>
      <c r="R567" s="172">
        <v>0.61419999999999997</v>
      </c>
    </row>
    <row r="568" spans="1:18" x14ac:dyDescent="0.3">
      <c r="A568" s="168" t="s">
        <v>796</v>
      </c>
      <c r="B568" s="168" t="s">
        <v>806</v>
      </c>
      <c r="C568" s="168">
        <v>129193</v>
      </c>
      <c r="D568" s="171">
        <v>44025</v>
      </c>
      <c r="E568" s="172">
        <v>17.2514</v>
      </c>
      <c r="F568" s="172">
        <v>7.7700000000000005E-2</v>
      </c>
      <c r="G568" s="172">
        <v>7.7700000000000005E-2</v>
      </c>
      <c r="H568" s="172">
        <v>0.46360000000000001</v>
      </c>
      <c r="I568" s="172">
        <v>4.7247000000000003</v>
      </c>
      <c r="J568" s="172">
        <v>7.4546000000000001</v>
      </c>
      <c r="K568" s="172">
        <v>14.025700000000001</v>
      </c>
      <c r="L568" s="172">
        <v>-5.1881000000000004</v>
      </c>
      <c r="M568" s="172">
        <v>1.0325</v>
      </c>
      <c r="N568" s="172">
        <v>8.2400000000000001E-2</v>
      </c>
      <c r="O568" s="172">
        <v>2.3271999999999999</v>
      </c>
      <c r="P568" s="172">
        <v>6.6470000000000002</v>
      </c>
      <c r="Q568" s="172">
        <v>9.1809999999999992</v>
      </c>
      <c r="R568" s="172">
        <v>1.0955999999999999</v>
      </c>
    </row>
    <row r="569" spans="1:18" x14ac:dyDescent="0.3">
      <c r="A569" s="168" t="s">
        <v>796</v>
      </c>
      <c r="B569" s="168" t="s">
        <v>807</v>
      </c>
      <c r="C569" s="168">
        <v>143904</v>
      </c>
      <c r="D569" s="171">
        <v>44025</v>
      </c>
      <c r="E569" s="172">
        <v>7.6562999999999999</v>
      </c>
      <c r="F569" s="172">
        <v>-0.43049999999999999</v>
      </c>
      <c r="G569" s="172">
        <v>-0.43049999999999999</v>
      </c>
      <c r="H569" s="172">
        <v>-0.997</v>
      </c>
      <c r="I569" s="172">
        <v>1.2282999999999999</v>
      </c>
      <c r="J569" s="172">
        <v>3.4327999999999999</v>
      </c>
      <c r="K569" s="172">
        <v>8.8780000000000001</v>
      </c>
      <c r="L569" s="172">
        <v>-25.4252</v>
      </c>
      <c r="M569" s="172">
        <v>-23.6553</v>
      </c>
      <c r="N569" s="172">
        <v>-30.749199999999998</v>
      </c>
      <c r="O569" s="172"/>
      <c r="P569" s="172"/>
      <c r="Q569" s="172">
        <v>-12.264200000000001</v>
      </c>
      <c r="R569" s="172">
        <v>-12.335699999999999</v>
      </c>
    </row>
    <row r="570" spans="1:18" x14ac:dyDescent="0.3">
      <c r="A570" s="168" t="s">
        <v>796</v>
      </c>
      <c r="B570" s="168" t="s">
        <v>808</v>
      </c>
      <c r="C570" s="168">
        <v>143903</v>
      </c>
      <c r="D570" s="171">
        <v>44025</v>
      </c>
      <c r="E570" s="172">
        <v>7.6562000000000001</v>
      </c>
      <c r="F570" s="172">
        <v>-0.43180000000000002</v>
      </c>
      <c r="G570" s="172">
        <v>-0.43180000000000002</v>
      </c>
      <c r="H570" s="172">
        <v>-0.997</v>
      </c>
      <c r="I570" s="172">
        <v>1.2282999999999999</v>
      </c>
      <c r="J570" s="172">
        <v>3.4314</v>
      </c>
      <c r="K570" s="172">
        <v>8.8765999999999998</v>
      </c>
      <c r="L570" s="172">
        <v>-25.4254</v>
      </c>
      <c r="M570" s="172">
        <v>-23.656300000000002</v>
      </c>
      <c r="N570" s="172">
        <v>-30.7501</v>
      </c>
      <c r="O570" s="172"/>
      <c r="P570" s="172"/>
      <c r="Q570" s="172">
        <v>-12.264699999999999</v>
      </c>
      <c r="R570" s="172">
        <v>-12.3362</v>
      </c>
    </row>
    <row r="571" spans="1:18" x14ac:dyDescent="0.3">
      <c r="A571" s="168" t="s">
        <v>796</v>
      </c>
      <c r="B571" s="168" t="s">
        <v>809</v>
      </c>
      <c r="C571" s="168">
        <v>148033</v>
      </c>
      <c r="D571" s="171">
        <v>44025</v>
      </c>
      <c r="E571" s="172">
        <v>9.0935000000000006</v>
      </c>
      <c r="F571" s="172">
        <v>0</v>
      </c>
      <c r="G571" s="172">
        <v>0</v>
      </c>
      <c r="H571" s="172">
        <v>-0.2359</v>
      </c>
      <c r="I571" s="172">
        <v>2.8269000000000002</v>
      </c>
      <c r="J571" s="172">
        <v>5.7876000000000003</v>
      </c>
      <c r="K571" s="172">
        <v>16.043299999999999</v>
      </c>
      <c r="L571" s="172"/>
      <c r="M571" s="172"/>
      <c r="N571" s="172"/>
      <c r="O571" s="172"/>
      <c r="P571" s="172"/>
      <c r="Q571" s="172">
        <v>-9.0649999999999995</v>
      </c>
      <c r="R571" s="172"/>
    </row>
    <row r="572" spans="1:18" x14ac:dyDescent="0.3">
      <c r="A572" s="168" t="s">
        <v>796</v>
      </c>
      <c r="B572" s="168" t="s">
        <v>810</v>
      </c>
      <c r="C572" s="168">
        <v>148035</v>
      </c>
      <c r="D572" s="171">
        <v>44025</v>
      </c>
      <c r="E572" s="172">
        <v>9.1206999999999994</v>
      </c>
      <c r="F572" s="172">
        <v>7.7000000000000002E-3</v>
      </c>
      <c r="G572" s="172">
        <v>7.7000000000000002E-3</v>
      </c>
      <c r="H572" s="172">
        <v>-0.2177</v>
      </c>
      <c r="I572" s="172">
        <v>2.8622999999999998</v>
      </c>
      <c r="J572" s="172">
        <v>5.8761000000000001</v>
      </c>
      <c r="K572" s="172">
        <v>16.291</v>
      </c>
      <c r="L572" s="172"/>
      <c r="M572" s="172"/>
      <c r="N572" s="172"/>
      <c r="O572" s="172"/>
      <c r="P572" s="172"/>
      <c r="Q572" s="172">
        <v>-8.7929999999999993</v>
      </c>
      <c r="R572" s="172"/>
    </row>
    <row r="573" spans="1:18" x14ac:dyDescent="0.3">
      <c r="A573" s="168" t="s">
        <v>796</v>
      </c>
      <c r="B573" s="168" t="s">
        <v>811</v>
      </c>
      <c r="C573" s="168">
        <v>102133</v>
      </c>
      <c r="D573" s="171">
        <v>44025</v>
      </c>
      <c r="E573" s="172">
        <v>57.8491</v>
      </c>
      <c r="F573" s="172">
        <v>-0.75570000000000004</v>
      </c>
      <c r="G573" s="172">
        <v>-0.75570000000000004</v>
      </c>
      <c r="H573" s="172">
        <v>-0.6976</v>
      </c>
      <c r="I573" s="172">
        <v>2.2679999999999998</v>
      </c>
      <c r="J573" s="172">
        <v>5.8116000000000003</v>
      </c>
      <c r="K573" s="172">
        <v>14.795400000000001</v>
      </c>
      <c r="L573" s="172">
        <v>-16.9664</v>
      </c>
      <c r="M573" s="172">
        <v>-10.3726</v>
      </c>
      <c r="N573" s="172">
        <v>-11.772399999999999</v>
      </c>
      <c r="O573" s="172">
        <v>-1.2476</v>
      </c>
      <c r="P573" s="172">
        <v>4.1547000000000001</v>
      </c>
      <c r="Q573" s="172">
        <v>11.166700000000001</v>
      </c>
      <c r="R573" s="172">
        <v>-5.2469999999999999</v>
      </c>
    </row>
    <row r="574" spans="1:18" x14ac:dyDescent="0.3">
      <c r="A574" s="168" t="s">
        <v>796</v>
      </c>
      <c r="B574" s="168" t="s">
        <v>812</v>
      </c>
      <c r="C574" s="168">
        <v>120242</v>
      </c>
      <c r="D574" s="171">
        <v>44025</v>
      </c>
      <c r="E574" s="172">
        <v>59.659300000000002</v>
      </c>
      <c r="F574" s="172">
        <v>-0.75309999999999999</v>
      </c>
      <c r="G574" s="172">
        <v>-0.75309999999999999</v>
      </c>
      <c r="H574" s="172">
        <v>-0.6915</v>
      </c>
      <c r="I574" s="172">
        <v>2.2801999999999998</v>
      </c>
      <c r="J574" s="172">
        <v>5.8395000000000001</v>
      </c>
      <c r="K574" s="172">
        <v>14.882999999999999</v>
      </c>
      <c r="L574" s="172">
        <v>-16.837599999999998</v>
      </c>
      <c r="M574" s="172">
        <v>-10.155900000000001</v>
      </c>
      <c r="N574" s="172">
        <v>-11.464399999999999</v>
      </c>
      <c r="O574" s="172">
        <v>-0.89070000000000005</v>
      </c>
      <c r="P574" s="172">
        <v>4.5340999999999996</v>
      </c>
      <c r="Q574" s="172">
        <v>7.0278999999999998</v>
      </c>
      <c r="R574" s="172">
        <v>-4.9222999999999999</v>
      </c>
    </row>
    <row r="575" spans="1:18" x14ac:dyDescent="0.3">
      <c r="A575" s="168" t="s">
        <v>796</v>
      </c>
      <c r="B575" s="168" t="s">
        <v>813</v>
      </c>
      <c r="C575" s="168">
        <v>102135</v>
      </c>
      <c r="D575" s="171">
        <v>44025</v>
      </c>
      <c r="E575" s="172">
        <v>69.101500000000001</v>
      </c>
      <c r="F575" s="172">
        <v>0.53090000000000004</v>
      </c>
      <c r="G575" s="172">
        <v>0.53090000000000004</v>
      </c>
      <c r="H575" s="172">
        <v>0.35170000000000001</v>
      </c>
      <c r="I575" s="172">
        <v>2.8677000000000001</v>
      </c>
      <c r="J575" s="172">
        <v>5.0777000000000001</v>
      </c>
      <c r="K575" s="172">
        <v>16.828900000000001</v>
      </c>
      <c r="L575" s="172">
        <v>-6.3998999999999997</v>
      </c>
      <c r="M575" s="172">
        <v>4.0244999999999997</v>
      </c>
      <c r="N575" s="172">
        <v>-2.1640999999999999</v>
      </c>
      <c r="O575" s="172">
        <v>0.2757</v>
      </c>
      <c r="P575" s="172">
        <v>6.4142000000000001</v>
      </c>
      <c r="Q575" s="172">
        <v>12.364699999999999</v>
      </c>
      <c r="R575" s="172">
        <v>-2.0301999999999998</v>
      </c>
    </row>
    <row r="576" spans="1:18" x14ac:dyDescent="0.3">
      <c r="A576" s="168" t="s">
        <v>796</v>
      </c>
      <c r="B576" s="168" t="s">
        <v>814</v>
      </c>
      <c r="C576" s="168">
        <v>120700</v>
      </c>
      <c r="D576" s="171">
        <v>44025</v>
      </c>
      <c r="E576" s="172">
        <v>70.132300000000001</v>
      </c>
      <c r="F576" s="172">
        <v>0.53310000000000002</v>
      </c>
      <c r="G576" s="172">
        <v>0.53310000000000002</v>
      </c>
      <c r="H576" s="172">
        <v>0.35699999999999998</v>
      </c>
      <c r="I576" s="172">
        <v>2.8786999999999998</v>
      </c>
      <c r="J576" s="172">
        <v>5.1024000000000003</v>
      </c>
      <c r="K576" s="172">
        <v>16.208100000000002</v>
      </c>
      <c r="L576" s="172">
        <v>-6.8308</v>
      </c>
      <c r="M576" s="172">
        <v>3.7486000000000002</v>
      </c>
      <c r="N576" s="172">
        <v>-2.1604999999999999</v>
      </c>
      <c r="O576" s="172">
        <v>0.58120000000000005</v>
      </c>
      <c r="P576" s="172">
        <v>6.7079000000000004</v>
      </c>
      <c r="Q576" s="172">
        <v>9.4975000000000005</v>
      </c>
      <c r="R576" s="172">
        <v>-1.774</v>
      </c>
    </row>
    <row r="577" spans="1:18" x14ac:dyDescent="0.3">
      <c r="A577" s="168" t="s">
        <v>796</v>
      </c>
      <c r="B577" s="168" t="s">
        <v>815</v>
      </c>
      <c r="C577" s="168">
        <v>118485</v>
      </c>
      <c r="D577" s="171">
        <v>44025</v>
      </c>
      <c r="E577" s="172">
        <v>22.580200000000001</v>
      </c>
      <c r="F577" s="172">
        <v>0.15210000000000001</v>
      </c>
      <c r="G577" s="172">
        <v>0.15210000000000001</v>
      </c>
      <c r="H577" s="172">
        <v>0.19700000000000001</v>
      </c>
      <c r="I577" s="172">
        <v>2.7105999999999999</v>
      </c>
      <c r="J577" s="172">
        <v>5.1729000000000003</v>
      </c>
      <c r="K577" s="172">
        <v>13.689399999999999</v>
      </c>
      <c r="L577" s="172">
        <v>-8.4186999999999994</v>
      </c>
      <c r="M577" s="172">
        <v>-2.3386</v>
      </c>
      <c r="N577" s="172">
        <v>-3.9472</v>
      </c>
      <c r="O577" s="172">
        <v>0.75609999999999999</v>
      </c>
      <c r="P577" s="172">
        <v>4.5762</v>
      </c>
      <c r="Q577" s="172">
        <v>7.3179999999999996</v>
      </c>
      <c r="R577" s="172">
        <v>-1.7574000000000001</v>
      </c>
    </row>
    <row r="578" spans="1:18" x14ac:dyDescent="0.3">
      <c r="A578" s="168" t="s">
        <v>796</v>
      </c>
      <c r="B578" s="168" t="s">
        <v>816</v>
      </c>
      <c r="C578" s="168">
        <v>112332</v>
      </c>
      <c r="D578" s="171">
        <v>44025</v>
      </c>
      <c r="E578" s="172">
        <v>21.6906</v>
      </c>
      <c r="F578" s="172">
        <v>0.14499999999999999</v>
      </c>
      <c r="G578" s="172">
        <v>0.14499999999999999</v>
      </c>
      <c r="H578" s="172">
        <v>0.18060000000000001</v>
      </c>
      <c r="I578" s="172">
        <v>2.6779000000000002</v>
      </c>
      <c r="J578" s="172">
        <v>5.0983000000000001</v>
      </c>
      <c r="K578" s="172">
        <v>13.4671</v>
      </c>
      <c r="L578" s="172">
        <v>-8.7698999999999998</v>
      </c>
      <c r="M578" s="172">
        <v>-2.9420999999999999</v>
      </c>
      <c r="N578" s="172">
        <v>-4.7664</v>
      </c>
      <c r="O578" s="172">
        <v>-3.3300000000000003E-2</v>
      </c>
      <c r="P578" s="172">
        <v>3.8624000000000001</v>
      </c>
      <c r="Q578" s="172">
        <v>7.7103000000000002</v>
      </c>
      <c r="R578" s="172">
        <v>-2.6326999999999998</v>
      </c>
    </row>
    <row r="579" spans="1:18" x14ac:dyDescent="0.3">
      <c r="A579" s="168" t="s">
        <v>796</v>
      </c>
      <c r="B579" s="168" t="s">
        <v>817</v>
      </c>
      <c r="C579" s="168">
        <v>146513</v>
      </c>
      <c r="D579" s="171">
        <v>44025</v>
      </c>
      <c r="E579" s="172">
        <v>9.6135999999999999</v>
      </c>
      <c r="F579" s="172">
        <v>-0.35659999999999997</v>
      </c>
      <c r="G579" s="172">
        <v>-0.35659999999999997</v>
      </c>
      <c r="H579" s="172">
        <v>2.0999999999999999E-3</v>
      </c>
      <c r="I579" s="172">
        <v>1.4723999999999999</v>
      </c>
      <c r="J579" s="172">
        <v>4.7690000000000001</v>
      </c>
      <c r="K579" s="172">
        <v>15.372</v>
      </c>
      <c r="L579" s="172">
        <v>-8.8074999999999992</v>
      </c>
      <c r="M579" s="172">
        <v>-1.4495</v>
      </c>
      <c r="N579" s="172">
        <v>-2.5474000000000001</v>
      </c>
      <c r="O579" s="172"/>
      <c r="P579" s="172"/>
      <c r="Q579" s="172">
        <v>-2.8754</v>
      </c>
      <c r="R579" s="172"/>
    </row>
    <row r="580" spans="1:18" x14ac:dyDescent="0.3">
      <c r="A580" s="168" t="s">
        <v>796</v>
      </c>
      <c r="B580" s="168" t="s">
        <v>818</v>
      </c>
      <c r="C580" s="168">
        <v>146514</v>
      </c>
      <c r="D580" s="171">
        <v>44025</v>
      </c>
      <c r="E580" s="172">
        <v>9.5784000000000002</v>
      </c>
      <c r="F580" s="172">
        <v>-0.3589</v>
      </c>
      <c r="G580" s="172">
        <v>-0.3589</v>
      </c>
      <c r="H580" s="172">
        <v>-4.1999999999999997E-3</v>
      </c>
      <c r="I580" s="172">
        <v>1.4650000000000001</v>
      </c>
      <c r="J580" s="172">
        <v>4.7381000000000002</v>
      </c>
      <c r="K580" s="172">
        <v>15.2913</v>
      </c>
      <c r="L580" s="172">
        <v>-8.9281000000000006</v>
      </c>
      <c r="M580" s="172">
        <v>-1.6005</v>
      </c>
      <c r="N580" s="172">
        <v>-2.786</v>
      </c>
      <c r="O580" s="172"/>
      <c r="P580" s="172"/>
      <c r="Q580" s="172">
        <v>-3.1387999999999998</v>
      </c>
      <c r="R580" s="172"/>
    </row>
    <row r="581" spans="1:18" x14ac:dyDescent="0.3">
      <c r="A581" s="168" t="s">
        <v>796</v>
      </c>
      <c r="B581" s="168" t="s">
        <v>819</v>
      </c>
      <c r="C581" s="168">
        <v>112039</v>
      </c>
      <c r="D581" s="171">
        <v>44025</v>
      </c>
      <c r="E581" s="172">
        <v>32.957999999999998</v>
      </c>
      <c r="F581" s="172">
        <v>0.1124</v>
      </c>
      <c r="G581" s="172">
        <v>0.1124</v>
      </c>
      <c r="H581" s="172">
        <v>-0.1242</v>
      </c>
      <c r="I581" s="172">
        <v>3.1840000000000002</v>
      </c>
      <c r="J581" s="172">
        <v>6.2680999999999996</v>
      </c>
      <c r="K581" s="172">
        <v>16.3278</v>
      </c>
      <c r="L581" s="172">
        <v>-11.9923</v>
      </c>
      <c r="M581" s="172">
        <v>-4.4142000000000001</v>
      </c>
      <c r="N581" s="172">
        <v>-6.0651000000000002</v>
      </c>
      <c r="O581" s="172">
        <v>0.54339999999999999</v>
      </c>
      <c r="P581" s="172">
        <v>5.36</v>
      </c>
      <c r="Q581" s="172">
        <v>11.463900000000001</v>
      </c>
      <c r="R581" s="172">
        <v>-1.8959999999999999</v>
      </c>
    </row>
    <row r="582" spans="1:18" x14ac:dyDescent="0.3">
      <c r="A582" s="173" t="s">
        <v>27</v>
      </c>
      <c r="B582" s="168"/>
      <c r="C582" s="168"/>
      <c r="D582" s="168"/>
      <c r="E582" s="168"/>
      <c r="F582" s="174">
        <v>-6.6065217391304346E-2</v>
      </c>
      <c r="G582" s="174">
        <v>-6.6065217391304346E-2</v>
      </c>
      <c r="H582" s="174">
        <v>8.1782608695652285E-3</v>
      </c>
      <c r="I582" s="174">
        <v>2.7723043478260867</v>
      </c>
      <c r="J582" s="174">
        <v>5.4157086956521736</v>
      </c>
      <c r="K582" s="174">
        <v>12.271282608695653</v>
      </c>
      <c r="L582" s="174">
        <v>-11.687895238095241</v>
      </c>
      <c r="M582" s="174">
        <v>-5.1745999999999999</v>
      </c>
      <c r="N582" s="174">
        <v>-7.7993619047619074</v>
      </c>
      <c r="O582" s="174">
        <v>0.16806470588235289</v>
      </c>
      <c r="P582" s="174">
        <v>4.9863705882352933</v>
      </c>
      <c r="Q582" s="174">
        <v>4.8723260869565204</v>
      </c>
      <c r="R582" s="174">
        <v>-3.3563315789473678</v>
      </c>
    </row>
    <row r="583" spans="1:18" x14ac:dyDescent="0.3">
      <c r="A583" s="173" t="s">
        <v>409</v>
      </c>
      <c r="B583" s="168"/>
      <c r="C583" s="168"/>
      <c r="D583" s="168"/>
      <c r="E583" s="168"/>
      <c r="F583" s="174">
        <v>7.7000000000000002E-3</v>
      </c>
      <c r="G583" s="174">
        <v>7.7000000000000002E-3</v>
      </c>
      <c r="H583" s="174">
        <v>0.18060000000000001</v>
      </c>
      <c r="I583" s="174">
        <v>2.7105999999999999</v>
      </c>
      <c r="J583" s="174">
        <v>5.1729000000000003</v>
      </c>
      <c r="K583" s="174">
        <v>14.025700000000001</v>
      </c>
      <c r="L583" s="174">
        <v>-8.8074999999999992</v>
      </c>
      <c r="M583" s="174">
        <v>-2.3386</v>
      </c>
      <c r="N583" s="174">
        <v>-3.9472</v>
      </c>
      <c r="O583" s="174">
        <v>0.54339999999999999</v>
      </c>
      <c r="P583" s="174">
        <v>5.36</v>
      </c>
      <c r="Q583" s="174">
        <v>8.8286999999999995</v>
      </c>
      <c r="R583" s="174">
        <v>-2.0301999999999998</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44025</v>
      </c>
      <c r="E586" s="172">
        <v>257.68060000000003</v>
      </c>
      <c r="F586" s="172">
        <v>7.9138000000000002</v>
      </c>
      <c r="G586" s="172">
        <v>7.9138000000000002</v>
      </c>
      <c r="H586" s="172">
        <v>14.852499999999999</v>
      </c>
      <c r="I586" s="172">
        <v>16.880800000000001</v>
      </c>
      <c r="J586" s="172">
        <v>18.398499999999999</v>
      </c>
      <c r="K586" s="172">
        <v>16.1234</v>
      </c>
      <c r="L586" s="172">
        <v>10.5395</v>
      </c>
      <c r="M586" s="172">
        <v>9.6911000000000005</v>
      </c>
      <c r="N586" s="172">
        <v>9.5092999999999996</v>
      </c>
      <c r="O586" s="172">
        <v>8.2057000000000002</v>
      </c>
      <c r="P586" s="172">
        <v>8.4595000000000002</v>
      </c>
      <c r="Q586" s="172">
        <v>8.7277000000000005</v>
      </c>
      <c r="R586" s="172">
        <v>9.1061999999999994</v>
      </c>
    </row>
    <row r="587" spans="1:18" x14ac:dyDescent="0.3">
      <c r="A587" s="168" t="s">
        <v>821</v>
      </c>
      <c r="B587" s="168" t="s">
        <v>823</v>
      </c>
      <c r="C587" s="168">
        <v>122646</v>
      </c>
      <c r="D587" s="171">
        <v>44025</v>
      </c>
      <c r="E587" s="172">
        <v>262.09129999999999</v>
      </c>
      <c r="F587" s="172">
        <v>8.0827000000000009</v>
      </c>
      <c r="G587" s="172">
        <v>8.0827000000000009</v>
      </c>
      <c r="H587" s="172">
        <v>15.022</v>
      </c>
      <c r="I587" s="172">
        <v>17.077500000000001</v>
      </c>
      <c r="J587" s="172">
        <v>18.5822</v>
      </c>
      <c r="K587" s="172">
        <v>16.313099999999999</v>
      </c>
      <c r="L587" s="172">
        <v>10.751099999999999</v>
      </c>
      <c r="M587" s="172">
        <v>9.9135000000000009</v>
      </c>
      <c r="N587" s="172">
        <v>9.7398000000000007</v>
      </c>
      <c r="O587" s="172">
        <v>8.4618000000000002</v>
      </c>
      <c r="P587" s="172">
        <v>8.7141999999999999</v>
      </c>
      <c r="Q587" s="172">
        <v>9.0416000000000007</v>
      </c>
      <c r="R587" s="172">
        <v>9.3437999999999999</v>
      </c>
    </row>
    <row r="588" spans="1:18" x14ac:dyDescent="0.3">
      <c r="A588" s="168" t="s">
        <v>821</v>
      </c>
      <c r="B588" s="168" t="s">
        <v>824</v>
      </c>
      <c r="C588" s="168">
        <v>101048</v>
      </c>
      <c r="D588" s="171">
        <v>44025</v>
      </c>
      <c r="E588" s="172">
        <v>30.415600000000001</v>
      </c>
      <c r="F588" s="172">
        <v>9.4076000000000004</v>
      </c>
      <c r="G588" s="172">
        <v>9.4076000000000004</v>
      </c>
      <c r="H588" s="172">
        <v>12.734299999999999</v>
      </c>
      <c r="I588" s="172">
        <v>10.629200000000001</v>
      </c>
      <c r="J588" s="172">
        <v>12.226699999999999</v>
      </c>
      <c r="K588" s="172">
        <v>8.5043000000000006</v>
      </c>
      <c r="L588" s="172">
        <v>6.1516000000000002</v>
      </c>
      <c r="M588" s="172">
        <v>6.5339</v>
      </c>
      <c r="N588" s="172">
        <v>6.9752999999999998</v>
      </c>
      <c r="O588" s="172">
        <v>6.7529000000000003</v>
      </c>
      <c r="P588" s="172">
        <v>6.4882</v>
      </c>
      <c r="Q588" s="172">
        <v>5.9532999999999996</v>
      </c>
      <c r="R588" s="172">
        <v>7.02</v>
      </c>
    </row>
    <row r="589" spans="1:18" x14ac:dyDescent="0.3">
      <c r="A589" s="168" t="s">
        <v>821</v>
      </c>
      <c r="B589" s="168" t="s">
        <v>825</v>
      </c>
      <c r="C589" s="168">
        <v>118508</v>
      </c>
      <c r="D589" s="171">
        <v>44025</v>
      </c>
      <c r="E589" s="172">
        <v>32.0642</v>
      </c>
      <c r="F589" s="172">
        <v>10.1777</v>
      </c>
      <c r="G589" s="172">
        <v>10.1777</v>
      </c>
      <c r="H589" s="172">
        <v>13.5489</v>
      </c>
      <c r="I589" s="172">
        <v>11.4415</v>
      </c>
      <c r="J589" s="172">
        <v>13.0616</v>
      </c>
      <c r="K589" s="172">
        <v>9.3641000000000005</v>
      </c>
      <c r="L589" s="172">
        <v>6.9120999999999997</v>
      </c>
      <c r="M589" s="172">
        <v>7.2271999999999998</v>
      </c>
      <c r="N589" s="172">
        <v>7.6425000000000001</v>
      </c>
      <c r="O589" s="172">
        <v>7.3631000000000002</v>
      </c>
      <c r="P589" s="172">
        <v>7.1711999999999998</v>
      </c>
      <c r="Q589" s="172">
        <v>7.3566000000000003</v>
      </c>
      <c r="R589" s="172">
        <v>7.6295000000000002</v>
      </c>
    </row>
    <row r="590" spans="1:18" x14ac:dyDescent="0.3">
      <c r="A590" s="168" t="s">
        <v>821</v>
      </c>
      <c r="B590" s="168" t="s">
        <v>826</v>
      </c>
      <c r="C590" s="168">
        <v>106841</v>
      </c>
      <c r="D590" s="171">
        <v>44025</v>
      </c>
      <c r="E590" s="172">
        <v>36.413800000000002</v>
      </c>
      <c r="F590" s="172">
        <v>7.5559000000000003</v>
      </c>
      <c r="G590" s="172">
        <v>7.5559000000000003</v>
      </c>
      <c r="H590" s="172">
        <v>23.315799999999999</v>
      </c>
      <c r="I590" s="172">
        <v>20.857299999999999</v>
      </c>
      <c r="J590" s="172">
        <v>20.853200000000001</v>
      </c>
      <c r="K590" s="172">
        <v>16.192599999999999</v>
      </c>
      <c r="L590" s="172">
        <v>10.360799999999999</v>
      </c>
      <c r="M590" s="172">
        <v>9.5008999999999997</v>
      </c>
      <c r="N590" s="172">
        <v>9.3795000000000002</v>
      </c>
      <c r="O590" s="172">
        <v>8.0242000000000004</v>
      </c>
      <c r="P590" s="172">
        <v>8.1890999999999998</v>
      </c>
      <c r="Q590" s="172">
        <v>8.3079999999999998</v>
      </c>
      <c r="R590" s="172">
        <v>8.8415999999999997</v>
      </c>
    </row>
    <row r="591" spans="1:18" x14ac:dyDescent="0.3">
      <c r="A591" s="168" t="s">
        <v>821</v>
      </c>
      <c r="B591" s="168" t="s">
        <v>827</v>
      </c>
      <c r="C591" s="168">
        <v>118961</v>
      </c>
      <c r="D591" s="171">
        <v>44025</v>
      </c>
      <c r="E591" s="172">
        <v>36.712000000000003</v>
      </c>
      <c r="F591" s="172">
        <v>7.8262999999999998</v>
      </c>
      <c r="G591" s="172">
        <v>7.8262999999999998</v>
      </c>
      <c r="H591" s="172">
        <v>23.569800000000001</v>
      </c>
      <c r="I591" s="172">
        <v>21.112200000000001</v>
      </c>
      <c r="J591" s="172">
        <v>21.089500000000001</v>
      </c>
      <c r="K591" s="172">
        <v>16.379799999999999</v>
      </c>
      <c r="L591" s="172">
        <v>10.5334</v>
      </c>
      <c r="M591" s="172">
        <v>9.6715999999999998</v>
      </c>
      <c r="N591" s="172">
        <v>9.5513999999999992</v>
      </c>
      <c r="O591" s="172">
        <v>8.1917000000000009</v>
      </c>
      <c r="P591" s="172">
        <v>8.3340999999999994</v>
      </c>
      <c r="Q591" s="172">
        <v>8.6641999999999992</v>
      </c>
      <c r="R591" s="172">
        <v>9.0086999999999993</v>
      </c>
    </row>
    <row r="592" spans="1:18" x14ac:dyDescent="0.3">
      <c r="A592" s="168" t="s">
        <v>821</v>
      </c>
      <c r="B592" s="168" t="s">
        <v>828</v>
      </c>
      <c r="C592" s="168">
        <v>101802</v>
      </c>
      <c r="D592" s="171">
        <v>44025</v>
      </c>
      <c r="E592" s="172">
        <v>311.45999999999998</v>
      </c>
      <c r="F592" s="172">
        <v>5.5690999999999997</v>
      </c>
      <c r="G592" s="172">
        <v>5.5690999999999997</v>
      </c>
      <c r="H592" s="172">
        <v>27.645299999999999</v>
      </c>
      <c r="I592" s="172">
        <v>24.864899999999999</v>
      </c>
      <c r="J592" s="172">
        <v>25.565999999999999</v>
      </c>
      <c r="K592" s="172">
        <v>16.529299999999999</v>
      </c>
      <c r="L592" s="172">
        <v>10.1059</v>
      </c>
      <c r="M592" s="172">
        <v>9.7377000000000002</v>
      </c>
      <c r="N592" s="172">
        <v>9.4186999999999994</v>
      </c>
      <c r="O592" s="172">
        <v>7.6245000000000003</v>
      </c>
      <c r="P592" s="172">
        <v>7.9538000000000002</v>
      </c>
      <c r="Q592" s="172">
        <v>8.0561000000000007</v>
      </c>
      <c r="R592" s="172">
        <v>8.5763999999999996</v>
      </c>
    </row>
    <row r="593" spans="1:18" x14ac:dyDescent="0.3">
      <c r="A593" s="168" t="s">
        <v>821</v>
      </c>
      <c r="B593" s="168" t="s">
        <v>829</v>
      </c>
      <c r="C593" s="168">
        <v>120425</v>
      </c>
      <c r="D593" s="171">
        <v>44025</v>
      </c>
      <c r="E593" s="172">
        <v>328.91059999999999</v>
      </c>
      <c r="F593" s="172">
        <v>6.2916999999999996</v>
      </c>
      <c r="G593" s="172">
        <v>6.2916999999999996</v>
      </c>
      <c r="H593" s="172">
        <v>28.369</v>
      </c>
      <c r="I593" s="172">
        <v>25.591699999999999</v>
      </c>
      <c r="J593" s="172">
        <v>26.300899999999999</v>
      </c>
      <c r="K593" s="172">
        <v>17.286000000000001</v>
      </c>
      <c r="L593" s="172">
        <v>10.873799999999999</v>
      </c>
      <c r="M593" s="172">
        <v>10.526400000000001</v>
      </c>
      <c r="N593" s="172">
        <v>10.2262</v>
      </c>
      <c r="O593" s="172">
        <v>8.4488000000000003</v>
      </c>
      <c r="P593" s="172">
        <v>8.8328000000000007</v>
      </c>
      <c r="Q593" s="172">
        <v>9.1046999999999993</v>
      </c>
      <c r="R593" s="172">
        <v>9.3975000000000009</v>
      </c>
    </row>
    <row r="594" spans="1:18" x14ac:dyDescent="0.3">
      <c r="A594" s="168" t="s">
        <v>821</v>
      </c>
      <c r="B594" s="168" t="s">
        <v>830</v>
      </c>
      <c r="C594" s="168">
        <v>147269</v>
      </c>
      <c r="D594" s="171">
        <v>44025</v>
      </c>
      <c r="E594" s="172">
        <v>1118.8603000000001</v>
      </c>
      <c r="F594" s="172">
        <v>3.0367999999999999</v>
      </c>
      <c r="G594" s="172">
        <v>3.0367999999999999</v>
      </c>
      <c r="H594" s="172">
        <v>44.590400000000002</v>
      </c>
      <c r="I594" s="172">
        <v>38.360599999999998</v>
      </c>
      <c r="J594" s="172">
        <v>36.8611</v>
      </c>
      <c r="K594" s="172">
        <v>23.9315</v>
      </c>
      <c r="L594" s="172">
        <v>14.7498</v>
      </c>
      <c r="M594" s="172">
        <v>11.4245</v>
      </c>
      <c r="N594" s="172">
        <v>10.440200000000001</v>
      </c>
      <c r="O594" s="172"/>
      <c r="P594" s="172"/>
      <c r="Q594" s="172">
        <v>10.101100000000001</v>
      </c>
      <c r="R594" s="172"/>
    </row>
    <row r="595" spans="1:18" x14ac:dyDescent="0.3">
      <c r="A595" s="168" t="s">
        <v>821</v>
      </c>
      <c r="B595" s="168" t="s">
        <v>831</v>
      </c>
      <c r="C595" s="168">
        <v>147266</v>
      </c>
      <c r="D595" s="171">
        <v>44025</v>
      </c>
      <c r="E595" s="172">
        <v>1115.077</v>
      </c>
      <c r="F595" s="172">
        <v>2.6356000000000002</v>
      </c>
      <c r="G595" s="172">
        <v>2.6356000000000002</v>
      </c>
      <c r="H595" s="172">
        <v>44.186500000000002</v>
      </c>
      <c r="I595" s="172">
        <v>37.953899999999997</v>
      </c>
      <c r="J595" s="172">
        <v>36.446199999999997</v>
      </c>
      <c r="K595" s="172">
        <v>23.5046</v>
      </c>
      <c r="L595" s="172">
        <v>14.3246</v>
      </c>
      <c r="M595" s="172">
        <v>11.0595</v>
      </c>
      <c r="N595" s="172">
        <v>10.1044</v>
      </c>
      <c r="O595" s="172"/>
      <c r="P595" s="172"/>
      <c r="Q595" s="172">
        <v>9.782</v>
      </c>
      <c r="R595" s="172"/>
    </row>
    <row r="596" spans="1:18" x14ac:dyDescent="0.3">
      <c r="A596" s="168" t="s">
        <v>821</v>
      </c>
      <c r="B596" s="168" t="s">
        <v>832</v>
      </c>
      <c r="C596" s="168">
        <v>102673</v>
      </c>
      <c r="D596" s="171">
        <v>44025</v>
      </c>
      <c r="E596" s="172">
        <v>33.493699999999997</v>
      </c>
      <c r="F596" s="172">
        <v>8.9789999999999992</v>
      </c>
      <c r="G596" s="172">
        <v>8.9789999999999992</v>
      </c>
      <c r="H596" s="172">
        <v>30.236000000000001</v>
      </c>
      <c r="I596" s="172">
        <v>29.225899999999999</v>
      </c>
      <c r="J596" s="172">
        <v>28.508500000000002</v>
      </c>
      <c r="K596" s="172">
        <v>23.986999999999998</v>
      </c>
      <c r="L596" s="172">
        <v>15.0456</v>
      </c>
      <c r="M596" s="172">
        <v>12.6807</v>
      </c>
      <c r="N596" s="172">
        <v>11.815099999999999</v>
      </c>
      <c r="O596" s="172">
        <v>8.2236999999999991</v>
      </c>
      <c r="P596" s="172">
        <v>8.2805999999999997</v>
      </c>
      <c r="Q596" s="172">
        <v>7.9137000000000004</v>
      </c>
      <c r="R596" s="172">
        <v>10.1751</v>
      </c>
    </row>
    <row r="597" spans="1:18" x14ac:dyDescent="0.3">
      <c r="A597" s="168" t="s">
        <v>821</v>
      </c>
      <c r="B597" s="168" t="s">
        <v>833</v>
      </c>
      <c r="C597" s="168">
        <v>118656</v>
      </c>
      <c r="D597" s="171">
        <v>44025</v>
      </c>
      <c r="E597" s="172">
        <v>34.692700000000002</v>
      </c>
      <c r="F597" s="172">
        <v>9.3005999999999993</v>
      </c>
      <c r="G597" s="172">
        <v>9.3005999999999993</v>
      </c>
      <c r="H597" s="172">
        <v>30.5687</v>
      </c>
      <c r="I597" s="172">
        <v>29.564699999999998</v>
      </c>
      <c r="J597" s="172">
        <v>28.8523</v>
      </c>
      <c r="K597" s="172">
        <v>24.344899999999999</v>
      </c>
      <c r="L597" s="172">
        <v>15.442600000000001</v>
      </c>
      <c r="M597" s="172">
        <v>13.115500000000001</v>
      </c>
      <c r="N597" s="172">
        <v>12.2738</v>
      </c>
      <c r="O597" s="172">
        <v>8.6968999999999994</v>
      </c>
      <c r="P597" s="172">
        <v>8.7597000000000005</v>
      </c>
      <c r="Q597" s="172">
        <v>8.9948999999999995</v>
      </c>
      <c r="R597" s="172">
        <v>10.6493</v>
      </c>
    </row>
    <row r="598" spans="1:18" x14ac:dyDescent="0.3">
      <c r="A598" s="168" t="s">
        <v>821</v>
      </c>
      <c r="B598" s="168" t="s">
        <v>834</v>
      </c>
      <c r="C598" s="168">
        <v>145295</v>
      </c>
      <c r="D598" s="171">
        <v>44025</v>
      </c>
      <c r="E598" s="172">
        <v>1174.3680999999999</v>
      </c>
      <c r="F598" s="172">
        <v>6.6974</v>
      </c>
      <c r="G598" s="172">
        <v>6.6974</v>
      </c>
      <c r="H598" s="172">
        <v>21.267800000000001</v>
      </c>
      <c r="I598" s="172">
        <v>17.995799999999999</v>
      </c>
      <c r="J598" s="172">
        <v>18.667999999999999</v>
      </c>
      <c r="K598" s="172">
        <v>16.186</v>
      </c>
      <c r="L598" s="172">
        <v>11.6782</v>
      </c>
      <c r="M598" s="172">
        <v>10.023300000000001</v>
      </c>
      <c r="N598" s="172">
        <v>9.8728999999999996</v>
      </c>
      <c r="O598" s="172"/>
      <c r="P598" s="172"/>
      <c r="Q598" s="172">
        <v>9.891</v>
      </c>
      <c r="R598" s="172"/>
    </row>
    <row r="599" spans="1:18" x14ac:dyDescent="0.3">
      <c r="A599" s="168" t="s">
        <v>821</v>
      </c>
      <c r="B599" s="168" t="s">
        <v>835</v>
      </c>
      <c r="C599" s="168">
        <v>145287</v>
      </c>
      <c r="D599" s="171">
        <v>44025</v>
      </c>
      <c r="E599" s="172">
        <v>1154.6370999999999</v>
      </c>
      <c r="F599" s="172">
        <v>5.7686999999999999</v>
      </c>
      <c r="G599" s="172">
        <v>5.7686999999999999</v>
      </c>
      <c r="H599" s="172">
        <v>20.334800000000001</v>
      </c>
      <c r="I599" s="172">
        <v>17.044899999999998</v>
      </c>
      <c r="J599" s="172">
        <v>17.700299999999999</v>
      </c>
      <c r="K599" s="172">
        <v>15.1907</v>
      </c>
      <c r="L599" s="172">
        <v>10.6662</v>
      </c>
      <c r="M599" s="172">
        <v>9.0028000000000006</v>
      </c>
      <c r="N599" s="172">
        <v>8.8383000000000003</v>
      </c>
      <c r="O599" s="172"/>
      <c r="P599" s="172"/>
      <c r="Q599" s="172">
        <v>8.8038000000000007</v>
      </c>
      <c r="R599" s="172"/>
    </row>
    <row r="600" spans="1:18" x14ac:dyDescent="0.3">
      <c r="A600" s="173" t="s">
        <v>27</v>
      </c>
      <c r="B600" s="168"/>
      <c r="C600" s="168"/>
      <c r="D600" s="168"/>
      <c r="E600" s="168"/>
      <c r="F600" s="174">
        <v>7.0887785714285707</v>
      </c>
      <c r="G600" s="174">
        <v>7.0887785714285707</v>
      </c>
      <c r="H600" s="174">
        <v>25.01727142857143</v>
      </c>
      <c r="I600" s="174">
        <v>22.757207142857141</v>
      </c>
      <c r="J600" s="174">
        <v>23.079642857142858</v>
      </c>
      <c r="K600" s="174">
        <v>17.41695</v>
      </c>
      <c r="L600" s="174">
        <v>11.29537142857143</v>
      </c>
      <c r="M600" s="174">
        <v>10.007757142857143</v>
      </c>
      <c r="N600" s="174">
        <v>9.6990999999999996</v>
      </c>
      <c r="O600" s="174">
        <v>7.9993299999999987</v>
      </c>
      <c r="P600" s="174">
        <v>8.1183199999999989</v>
      </c>
      <c r="Q600" s="174">
        <v>8.6213357142857152</v>
      </c>
      <c r="R600" s="174">
        <v>8.9748099999999997</v>
      </c>
    </row>
    <row r="601" spans="1:18" x14ac:dyDescent="0.3">
      <c r="A601" s="173" t="s">
        <v>409</v>
      </c>
      <c r="B601" s="168"/>
      <c r="C601" s="168"/>
      <c r="D601" s="168"/>
      <c r="E601" s="168"/>
      <c r="F601" s="174">
        <v>7.6911000000000005</v>
      </c>
      <c r="G601" s="174">
        <v>7.6911000000000005</v>
      </c>
      <c r="H601" s="174">
        <v>23.442799999999998</v>
      </c>
      <c r="I601" s="174">
        <v>20.984749999999998</v>
      </c>
      <c r="J601" s="174">
        <v>20.971350000000001</v>
      </c>
      <c r="K601" s="174">
        <v>16.346449999999997</v>
      </c>
      <c r="L601" s="174">
        <v>10.708649999999999</v>
      </c>
      <c r="M601" s="174">
        <v>9.8256000000000014</v>
      </c>
      <c r="N601" s="174">
        <v>9.6456</v>
      </c>
      <c r="O601" s="174">
        <v>8.1987000000000005</v>
      </c>
      <c r="P601" s="174">
        <v>8.3073499999999996</v>
      </c>
      <c r="Q601" s="174">
        <v>8.7657500000000006</v>
      </c>
      <c r="R601" s="174">
        <v>9.0574499999999993</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44025</v>
      </c>
      <c r="E604" s="172">
        <v>56.694299999999998</v>
      </c>
      <c r="F604" s="172">
        <v>0.51449999999999996</v>
      </c>
      <c r="G604" s="172">
        <v>0.51449999999999996</v>
      </c>
      <c r="H604" s="172">
        <v>1.0158</v>
      </c>
      <c r="I604" s="172">
        <v>4.4469000000000003</v>
      </c>
      <c r="J604" s="172">
        <v>7.9722999999999997</v>
      </c>
      <c r="K604" s="172">
        <v>16.296199999999999</v>
      </c>
      <c r="L604" s="172">
        <v>-11.5785</v>
      </c>
      <c r="M604" s="172">
        <v>-2.6692</v>
      </c>
      <c r="N604" s="172">
        <v>-5.5289000000000001</v>
      </c>
      <c r="O604" s="172">
        <v>1.0431999999999999</v>
      </c>
      <c r="P604" s="172">
        <v>5.2046999999999999</v>
      </c>
      <c r="Q604" s="172">
        <v>12.5022</v>
      </c>
      <c r="R604" s="172">
        <v>0.13900000000000001</v>
      </c>
    </row>
    <row r="605" spans="1:18" x14ac:dyDescent="0.3">
      <c r="A605" s="168" t="s">
        <v>837</v>
      </c>
      <c r="B605" s="168" t="s">
        <v>839</v>
      </c>
      <c r="C605" s="168">
        <v>119564</v>
      </c>
      <c r="D605" s="171">
        <v>44025</v>
      </c>
      <c r="E605" s="172">
        <v>60.927199999999999</v>
      </c>
      <c r="F605" s="172">
        <v>0.52149999999999996</v>
      </c>
      <c r="G605" s="172">
        <v>0.52149999999999996</v>
      </c>
      <c r="H605" s="172">
        <v>1.0339</v>
      </c>
      <c r="I605" s="172">
        <v>4.4856999999999996</v>
      </c>
      <c r="J605" s="172">
        <v>8.0617999999999999</v>
      </c>
      <c r="K605" s="172">
        <v>16.5761</v>
      </c>
      <c r="L605" s="172">
        <v>-11.1943</v>
      </c>
      <c r="M605" s="172">
        <v>-2.0259999999999998</v>
      </c>
      <c r="N605" s="172">
        <v>-4.6905999999999999</v>
      </c>
      <c r="O605" s="172">
        <v>2.0680000000000001</v>
      </c>
      <c r="P605" s="172">
        <v>6.3124000000000002</v>
      </c>
      <c r="Q605" s="172">
        <v>11.837</v>
      </c>
      <c r="R605" s="172">
        <v>1.0368999999999999</v>
      </c>
    </row>
    <row r="606" spans="1:18" x14ac:dyDescent="0.3">
      <c r="A606" s="168" t="s">
        <v>837</v>
      </c>
      <c r="B606" s="168" t="s">
        <v>840</v>
      </c>
      <c r="C606" s="168">
        <v>120468</v>
      </c>
      <c r="D606" s="171">
        <v>44025</v>
      </c>
      <c r="E606" s="172">
        <v>30.7</v>
      </c>
      <c r="F606" s="172">
        <v>-0.35699999999999998</v>
      </c>
      <c r="G606" s="172">
        <v>-0.35699999999999998</v>
      </c>
      <c r="H606" s="172">
        <v>6.5199999999999994E-2</v>
      </c>
      <c r="I606" s="172">
        <v>3.8565999999999998</v>
      </c>
      <c r="J606" s="172">
        <v>7.3426999999999998</v>
      </c>
      <c r="K606" s="172">
        <v>17.086200000000002</v>
      </c>
      <c r="L606" s="172">
        <v>-9.6526999999999994</v>
      </c>
      <c r="M606" s="172">
        <v>-2.7866</v>
      </c>
      <c r="N606" s="172">
        <v>1.8917999999999999</v>
      </c>
      <c r="O606" s="172">
        <v>6.9939</v>
      </c>
      <c r="P606" s="172">
        <v>10.0952</v>
      </c>
      <c r="Q606" s="172">
        <v>13.711399999999999</v>
      </c>
      <c r="R606" s="172">
        <v>0.26129999999999998</v>
      </c>
    </row>
    <row r="607" spans="1:18" x14ac:dyDescent="0.3">
      <c r="A607" s="168" t="s">
        <v>837</v>
      </c>
      <c r="B607" s="168" t="s">
        <v>841</v>
      </c>
      <c r="C607" s="168">
        <v>117560</v>
      </c>
      <c r="D607" s="171">
        <v>44025</v>
      </c>
      <c r="E607" s="172">
        <v>28.02</v>
      </c>
      <c r="F607" s="172">
        <v>-0.35560000000000003</v>
      </c>
      <c r="G607" s="172">
        <v>-0.35560000000000003</v>
      </c>
      <c r="H607" s="172">
        <v>3.5700000000000003E-2</v>
      </c>
      <c r="I607" s="172">
        <v>3.7778</v>
      </c>
      <c r="J607" s="172">
        <v>7.1920000000000002</v>
      </c>
      <c r="K607" s="172">
        <v>16.75</v>
      </c>
      <c r="L607" s="172">
        <v>-10.1347</v>
      </c>
      <c r="M607" s="172">
        <v>-3.6120000000000001</v>
      </c>
      <c r="N607" s="172">
        <v>0.71889999999999998</v>
      </c>
      <c r="O607" s="172">
        <v>5.6901999999999999</v>
      </c>
      <c r="P607" s="172">
        <v>8.7769999999999992</v>
      </c>
      <c r="Q607" s="172">
        <v>13.6655</v>
      </c>
      <c r="R607" s="172">
        <v>-1.0004999999999999</v>
      </c>
    </row>
    <row r="608" spans="1:18" x14ac:dyDescent="0.3">
      <c r="A608" s="168" t="s">
        <v>837</v>
      </c>
      <c r="B608" s="168" t="s">
        <v>842</v>
      </c>
      <c r="C608" s="168">
        <v>141813</v>
      </c>
      <c r="D608" s="171">
        <v>44025</v>
      </c>
      <c r="E608" s="172">
        <v>9.7119999999999997</v>
      </c>
      <c r="F608" s="172">
        <v>5.1499999999999997E-2</v>
      </c>
      <c r="G608" s="172">
        <v>5.1499999999999997E-2</v>
      </c>
      <c r="H608" s="172">
        <v>-0.30790000000000001</v>
      </c>
      <c r="I608" s="172">
        <v>3.4843000000000002</v>
      </c>
      <c r="J608" s="172">
        <v>6.2000999999999999</v>
      </c>
      <c r="K608" s="172">
        <v>14.218500000000001</v>
      </c>
      <c r="L608" s="172">
        <v>-9.9238999999999997</v>
      </c>
      <c r="M608" s="172">
        <v>-1.8394999999999999</v>
      </c>
      <c r="N608" s="172">
        <v>-1.2706999999999999</v>
      </c>
      <c r="O608" s="172"/>
      <c r="P608" s="172"/>
      <c r="Q608" s="172">
        <v>-1.0495000000000001</v>
      </c>
      <c r="R608" s="172">
        <v>-0.4088</v>
      </c>
    </row>
    <row r="609" spans="1:18" x14ac:dyDescent="0.3">
      <c r="A609" s="168" t="s">
        <v>837</v>
      </c>
      <c r="B609" s="168" t="s">
        <v>843</v>
      </c>
      <c r="C609" s="168">
        <v>141812</v>
      </c>
      <c r="D609" s="171">
        <v>44025</v>
      </c>
      <c r="E609" s="172">
        <v>9.3490000000000002</v>
      </c>
      <c r="F609" s="172">
        <v>3.2099999999999997E-2</v>
      </c>
      <c r="G609" s="172">
        <v>3.2099999999999997E-2</v>
      </c>
      <c r="H609" s="172">
        <v>-0.34110000000000001</v>
      </c>
      <c r="I609" s="172">
        <v>3.4296000000000002</v>
      </c>
      <c r="J609" s="172">
        <v>6.0698999999999996</v>
      </c>
      <c r="K609" s="172">
        <v>13.8317</v>
      </c>
      <c r="L609" s="172">
        <v>-10.5701</v>
      </c>
      <c r="M609" s="172">
        <v>-2.8675000000000002</v>
      </c>
      <c r="N609" s="172">
        <v>-2.6145999999999998</v>
      </c>
      <c r="O609" s="172"/>
      <c r="P609" s="172"/>
      <c r="Q609" s="172">
        <v>-2.4009999999999998</v>
      </c>
      <c r="R609" s="172">
        <v>-1.7222</v>
      </c>
    </row>
    <row r="610" spans="1:18" x14ac:dyDescent="0.3">
      <c r="A610" s="168" t="s">
        <v>837</v>
      </c>
      <c r="B610" s="168" t="s">
        <v>844</v>
      </c>
      <c r="C610" s="168">
        <v>119096</v>
      </c>
      <c r="D610" s="171">
        <v>44025</v>
      </c>
      <c r="E610" s="172">
        <v>23.452000000000002</v>
      </c>
      <c r="F610" s="172">
        <v>0.31219999999999998</v>
      </c>
      <c r="G610" s="172">
        <v>0.31219999999999998</v>
      </c>
      <c r="H610" s="172">
        <v>0.1153</v>
      </c>
      <c r="I610" s="172">
        <v>4.3331</v>
      </c>
      <c r="J610" s="172">
        <v>8.1285000000000007</v>
      </c>
      <c r="K610" s="172">
        <v>20.2852</v>
      </c>
      <c r="L610" s="172">
        <v>-14.8284</v>
      </c>
      <c r="M610" s="172">
        <v>-4.4530000000000003</v>
      </c>
      <c r="N610" s="172">
        <v>-3.4738000000000002</v>
      </c>
      <c r="O610" s="172">
        <v>1.6855</v>
      </c>
      <c r="P610" s="172">
        <v>5.0587</v>
      </c>
      <c r="Q610" s="172">
        <v>10.4747</v>
      </c>
      <c r="R610" s="172">
        <v>-0.4819</v>
      </c>
    </row>
    <row r="611" spans="1:18" x14ac:dyDescent="0.3">
      <c r="A611" s="168" t="s">
        <v>837</v>
      </c>
      <c r="B611" s="168" t="s">
        <v>845</v>
      </c>
      <c r="C611" s="168">
        <v>112901</v>
      </c>
      <c r="D611" s="171">
        <v>44025</v>
      </c>
      <c r="E611" s="172">
        <v>22.148</v>
      </c>
      <c r="F611" s="172">
        <v>0.3034</v>
      </c>
      <c r="G611" s="172">
        <v>0.3034</v>
      </c>
      <c r="H611" s="172">
        <v>9.4899999999999998E-2</v>
      </c>
      <c r="I611" s="172">
        <v>4.2946</v>
      </c>
      <c r="J611" s="172">
        <v>8.0284999999999993</v>
      </c>
      <c r="K611" s="172">
        <v>19.9588</v>
      </c>
      <c r="L611" s="172">
        <v>-15.2911</v>
      </c>
      <c r="M611" s="172">
        <v>-5.2289000000000003</v>
      </c>
      <c r="N611" s="172">
        <v>-4.5098000000000003</v>
      </c>
      <c r="O611" s="172">
        <v>0.73240000000000005</v>
      </c>
      <c r="P611" s="172">
        <v>4.1745000000000001</v>
      </c>
      <c r="Q611" s="172">
        <v>8.1922999999999995</v>
      </c>
      <c r="R611" s="172">
        <v>-1.5007999999999999</v>
      </c>
    </row>
    <row r="612" spans="1:18" x14ac:dyDescent="0.3">
      <c r="A612" s="168" t="s">
        <v>837</v>
      </c>
      <c r="B612" s="168" t="s">
        <v>846</v>
      </c>
      <c r="C612" s="168">
        <v>105817</v>
      </c>
      <c r="D612" s="171">
        <v>44025</v>
      </c>
      <c r="E612" s="172">
        <v>36.274700000000003</v>
      </c>
      <c r="F612" s="172">
        <v>-0.14069999999999999</v>
      </c>
      <c r="G612" s="172">
        <v>-0.14069999999999999</v>
      </c>
      <c r="H612" s="172">
        <v>-0.67279999999999995</v>
      </c>
      <c r="I612" s="172">
        <v>1.7468999999999999</v>
      </c>
      <c r="J612" s="172">
        <v>3.5916999999999999</v>
      </c>
      <c r="K612" s="172">
        <v>14.404199999999999</v>
      </c>
      <c r="L612" s="172">
        <v>-15.7341</v>
      </c>
      <c r="M612" s="172">
        <v>-6.7251000000000003</v>
      </c>
      <c r="N612" s="172">
        <v>-13.4681</v>
      </c>
      <c r="O612" s="172">
        <v>-0.64939999999999998</v>
      </c>
      <c r="P612" s="172">
        <v>3.7942</v>
      </c>
      <c r="Q612" s="172">
        <v>10.4405</v>
      </c>
      <c r="R612" s="172">
        <v>-1.3474999999999999</v>
      </c>
    </row>
    <row r="613" spans="1:18" x14ac:dyDescent="0.3">
      <c r="A613" s="168" t="s">
        <v>837</v>
      </c>
      <c r="B613" s="168" t="s">
        <v>847</v>
      </c>
      <c r="C613" s="168">
        <v>118564</v>
      </c>
      <c r="D613" s="171">
        <v>44025</v>
      </c>
      <c r="E613" s="172">
        <v>39.234099999999998</v>
      </c>
      <c r="F613" s="172">
        <v>-0.1336</v>
      </c>
      <c r="G613" s="172">
        <v>-0.1336</v>
      </c>
      <c r="H613" s="172">
        <v>-0.6573</v>
      </c>
      <c r="I613" s="172">
        <v>1.7775000000000001</v>
      </c>
      <c r="J613" s="172">
        <v>3.6625999999999999</v>
      </c>
      <c r="K613" s="172">
        <v>14.6462</v>
      </c>
      <c r="L613" s="172">
        <v>-15.377700000000001</v>
      </c>
      <c r="M613" s="172">
        <v>-6.1176000000000004</v>
      </c>
      <c r="N613" s="172">
        <v>-12.718999999999999</v>
      </c>
      <c r="O613" s="172">
        <v>0.3614</v>
      </c>
      <c r="P613" s="172">
        <v>4.9572000000000003</v>
      </c>
      <c r="Q613" s="172">
        <v>14.0014</v>
      </c>
      <c r="R613" s="172">
        <v>-0.39739999999999998</v>
      </c>
    </row>
    <row r="614" spans="1:18" x14ac:dyDescent="0.3">
      <c r="A614" s="168" t="s">
        <v>837</v>
      </c>
      <c r="B614" s="168" t="s">
        <v>848</v>
      </c>
      <c r="C614" s="168">
        <v>102760</v>
      </c>
      <c r="D614" s="171">
        <v>44025</v>
      </c>
      <c r="E614" s="172">
        <v>65.415999999999997</v>
      </c>
      <c r="F614" s="172">
        <v>-5.3499999999999999E-2</v>
      </c>
      <c r="G614" s="172">
        <v>-5.3499999999999999E-2</v>
      </c>
      <c r="H614" s="172">
        <v>-0.51559999999999995</v>
      </c>
      <c r="I614" s="172">
        <v>3.4769000000000001</v>
      </c>
      <c r="J614" s="172">
        <v>7.3326000000000002</v>
      </c>
      <c r="K614" s="172">
        <v>17.595500000000001</v>
      </c>
      <c r="L614" s="172">
        <v>-16.9373</v>
      </c>
      <c r="M614" s="172">
        <v>-11.6967</v>
      </c>
      <c r="N614" s="172">
        <v>-15.541</v>
      </c>
      <c r="O614" s="172">
        <v>-5.4631999999999996</v>
      </c>
      <c r="P614" s="172">
        <v>1.7282999999999999</v>
      </c>
      <c r="Q614" s="172">
        <v>12.597099999999999</v>
      </c>
      <c r="R614" s="172">
        <v>-6.8010000000000002</v>
      </c>
    </row>
    <row r="615" spans="1:18" x14ac:dyDescent="0.3">
      <c r="A615" s="168" t="s">
        <v>837</v>
      </c>
      <c r="B615" s="168" t="s">
        <v>849</v>
      </c>
      <c r="C615" s="168">
        <v>118950</v>
      </c>
      <c r="D615" s="171">
        <v>44025</v>
      </c>
      <c r="E615" s="172">
        <v>69.799000000000007</v>
      </c>
      <c r="F615" s="172">
        <v>-4.7300000000000002E-2</v>
      </c>
      <c r="G615" s="172">
        <v>-4.7300000000000002E-2</v>
      </c>
      <c r="H615" s="172">
        <v>-0.50039999999999996</v>
      </c>
      <c r="I615" s="172">
        <v>3.5087000000000002</v>
      </c>
      <c r="J615" s="172">
        <v>7.4112</v>
      </c>
      <c r="K615" s="172">
        <v>17.861899999999999</v>
      </c>
      <c r="L615" s="172">
        <v>-16.537299999999998</v>
      </c>
      <c r="M615" s="172">
        <v>-11.077299999999999</v>
      </c>
      <c r="N615" s="172">
        <v>-14.7743</v>
      </c>
      <c r="O615" s="172">
        <v>-4.5586000000000002</v>
      </c>
      <c r="P615" s="172">
        <v>2.7713000000000001</v>
      </c>
      <c r="Q615" s="172">
        <v>7.7453000000000003</v>
      </c>
      <c r="R615" s="172">
        <v>-5.9664999999999999</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44025</v>
      </c>
      <c r="E617" s="172">
        <v>29.41</v>
      </c>
      <c r="F617" s="172">
        <v>0.82279999999999998</v>
      </c>
      <c r="G617" s="172">
        <v>0.82279999999999998</v>
      </c>
      <c r="H617" s="172">
        <v>6.8099999999999994E-2</v>
      </c>
      <c r="I617" s="172">
        <v>3.4834999999999998</v>
      </c>
      <c r="J617" s="172">
        <v>5.1859999999999999</v>
      </c>
      <c r="K617" s="172">
        <v>19.4072</v>
      </c>
      <c r="L617" s="172">
        <v>-0.97640000000000005</v>
      </c>
      <c r="M617" s="172">
        <v>3.5928</v>
      </c>
      <c r="N617" s="172">
        <v>-0.64190000000000003</v>
      </c>
      <c r="O617" s="172">
        <v>2.4727999999999999</v>
      </c>
      <c r="P617" s="172">
        <v>5.0248999999999997</v>
      </c>
      <c r="Q617" s="172">
        <v>10.173400000000001</v>
      </c>
      <c r="R617" s="172">
        <v>0.23849999999999999</v>
      </c>
    </row>
    <row r="618" spans="1:18" x14ac:dyDescent="0.3">
      <c r="A618" s="168" t="s">
        <v>837</v>
      </c>
      <c r="B618" s="168" t="s">
        <v>852</v>
      </c>
      <c r="C618" s="168">
        <v>120722</v>
      </c>
      <c r="D618" s="171">
        <v>44025</v>
      </c>
      <c r="E618" s="172">
        <v>31.7</v>
      </c>
      <c r="F618" s="172">
        <v>0.82699999999999996</v>
      </c>
      <c r="G618" s="172">
        <v>0.82699999999999996</v>
      </c>
      <c r="H618" s="172">
        <v>9.4700000000000006E-2</v>
      </c>
      <c r="I618" s="172">
        <v>3.5609000000000002</v>
      </c>
      <c r="J618" s="172">
        <v>5.3155999999999999</v>
      </c>
      <c r="K618" s="172">
        <v>19.758199999999999</v>
      </c>
      <c r="L618" s="172">
        <v>-0.43969999999999998</v>
      </c>
      <c r="M618" s="172">
        <v>4.3792999999999997</v>
      </c>
      <c r="N618" s="172">
        <v>0.38</v>
      </c>
      <c r="O618" s="172">
        <v>3.5348999999999999</v>
      </c>
      <c r="P618" s="172">
        <v>6.2255000000000003</v>
      </c>
      <c r="Q618" s="172">
        <v>10.1348</v>
      </c>
      <c r="R618" s="172">
        <v>1.2845</v>
      </c>
    </row>
    <row r="619" spans="1:18" x14ac:dyDescent="0.3">
      <c r="A619" s="168" t="s">
        <v>837</v>
      </c>
      <c r="B619" s="168" t="s">
        <v>853</v>
      </c>
      <c r="C619" s="168">
        <v>141920</v>
      </c>
      <c r="D619" s="171">
        <v>44025</v>
      </c>
      <c r="E619" s="172">
        <v>9.9700000000000006</v>
      </c>
      <c r="F619" s="172">
        <v>0.1004</v>
      </c>
      <c r="G619" s="172">
        <v>0.1004</v>
      </c>
      <c r="H619" s="172">
        <v>0.1004</v>
      </c>
      <c r="I619" s="172">
        <v>4.1797000000000004</v>
      </c>
      <c r="J619" s="172">
        <v>7.3197000000000001</v>
      </c>
      <c r="K619" s="172">
        <v>17.156300000000002</v>
      </c>
      <c r="L619" s="172">
        <v>-7.6852</v>
      </c>
      <c r="M619" s="172">
        <v>-1.3848</v>
      </c>
      <c r="N619" s="172">
        <v>-1.3848</v>
      </c>
      <c r="O619" s="172"/>
      <c r="P619" s="172"/>
      <c r="Q619" s="172">
        <v>-0.11310000000000001</v>
      </c>
      <c r="R619" s="172">
        <v>-1.5650999999999999</v>
      </c>
    </row>
    <row r="620" spans="1:18" x14ac:dyDescent="0.3">
      <c r="A620" s="168" t="s">
        <v>837</v>
      </c>
      <c r="B620" s="168" t="s">
        <v>854</v>
      </c>
      <c r="C620" s="168">
        <v>141919</v>
      </c>
      <c r="D620" s="171">
        <v>44025</v>
      </c>
      <c r="E620" s="172">
        <v>9.49</v>
      </c>
      <c r="F620" s="172">
        <v>0</v>
      </c>
      <c r="G620" s="172">
        <v>0</v>
      </c>
      <c r="H620" s="172">
        <v>0</v>
      </c>
      <c r="I620" s="172">
        <v>4.0570000000000004</v>
      </c>
      <c r="J620" s="172">
        <v>7.2316000000000003</v>
      </c>
      <c r="K620" s="172">
        <v>16.8719</v>
      </c>
      <c r="L620" s="172">
        <v>-8.1317000000000004</v>
      </c>
      <c r="M620" s="172">
        <v>-2.1648999999999998</v>
      </c>
      <c r="N620" s="172">
        <v>-2.3662999999999998</v>
      </c>
      <c r="O620" s="172"/>
      <c r="P620" s="172"/>
      <c r="Q620" s="172">
        <v>-1.9524999999999999</v>
      </c>
      <c r="R620" s="172">
        <v>-3.0627</v>
      </c>
    </row>
    <row r="621" spans="1:18" x14ac:dyDescent="0.3">
      <c r="A621" s="168" t="s">
        <v>837</v>
      </c>
      <c r="B621" s="168" t="s">
        <v>855</v>
      </c>
      <c r="C621" s="168">
        <v>118421</v>
      </c>
      <c r="D621" s="171">
        <v>44025</v>
      </c>
      <c r="E621" s="172">
        <v>38.909999999999997</v>
      </c>
      <c r="F621" s="172">
        <v>5.1400000000000001E-2</v>
      </c>
      <c r="G621" s="172">
        <v>5.1400000000000001E-2</v>
      </c>
      <c r="H621" s="172">
        <v>0.41289999999999999</v>
      </c>
      <c r="I621" s="172">
        <v>4.3723000000000001</v>
      </c>
      <c r="J621" s="172">
        <v>8.0233000000000008</v>
      </c>
      <c r="K621" s="172">
        <v>18.4114</v>
      </c>
      <c r="L621" s="172">
        <v>-8.6190999999999995</v>
      </c>
      <c r="M621" s="172">
        <v>2.5567000000000002</v>
      </c>
      <c r="N621" s="172">
        <v>-5.1400000000000001E-2</v>
      </c>
      <c r="O621" s="172">
        <v>0.43619999999999998</v>
      </c>
      <c r="P621" s="172">
        <v>6.5449999999999999</v>
      </c>
      <c r="Q621" s="172">
        <v>9.2491000000000003</v>
      </c>
      <c r="R621" s="172">
        <v>-3.9218000000000002</v>
      </c>
    </row>
    <row r="622" spans="1:18" x14ac:dyDescent="0.3">
      <c r="A622" s="168" t="s">
        <v>837</v>
      </c>
      <c r="B622" s="168" t="s">
        <v>856</v>
      </c>
      <c r="C622" s="168">
        <v>108592</v>
      </c>
      <c r="D622" s="171">
        <v>44025</v>
      </c>
      <c r="E622" s="172">
        <v>35.31</v>
      </c>
      <c r="F622" s="172">
        <v>5.67E-2</v>
      </c>
      <c r="G622" s="172">
        <v>5.67E-2</v>
      </c>
      <c r="H622" s="172">
        <v>0.39810000000000001</v>
      </c>
      <c r="I622" s="172">
        <v>4.3440000000000003</v>
      </c>
      <c r="J622" s="172">
        <v>7.9156000000000004</v>
      </c>
      <c r="K622" s="172">
        <v>18.014700000000001</v>
      </c>
      <c r="L622" s="172">
        <v>-9.2055000000000007</v>
      </c>
      <c r="M622" s="172">
        <v>1.5530999999999999</v>
      </c>
      <c r="N622" s="172">
        <v>-1.3687</v>
      </c>
      <c r="O622" s="172">
        <v>-1.1019000000000001</v>
      </c>
      <c r="P622" s="172">
        <v>4.8832000000000004</v>
      </c>
      <c r="Q622" s="172">
        <v>9.1982999999999997</v>
      </c>
      <c r="R622" s="172">
        <v>-5.2058</v>
      </c>
    </row>
    <row r="623" spans="1:18" x14ac:dyDescent="0.3">
      <c r="A623" s="168" t="s">
        <v>837</v>
      </c>
      <c r="B623" s="168" t="s">
        <v>857</v>
      </c>
      <c r="C623" s="168">
        <v>131580</v>
      </c>
      <c r="D623" s="171">
        <v>44025</v>
      </c>
      <c r="E623" s="172">
        <v>17.9727</v>
      </c>
      <c r="F623" s="172">
        <v>0.1845</v>
      </c>
      <c r="G623" s="172">
        <v>0.1845</v>
      </c>
      <c r="H623" s="172">
        <v>-0.1139</v>
      </c>
      <c r="I623" s="172">
        <v>2.8410000000000002</v>
      </c>
      <c r="J623" s="172">
        <v>6.6204999999999998</v>
      </c>
      <c r="K623" s="172">
        <v>15.859500000000001</v>
      </c>
      <c r="L623" s="172">
        <v>-8.7124000000000006</v>
      </c>
      <c r="M623" s="172">
        <v>1.2381</v>
      </c>
      <c r="N623" s="172">
        <v>3.6171000000000002</v>
      </c>
      <c r="O623" s="172">
        <v>6.6106999999999996</v>
      </c>
      <c r="P623" s="172">
        <v>10.139799999999999</v>
      </c>
      <c r="Q623" s="172">
        <v>10.8193</v>
      </c>
      <c r="R623" s="172">
        <v>9.1824999999999992</v>
      </c>
    </row>
    <row r="624" spans="1:18" x14ac:dyDescent="0.3">
      <c r="A624" s="168" t="s">
        <v>837</v>
      </c>
      <c r="B624" s="168" t="s">
        <v>858</v>
      </c>
      <c r="C624" s="168">
        <v>131578</v>
      </c>
      <c r="D624" s="171">
        <v>44025</v>
      </c>
      <c r="E624" s="172">
        <v>16.7059</v>
      </c>
      <c r="F624" s="172">
        <v>0.17269999999999999</v>
      </c>
      <c r="G624" s="172">
        <v>0.17269999999999999</v>
      </c>
      <c r="H624" s="172">
        <v>-0.14050000000000001</v>
      </c>
      <c r="I624" s="172">
        <v>2.7866</v>
      </c>
      <c r="J624" s="172">
        <v>6.4958999999999998</v>
      </c>
      <c r="K624" s="172">
        <v>15.459899999999999</v>
      </c>
      <c r="L624" s="172">
        <v>-9.3469999999999995</v>
      </c>
      <c r="M624" s="172">
        <v>0.14990000000000001</v>
      </c>
      <c r="N624" s="172">
        <v>2.1230000000000002</v>
      </c>
      <c r="O624" s="172">
        <v>5.0292000000000003</v>
      </c>
      <c r="P624" s="172">
        <v>8.734</v>
      </c>
      <c r="Q624" s="172">
        <v>9.4090000000000007</v>
      </c>
      <c r="R624" s="172">
        <v>7.5792000000000002</v>
      </c>
    </row>
    <row r="625" spans="1:18" x14ac:dyDescent="0.3">
      <c r="A625" s="168" t="s">
        <v>837</v>
      </c>
      <c r="B625" s="168" t="s">
        <v>859</v>
      </c>
      <c r="C625" s="168">
        <v>107410</v>
      </c>
      <c r="D625" s="171">
        <v>44025</v>
      </c>
      <c r="E625" s="172">
        <v>7.7754000000000003</v>
      </c>
      <c r="F625" s="172">
        <v>1.67E-2</v>
      </c>
      <c r="G625" s="172">
        <v>1.67E-2</v>
      </c>
      <c r="H625" s="172">
        <v>-1.1593</v>
      </c>
      <c r="I625" s="172">
        <v>3.0672999999999999</v>
      </c>
      <c r="J625" s="172">
        <v>5.2850000000000001</v>
      </c>
      <c r="K625" s="172">
        <v>12.5288</v>
      </c>
      <c r="L625" s="172">
        <v>-18.725200000000001</v>
      </c>
      <c r="M625" s="172">
        <v>-14.4206</v>
      </c>
      <c r="N625" s="172">
        <v>-9.48</v>
      </c>
      <c r="O625" s="172">
        <v>-1.3873</v>
      </c>
      <c r="P625" s="172">
        <v>5.5471000000000004</v>
      </c>
      <c r="Q625" s="172">
        <v>-2.0145</v>
      </c>
      <c r="R625" s="172">
        <v>-6.2645999999999997</v>
      </c>
    </row>
    <row r="626" spans="1:18" x14ac:dyDescent="0.3">
      <c r="A626" s="168" t="s">
        <v>837</v>
      </c>
      <c r="B626" s="168" t="s">
        <v>860</v>
      </c>
      <c r="C626" s="168">
        <v>120488</v>
      </c>
      <c r="D626" s="171">
        <v>44025</v>
      </c>
      <c r="E626" s="172">
        <v>8.5701000000000001</v>
      </c>
      <c r="F626" s="172">
        <v>2.8000000000000001E-2</v>
      </c>
      <c r="G626" s="172">
        <v>2.8000000000000001E-2</v>
      </c>
      <c r="H626" s="172">
        <v>-1.1339999999999999</v>
      </c>
      <c r="I626" s="172">
        <v>3.1213000000000002</v>
      </c>
      <c r="J626" s="172">
        <v>5.4055</v>
      </c>
      <c r="K626" s="172">
        <v>12.9428</v>
      </c>
      <c r="L626" s="172">
        <v>-18.049900000000001</v>
      </c>
      <c r="M626" s="172">
        <v>-13.298500000000001</v>
      </c>
      <c r="N626" s="172">
        <v>-7.8692000000000002</v>
      </c>
      <c r="O626" s="172">
        <v>6.6E-3</v>
      </c>
      <c r="P626" s="172">
        <v>7.1711999999999998</v>
      </c>
      <c r="Q626" s="172">
        <v>11.069699999999999</v>
      </c>
      <c r="R626" s="172">
        <v>-4.6576000000000004</v>
      </c>
    </row>
    <row r="627" spans="1:18" x14ac:dyDescent="0.3">
      <c r="A627" s="168" t="s">
        <v>837</v>
      </c>
      <c r="B627" s="168" t="s">
        <v>861</v>
      </c>
      <c r="C627" s="168">
        <v>147473</v>
      </c>
      <c r="D627" s="171">
        <v>44025</v>
      </c>
      <c r="E627" s="172">
        <v>10.016</v>
      </c>
      <c r="F627" s="172">
        <v>0.37080000000000002</v>
      </c>
      <c r="G627" s="172">
        <v>0.37080000000000002</v>
      </c>
      <c r="H627" s="172">
        <v>9.9900000000000003E-2</v>
      </c>
      <c r="I627" s="172">
        <v>4.5075000000000003</v>
      </c>
      <c r="J627" s="172">
        <v>8.1875</v>
      </c>
      <c r="K627" s="172">
        <v>19.309100000000001</v>
      </c>
      <c r="L627" s="172">
        <v>-10.5075</v>
      </c>
      <c r="M627" s="172">
        <v>-2.4636999999999998</v>
      </c>
      <c r="N627" s="172"/>
      <c r="O627" s="172"/>
      <c r="P627" s="172"/>
      <c r="Q627" s="172">
        <v>0.16</v>
      </c>
      <c r="R627" s="172"/>
    </row>
    <row r="628" spans="1:18" x14ac:dyDescent="0.3">
      <c r="A628" s="168" t="s">
        <v>837</v>
      </c>
      <c r="B628" s="168" t="s">
        <v>862</v>
      </c>
      <c r="C628" s="168">
        <v>147477</v>
      </c>
      <c r="D628" s="171">
        <v>44025</v>
      </c>
      <c r="E628" s="172">
        <v>9.8420000000000005</v>
      </c>
      <c r="F628" s="172">
        <v>0.36709999999999998</v>
      </c>
      <c r="G628" s="172">
        <v>0.36709999999999998</v>
      </c>
      <c r="H628" s="172">
        <v>8.14E-2</v>
      </c>
      <c r="I628" s="172">
        <v>4.4466000000000001</v>
      </c>
      <c r="J628" s="172">
        <v>8.0350999999999999</v>
      </c>
      <c r="K628" s="172">
        <v>18.807300000000001</v>
      </c>
      <c r="L628" s="172">
        <v>-11.285399999999999</v>
      </c>
      <c r="M628" s="172">
        <v>-3.7456999999999998</v>
      </c>
      <c r="N628" s="172"/>
      <c r="O628" s="172"/>
      <c r="P628" s="172"/>
      <c r="Q628" s="172">
        <v>-1.58</v>
      </c>
      <c r="R628" s="172"/>
    </row>
    <row r="629" spans="1:18" x14ac:dyDescent="0.3">
      <c r="A629" s="168" t="s">
        <v>837</v>
      </c>
      <c r="B629" s="168" t="s">
        <v>863</v>
      </c>
      <c r="C629" s="168">
        <v>145376</v>
      </c>
      <c r="D629" s="171">
        <v>44025</v>
      </c>
      <c r="E629" s="172">
        <v>10.754</v>
      </c>
      <c r="F629" s="172">
        <v>0.40150000000000002</v>
      </c>
      <c r="G629" s="172">
        <v>0.40150000000000002</v>
      </c>
      <c r="H629" s="172">
        <v>-2.7900000000000001E-2</v>
      </c>
      <c r="I629" s="172">
        <v>3.0569999999999999</v>
      </c>
      <c r="J629" s="172">
        <v>5.0914000000000001</v>
      </c>
      <c r="K629" s="172">
        <v>13.666600000000001</v>
      </c>
      <c r="L629" s="172">
        <v>-9.4094999999999995</v>
      </c>
      <c r="M629" s="172">
        <v>-0.71089999999999998</v>
      </c>
      <c r="N629" s="172">
        <v>-0.72929999999999995</v>
      </c>
      <c r="O629" s="172"/>
      <c r="P629" s="172"/>
      <c r="Q629" s="172">
        <v>4.4013999999999998</v>
      </c>
      <c r="R629" s="172"/>
    </row>
    <row r="630" spans="1:18" x14ac:dyDescent="0.3">
      <c r="A630" s="168" t="s">
        <v>837</v>
      </c>
      <c r="B630" s="168" t="s">
        <v>864</v>
      </c>
      <c r="C630" s="168">
        <v>145378</v>
      </c>
      <c r="D630" s="171">
        <v>44025</v>
      </c>
      <c r="E630" s="172">
        <v>10.555999999999999</v>
      </c>
      <c r="F630" s="172">
        <v>0.39950000000000002</v>
      </c>
      <c r="G630" s="172">
        <v>0.39950000000000002</v>
      </c>
      <c r="H630" s="172">
        <v>-3.7900000000000003E-2</v>
      </c>
      <c r="I630" s="172">
        <v>3.0154999999999998</v>
      </c>
      <c r="J630" s="172">
        <v>4.9930000000000003</v>
      </c>
      <c r="K630" s="172">
        <v>13.3469</v>
      </c>
      <c r="L630" s="172">
        <v>-9.9316999999999993</v>
      </c>
      <c r="M630" s="172">
        <v>-1.5666</v>
      </c>
      <c r="N630" s="172">
        <v>-1.8593999999999999</v>
      </c>
      <c r="O630" s="172"/>
      <c r="P630" s="172"/>
      <c r="Q630" s="172">
        <v>3.2581000000000002</v>
      </c>
      <c r="R630" s="172"/>
    </row>
    <row r="631" spans="1:18" x14ac:dyDescent="0.3">
      <c r="A631" s="168" t="s">
        <v>837</v>
      </c>
      <c r="B631" s="168" t="s">
        <v>865</v>
      </c>
      <c r="C631" s="168">
        <v>147206</v>
      </c>
      <c r="D631" s="171">
        <v>44025</v>
      </c>
      <c r="E631" s="172">
        <v>11.24</v>
      </c>
      <c r="F631" s="172">
        <v>0.38400000000000001</v>
      </c>
      <c r="G631" s="172">
        <v>0.38400000000000001</v>
      </c>
      <c r="H631" s="172">
        <v>0.72589999999999999</v>
      </c>
      <c r="I631" s="172">
        <v>5.7385000000000002</v>
      </c>
      <c r="J631" s="172">
        <v>12.287699999999999</v>
      </c>
      <c r="K631" s="172">
        <v>25.614699999999999</v>
      </c>
      <c r="L631" s="172">
        <v>-7.5049000000000001</v>
      </c>
      <c r="M631" s="172">
        <v>2.7797999999999998</v>
      </c>
      <c r="N631" s="172">
        <v>6.3789999999999996</v>
      </c>
      <c r="O631" s="172"/>
      <c r="P631" s="172"/>
      <c r="Q631" s="172">
        <v>10.5343</v>
      </c>
      <c r="R631" s="172"/>
    </row>
    <row r="632" spans="1:18" x14ac:dyDescent="0.3">
      <c r="A632" s="168" t="s">
        <v>837</v>
      </c>
      <c r="B632" s="168" t="s">
        <v>866</v>
      </c>
      <c r="C632" s="168">
        <v>147203</v>
      </c>
      <c r="D632" s="171">
        <v>44025</v>
      </c>
      <c r="E632" s="172">
        <v>11.02</v>
      </c>
      <c r="F632" s="172">
        <v>0.36430000000000001</v>
      </c>
      <c r="G632" s="172">
        <v>0.36430000000000001</v>
      </c>
      <c r="H632" s="172">
        <v>0.69440000000000002</v>
      </c>
      <c r="I632" s="172">
        <v>5.6769999999999996</v>
      </c>
      <c r="J632" s="172">
        <v>12.14</v>
      </c>
      <c r="K632" s="172">
        <v>25.085100000000001</v>
      </c>
      <c r="L632" s="172">
        <v>-8.2278000000000002</v>
      </c>
      <c r="M632" s="172">
        <v>1.5106999999999999</v>
      </c>
      <c r="N632" s="172">
        <v>4.6135999999999999</v>
      </c>
      <c r="O632" s="172"/>
      <c r="P632" s="172"/>
      <c r="Q632" s="172">
        <v>8.6780000000000008</v>
      </c>
      <c r="R632" s="172"/>
    </row>
    <row r="633" spans="1:18" x14ac:dyDescent="0.3">
      <c r="A633" s="168" t="s">
        <v>837</v>
      </c>
      <c r="B633" s="168" t="s">
        <v>867</v>
      </c>
      <c r="C633" s="168">
        <v>122389</v>
      </c>
      <c r="D633" s="171">
        <v>44025</v>
      </c>
      <c r="E633" s="172">
        <v>24.638300000000001</v>
      </c>
      <c r="F633" s="172">
        <v>-0.63280000000000003</v>
      </c>
      <c r="G633" s="172">
        <v>-0.63280000000000003</v>
      </c>
      <c r="H633" s="172">
        <v>-0.44569999999999999</v>
      </c>
      <c r="I633" s="172">
        <v>4.0705999999999998</v>
      </c>
      <c r="J633" s="172">
        <v>6.8578000000000001</v>
      </c>
      <c r="K633" s="172">
        <v>14.6944</v>
      </c>
      <c r="L633" s="172">
        <v>-8.2248999999999999</v>
      </c>
      <c r="M633" s="172">
        <v>0.40260000000000001</v>
      </c>
      <c r="N633" s="172">
        <v>4.3837000000000002</v>
      </c>
      <c r="O633" s="172">
        <v>4.5979999999999999</v>
      </c>
      <c r="P633" s="172">
        <v>7.4016000000000002</v>
      </c>
      <c r="Q633" s="172">
        <v>13.396100000000001</v>
      </c>
      <c r="R633" s="172">
        <v>1.9557</v>
      </c>
    </row>
    <row r="634" spans="1:18" x14ac:dyDescent="0.3">
      <c r="A634" s="168" t="s">
        <v>837</v>
      </c>
      <c r="B634" s="168" t="s">
        <v>868</v>
      </c>
      <c r="C634" s="168">
        <v>122387</v>
      </c>
      <c r="D634" s="171">
        <v>44025</v>
      </c>
      <c r="E634" s="172">
        <v>22.355599999999999</v>
      </c>
      <c r="F634" s="172">
        <v>-0.64400000000000002</v>
      </c>
      <c r="G634" s="172">
        <v>-0.64400000000000002</v>
      </c>
      <c r="H634" s="172">
        <v>-0.47189999999999999</v>
      </c>
      <c r="I634" s="172">
        <v>4.0148999999999999</v>
      </c>
      <c r="J634" s="172">
        <v>6.7306999999999997</v>
      </c>
      <c r="K634" s="172">
        <v>14.308199999999999</v>
      </c>
      <c r="L634" s="172">
        <v>-8.8312000000000008</v>
      </c>
      <c r="M634" s="172">
        <v>-0.56489999999999996</v>
      </c>
      <c r="N634" s="172">
        <v>3.1034000000000002</v>
      </c>
      <c r="O634" s="172">
        <v>3.2814999999999999</v>
      </c>
      <c r="P634" s="172">
        <v>6.0151000000000003</v>
      </c>
      <c r="Q634" s="172">
        <v>11.869400000000001</v>
      </c>
      <c r="R634" s="172">
        <v>0.72660000000000002</v>
      </c>
    </row>
    <row r="635" spans="1:18" x14ac:dyDescent="0.3">
      <c r="A635" s="168" t="s">
        <v>837</v>
      </c>
      <c r="B635" s="168" t="s">
        <v>869</v>
      </c>
      <c r="C635" s="168">
        <v>104637</v>
      </c>
      <c r="D635" s="171">
        <v>44025</v>
      </c>
      <c r="E635" s="172">
        <v>42.0623</v>
      </c>
      <c r="F635" s="172">
        <v>0.1071</v>
      </c>
      <c r="G635" s="172">
        <v>0.1071</v>
      </c>
      <c r="H635" s="172">
        <v>0.63500000000000001</v>
      </c>
      <c r="I635" s="172">
        <v>4.5446999999999997</v>
      </c>
      <c r="J635" s="172">
        <v>8.9292999999999996</v>
      </c>
      <c r="K635" s="172">
        <v>23.133199999999999</v>
      </c>
      <c r="L635" s="172">
        <v>-12.6225</v>
      </c>
      <c r="M635" s="172">
        <v>-3.7067999999999999</v>
      </c>
      <c r="N635" s="172">
        <v>-10.191599999999999</v>
      </c>
      <c r="O635" s="172">
        <v>-2.5341</v>
      </c>
      <c r="P635" s="172">
        <v>4.5191999999999997</v>
      </c>
      <c r="Q635" s="172">
        <v>11.179</v>
      </c>
      <c r="R635" s="172">
        <v>-3.7991999999999999</v>
      </c>
    </row>
    <row r="636" spans="1:18" x14ac:dyDescent="0.3">
      <c r="A636" s="168" t="s">
        <v>837</v>
      </c>
      <c r="B636" s="168" t="s">
        <v>870</v>
      </c>
      <c r="C636" s="168">
        <v>118692</v>
      </c>
      <c r="D636" s="171">
        <v>44025</v>
      </c>
      <c r="E636" s="172">
        <v>44.708599999999997</v>
      </c>
      <c r="F636" s="172">
        <v>0.1106</v>
      </c>
      <c r="G636" s="172">
        <v>0.1106</v>
      </c>
      <c r="H636" s="172">
        <v>0.64629999999999999</v>
      </c>
      <c r="I636" s="172">
        <v>4.5678000000000001</v>
      </c>
      <c r="J636" s="172">
        <v>8.9865999999999993</v>
      </c>
      <c r="K636" s="172">
        <v>23.322199999999999</v>
      </c>
      <c r="L636" s="172">
        <v>-12.324400000000001</v>
      </c>
      <c r="M636" s="172">
        <v>-3.2170000000000001</v>
      </c>
      <c r="N636" s="172">
        <v>-9.5989000000000004</v>
      </c>
      <c r="O636" s="172">
        <v>-1.7332000000000001</v>
      </c>
      <c r="P636" s="172">
        <v>5.4227999999999996</v>
      </c>
      <c r="Q636" s="172">
        <v>13.440799999999999</v>
      </c>
      <c r="R636" s="172">
        <v>-3.1360000000000001</v>
      </c>
    </row>
    <row r="637" spans="1:18" x14ac:dyDescent="0.3">
      <c r="A637" s="168" t="s">
        <v>837</v>
      </c>
      <c r="B637" s="168" t="s">
        <v>871</v>
      </c>
      <c r="C637" s="168">
        <v>103335</v>
      </c>
      <c r="D637" s="171">
        <v>44025</v>
      </c>
      <c r="E637" s="172">
        <v>64.989999999999995</v>
      </c>
      <c r="F637" s="172">
        <v>-4.6100000000000002E-2</v>
      </c>
      <c r="G637" s="172">
        <v>-4.6100000000000002E-2</v>
      </c>
      <c r="H637" s="172">
        <v>0.1232</v>
      </c>
      <c r="I637" s="172">
        <v>3.9674</v>
      </c>
      <c r="J637" s="172">
        <v>7.4215</v>
      </c>
      <c r="K637" s="172">
        <v>15.743499999999999</v>
      </c>
      <c r="L637" s="172">
        <v>-7.0774999999999997</v>
      </c>
      <c r="M637" s="172">
        <v>2.7671999999999999</v>
      </c>
      <c r="N637" s="172">
        <v>2.4916999999999998</v>
      </c>
      <c r="O637" s="172">
        <v>3.7077</v>
      </c>
      <c r="P637" s="172">
        <v>6.6933999999999996</v>
      </c>
      <c r="Q637" s="172">
        <v>13.598599999999999</v>
      </c>
      <c r="R637" s="172">
        <v>2.0676999999999999</v>
      </c>
    </row>
    <row r="638" spans="1:18" x14ac:dyDescent="0.3">
      <c r="A638" s="168" t="s">
        <v>837</v>
      </c>
      <c r="B638" s="168" t="s">
        <v>872</v>
      </c>
      <c r="C638" s="168">
        <v>119464</v>
      </c>
      <c r="D638" s="171">
        <v>44025</v>
      </c>
      <c r="E638" s="172">
        <v>68.430000000000007</v>
      </c>
      <c r="F638" s="172">
        <v>-4.3799999999999999E-2</v>
      </c>
      <c r="G638" s="172">
        <v>-4.3799999999999999E-2</v>
      </c>
      <c r="H638" s="172">
        <v>0.13170000000000001</v>
      </c>
      <c r="I638" s="172">
        <v>3.9969999999999999</v>
      </c>
      <c r="J638" s="172">
        <v>7.4928999999999997</v>
      </c>
      <c r="K638" s="172">
        <v>15.9634</v>
      </c>
      <c r="L638" s="172">
        <v>-6.7202999999999999</v>
      </c>
      <c r="M638" s="172">
        <v>3.3530000000000002</v>
      </c>
      <c r="N638" s="172">
        <v>3.1970999999999998</v>
      </c>
      <c r="O638" s="172">
        <v>4.4928999999999997</v>
      </c>
      <c r="P638" s="172">
        <v>7.4714999999999998</v>
      </c>
      <c r="Q638" s="172">
        <v>11.077</v>
      </c>
      <c r="R638" s="172">
        <v>2.8065000000000002</v>
      </c>
    </row>
    <row r="639" spans="1:18" x14ac:dyDescent="0.3">
      <c r="A639" s="168" t="s">
        <v>837</v>
      </c>
      <c r="B639" s="168" t="s">
        <v>873</v>
      </c>
      <c r="C639" s="168">
        <v>109275</v>
      </c>
      <c r="D639" s="171">
        <v>44025</v>
      </c>
      <c r="E639" s="172">
        <v>30.5794</v>
      </c>
      <c r="F639" s="172">
        <v>1.0531999999999999</v>
      </c>
      <c r="G639" s="172">
        <v>1.0531999999999999</v>
      </c>
      <c r="H639" s="172">
        <v>1.589</v>
      </c>
      <c r="I639" s="172">
        <v>2.6516000000000002</v>
      </c>
      <c r="J639" s="172">
        <v>5.3409000000000004</v>
      </c>
      <c r="K639" s="172">
        <v>13.9649</v>
      </c>
      <c r="L639" s="172">
        <v>-6.5529999999999999</v>
      </c>
      <c r="M639" s="172">
        <v>1.3878999999999999</v>
      </c>
      <c r="N639" s="172">
        <v>-4.7830000000000004</v>
      </c>
      <c r="O639" s="172">
        <v>1.7526999999999999</v>
      </c>
      <c r="P639" s="172">
        <v>6.2428999999999997</v>
      </c>
      <c r="Q639" s="172">
        <v>9.7995999999999999</v>
      </c>
      <c r="R639" s="172">
        <v>-2.0363000000000002</v>
      </c>
    </row>
    <row r="640" spans="1:18" x14ac:dyDescent="0.3">
      <c r="A640" s="168" t="s">
        <v>837</v>
      </c>
      <c r="B640" s="168" t="s">
        <v>874</v>
      </c>
      <c r="C640" s="168">
        <v>120834</v>
      </c>
      <c r="D640" s="171">
        <v>44025</v>
      </c>
      <c r="E640" s="172">
        <v>31.014500000000002</v>
      </c>
      <c r="F640" s="172">
        <v>1.0676000000000001</v>
      </c>
      <c r="G640" s="172">
        <v>1.0676000000000001</v>
      </c>
      <c r="H640" s="172">
        <v>1.6232</v>
      </c>
      <c r="I640" s="172">
        <v>2.7204999999999999</v>
      </c>
      <c r="J640" s="172">
        <v>5.4983000000000004</v>
      </c>
      <c r="K640" s="172">
        <v>14.457700000000001</v>
      </c>
      <c r="L640" s="172">
        <v>-5.9787999999999997</v>
      </c>
      <c r="M640" s="172">
        <v>2.4611999999999998</v>
      </c>
      <c r="N640" s="172">
        <v>-3.3572000000000002</v>
      </c>
      <c r="O640" s="172">
        <v>2.6013000000000002</v>
      </c>
      <c r="P640" s="172">
        <v>6.774</v>
      </c>
      <c r="Q640" s="172">
        <v>12.7187</v>
      </c>
      <c r="R640" s="172">
        <v>-0.97940000000000005</v>
      </c>
    </row>
    <row r="641" spans="1:18" x14ac:dyDescent="0.3">
      <c r="A641" s="168" t="s">
        <v>837</v>
      </c>
      <c r="B641" s="168" t="s">
        <v>875</v>
      </c>
      <c r="C641" s="168">
        <v>119727</v>
      </c>
      <c r="D641" s="171">
        <v>44025</v>
      </c>
      <c r="E641" s="172">
        <v>150.7278</v>
      </c>
      <c r="F641" s="172">
        <v>-0.23219999999999999</v>
      </c>
      <c r="G641" s="172">
        <v>-0.23219999999999999</v>
      </c>
      <c r="H641" s="172">
        <v>-7.3899999999999993E-2</v>
      </c>
      <c r="I641" s="172">
        <v>2.6156999999999999</v>
      </c>
      <c r="J641" s="172">
        <v>5.6344000000000003</v>
      </c>
      <c r="K641" s="172">
        <v>12.504300000000001</v>
      </c>
      <c r="L641" s="172">
        <v>-8.7652999999999999</v>
      </c>
      <c r="M641" s="172">
        <v>-0.34649999999999997</v>
      </c>
      <c r="N641" s="172">
        <v>-0.33989999999999998</v>
      </c>
      <c r="O641" s="172">
        <v>6.8971999999999998</v>
      </c>
      <c r="P641" s="172">
        <v>10.070600000000001</v>
      </c>
      <c r="Q641" s="172">
        <v>12.6447</v>
      </c>
      <c r="R641" s="172">
        <v>3.6568000000000001</v>
      </c>
    </row>
    <row r="642" spans="1:18" x14ac:dyDescent="0.3">
      <c r="A642" s="168" t="s">
        <v>837</v>
      </c>
      <c r="B642" s="168" t="s">
        <v>876</v>
      </c>
      <c r="C642" s="168">
        <v>102756</v>
      </c>
      <c r="D642" s="171">
        <v>44025</v>
      </c>
      <c r="E642" s="172">
        <v>140.77260000000001</v>
      </c>
      <c r="F642" s="172">
        <v>-0.2414</v>
      </c>
      <c r="G642" s="172">
        <v>-0.2414</v>
      </c>
      <c r="H642" s="172">
        <v>-9.5699999999999993E-2</v>
      </c>
      <c r="I642" s="172">
        <v>2.5722</v>
      </c>
      <c r="J642" s="172">
        <v>5.5373999999999999</v>
      </c>
      <c r="K642" s="172">
        <v>12.1883</v>
      </c>
      <c r="L642" s="172">
        <v>-9.2566000000000006</v>
      </c>
      <c r="M642" s="172">
        <v>-1.1469</v>
      </c>
      <c r="N642" s="172">
        <v>-1.3885000000000001</v>
      </c>
      <c r="O642" s="172">
        <v>5.8254999999999999</v>
      </c>
      <c r="P642" s="172">
        <v>9.0282999999999998</v>
      </c>
      <c r="Q642" s="172">
        <v>18.264700000000001</v>
      </c>
      <c r="R642" s="172">
        <v>2.6212</v>
      </c>
    </row>
    <row r="643" spans="1:18" x14ac:dyDescent="0.3">
      <c r="A643" s="168" t="s">
        <v>837</v>
      </c>
      <c r="B643" s="168" t="s">
        <v>877</v>
      </c>
      <c r="C643" s="168">
        <v>101537</v>
      </c>
      <c r="D643" s="171">
        <v>44025</v>
      </c>
      <c r="E643" s="172">
        <v>172.94970000000001</v>
      </c>
      <c r="F643" s="172">
        <v>0.2671</v>
      </c>
      <c r="G643" s="172">
        <v>0.2671</v>
      </c>
      <c r="H643" s="172">
        <v>8.6199999999999999E-2</v>
      </c>
      <c r="I643" s="172">
        <v>3.3551000000000002</v>
      </c>
      <c r="J643" s="172">
        <v>5.9062000000000001</v>
      </c>
      <c r="K643" s="172">
        <v>15.248900000000001</v>
      </c>
      <c r="L643" s="172">
        <v>-11.577999999999999</v>
      </c>
      <c r="M643" s="172">
        <v>-4.1162000000000001</v>
      </c>
      <c r="N643" s="172">
        <v>-4.8735999999999997</v>
      </c>
      <c r="O643" s="172">
        <v>3.5085999999999999</v>
      </c>
      <c r="P643" s="172">
        <v>6.1241000000000003</v>
      </c>
      <c r="Q643" s="172">
        <v>17.192299999999999</v>
      </c>
      <c r="R643" s="172">
        <v>-2.2000000000000001E-3</v>
      </c>
    </row>
    <row r="644" spans="1:18" x14ac:dyDescent="0.3">
      <c r="A644" s="168" t="s">
        <v>837</v>
      </c>
      <c r="B644" s="168" t="s">
        <v>878</v>
      </c>
      <c r="C644" s="168">
        <v>119578</v>
      </c>
      <c r="D644" s="171">
        <v>44025</v>
      </c>
      <c r="E644" s="172">
        <v>182.4451</v>
      </c>
      <c r="F644" s="172">
        <v>0.27460000000000001</v>
      </c>
      <c r="G644" s="172">
        <v>0.27460000000000001</v>
      </c>
      <c r="H644" s="172">
        <v>0.1038</v>
      </c>
      <c r="I644" s="172">
        <v>3.3927999999999998</v>
      </c>
      <c r="J644" s="172">
        <v>5.9920999999999998</v>
      </c>
      <c r="K644" s="172">
        <v>15.5144</v>
      </c>
      <c r="L644" s="172">
        <v>-11.1835</v>
      </c>
      <c r="M644" s="172">
        <v>-3.5085999999999999</v>
      </c>
      <c r="N644" s="172">
        <v>-4.0990000000000002</v>
      </c>
      <c r="O644" s="172">
        <v>4.7099000000000002</v>
      </c>
      <c r="P644" s="172">
        <v>6.9852999999999996</v>
      </c>
      <c r="Q644" s="172">
        <v>9.6130999999999993</v>
      </c>
      <c r="R644" s="172">
        <v>0.93269999999999997</v>
      </c>
    </row>
    <row r="645" spans="1:18" x14ac:dyDescent="0.3">
      <c r="A645" s="168" t="s">
        <v>837</v>
      </c>
      <c r="B645" s="168" t="s">
        <v>879</v>
      </c>
      <c r="C645" s="168">
        <v>147757</v>
      </c>
      <c r="D645" s="171">
        <v>44025</v>
      </c>
      <c r="E645" s="172">
        <v>8.8262</v>
      </c>
      <c r="F645" s="172">
        <v>6.3500000000000001E-2</v>
      </c>
      <c r="G645" s="172">
        <v>6.3500000000000001E-2</v>
      </c>
      <c r="H645" s="172">
        <v>0.20660000000000001</v>
      </c>
      <c r="I645" s="172">
        <v>4.2275999999999998</v>
      </c>
      <c r="J645" s="172">
        <v>6.7809999999999997</v>
      </c>
      <c r="K645" s="172">
        <v>17.701499999999999</v>
      </c>
      <c r="L645" s="172">
        <v>-13.474600000000001</v>
      </c>
      <c r="M645" s="172"/>
      <c r="N645" s="172"/>
      <c r="O645" s="172"/>
      <c r="P645" s="172"/>
      <c r="Q645" s="172">
        <v>-11.738</v>
      </c>
      <c r="R645" s="172"/>
    </row>
    <row r="646" spans="1:18" x14ac:dyDescent="0.3">
      <c r="A646" s="168" t="s">
        <v>837</v>
      </c>
      <c r="B646" s="168" t="s">
        <v>880</v>
      </c>
      <c r="C646" s="168">
        <v>147760</v>
      </c>
      <c r="D646" s="171">
        <v>44025</v>
      </c>
      <c r="E646" s="172">
        <v>8.7020999999999997</v>
      </c>
      <c r="F646" s="172">
        <v>4.9399999999999999E-2</v>
      </c>
      <c r="G646" s="172">
        <v>4.9399999999999999E-2</v>
      </c>
      <c r="H646" s="172">
        <v>0.17499999999999999</v>
      </c>
      <c r="I646" s="172">
        <v>4.1619000000000002</v>
      </c>
      <c r="J646" s="172">
        <v>6.6224999999999996</v>
      </c>
      <c r="K646" s="172">
        <v>17.204699999999999</v>
      </c>
      <c r="L646" s="172">
        <v>-14.5311</v>
      </c>
      <c r="M646" s="172"/>
      <c r="N646" s="172"/>
      <c r="O646" s="172"/>
      <c r="P646" s="172"/>
      <c r="Q646" s="172">
        <v>-12.978999999999999</v>
      </c>
      <c r="R646" s="172"/>
    </row>
    <row r="647" spans="1:18" x14ac:dyDescent="0.3">
      <c r="A647" s="168" t="s">
        <v>837</v>
      </c>
      <c r="B647" s="168" t="s">
        <v>881</v>
      </c>
      <c r="C647" s="168">
        <v>147492</v>
      </c>
      <c r="D647" s="171">
        <v>44025</v>
      </c>
      <c r="E647" s="172">
        <v>10.7</v>
      </c>
      <c r="F647" s="172">
        <v>-9.3399999999999997E-2</v>
      </c>
      <c r="G647" s="172">
        <v>-9.3399999999999997E-2</v>
      </c>
      <c r="H647" s="172">
        <v>0.75329999999999997</v>
      </c>
      <c r="I647" s="172">
        <v>4.7991999999999999</v>
      </c>
      <c r="J647" s="172">
        <v>7.2144000000000004</v>
      </c>
      <c r="K647" s="172">
        <v>18.231999999999999</v>
      </c>
      <c r="L647" s="172">
        <v>-6.6318000000000001</v>
      </c>
      <c r="M647" s="172">
        <v>1.7110000000000001</v>
      </c>
      <c r="N647" s="172"/>
      <c r="O647" s="172"/>
      <c r="P647" s="172"/>
      <c r="Q647" s="172">
        <v>7</v>
      </c>
      <c r="R647" s="172"/>
    </row>
    <row r="648" spans="1:18" x14ac:dyDescent="0.3">
      <c r="A648" s="168" t="s">
        <v>837</v>
      </c>
      <c r="B648" s="168" t="s">
        <v>882</v>
      </c>
      <c r="C648" s="168">
        <v>147490</v>
      </c>
      <c r="D648" s="171">
        <v>44025</v>
      </c>
      <c r="E648" s="172">
        <v>10.61</v>
      </c>
      <c r="F648" s="172">
        <v>-9.4200000000000006E-2</v>
      </c>
      <c r="G648" s="172">
        <v>-9.4200000000000006E-2</v>
      </c>
      <c r="H648" s="172">
        <v>0.75970000000000004</v>
      </c>
      <c r="I648" s="172">
        <v>4.8418999999999999</v>
      </c>
      <c r="J648" s="172">
        <v>7.1717000000000004</v>
      </c>
      <c r="K648" s="172">
        <v>17.8889</v>
      </c>
      <c r="L648" s="172">
        <v>-6.9298000000000002</v>
      </c>
      <c r="M648" s="172">
        <v>1.1438999999999999</v>
      </c>
      <c r="N648" s="172"/>
      <c r="O648" s="172"/>
      <c r="P648" s="172"/>
      <c r="Q648" s="172">
        <v>6.1</v>
      </c>
      <c r="R648" s="172"/>
    </row>
    <row r="649" spans="1:18" x14ac:dyDescent="0.3">
      <c r="A649" s="173" t="s">
        <v>27</v>
      </c>
      <c r="B649" s="168"/>
      <c r="C649" s="168"/>
      <c r="D649" s="168"/>
      <c r="E649" s="168"/>
      <c r="F649" s="174">
        <v>0.14000227272727278</v>
      </c>
      <c r="G649" s="174">
        <v>0.14000227272727278</v>
      </c>
      <c r="H649" s="174">
        <v>0.11758636363636364</v>
      </c>
      <c r="I649" s="174">
        <v>3.7585272727272727</v>
      </c>
      <c r="J649" s="174">
        <v>6.923750000000001</v>
      </c>
      <c r="K649" s="174">
        <v>16.905031818181818</v>
      </c>
      <c r="L649" s="174">
        <v>-10.345506818181818</v>
      </c>
      <c r="M649" s="174">
        <v>-2.0589238095238094</v>
      </c>
      <c r="N649" s="174">
        <v>-2.8966894736842104</v>
      </c>
      <c r="O649" s="174">
        <v>2.0204199999999997</v>
      </c>
      <c r="P649" s="174">
        <v>6.329766666666667</v>
      </c>
      <c r="Q649" s="174">
        <v>7.8708909090909094</v>
      </c>
      <c r="R649" s="174">
        <v>-0.58141764705882348</v>
      </c>
    </row>
    <row r="650" spans="1:18" x14ac:dyDescent="0.3">
      <c r="A650" s="173" t="s">
        <v>409</v>
      </c>
      <c r="B650" s="168"/>
      <c r="C650" s="168"/>
      <c r="D650" s="168"/>
      <c r="E650" s="168"/>
      <c r="F650" s="174">
        <v>6.0100000000000001E-2</v>
      </c>
      <c r="G650" s="174">
        <v>6.0100000000000001E-2</v>
      </c>
      <c r="H650" s="174">
        <v>9.0450000000000003E-2</v>
      </c>
      <c r="I650" s="174">
        <v>3.9119999999999999</v>
      </c>
      <c r="J650" s="174">
        <v>7.0147500000000003</v>
      </c>
      <c r="K650" s="174">
        <v>16.663049999999998</v>
      </c>
      <c r="L650" s="174">
        <v>-9.7882999999999996</v>
      </c>
      <c r="M650" s="174">
        <v>-1.70305</v>
      </c>
      <c r="N650" s="174">
        <v>-1.62395</v>
      </c>
      <c r="O650" s="174">
        <v>2.2704</v>
      </c>
      <c r="P650" s="174">
        <v>6.2341999999999995</v>
      </c>
      <c r="Q650" s="174">
        <v>10.1541</v>
      </c>
      <c r="R650" s="174">
        <v>-0.44535000000000002</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44025</v>
      </c>
      <c r="E653" s="172">
        <v>17.5381</v>
      </c>
      <c r="F653" s="172">
        <v>-14.3432</v>
      </c>
      <c r="G653" s="172">
        <v>-14.3432</v>
      </c>
      <c r="H653" s="172">
        <v>26.145199999999999</v>
      </c>
      <c r="I653" s="172">
        <v>23.580100000000002</v>
      </c>
      <c r="J653" s="172">
        <v>18.049900000000001</v>
      </c>
      <c r="K653" s="172">
        <v>28.067699999999999</v>
      </c>
      <c r="L653" s="172">
        <v>20.114799999999999</v>
      </c>
      <c r="M653" s="172">
        <v>15.3955</v>
      </c>
      <c r="N653" s="172">
        <v>12.2658</v>
      </c>
      <c r="O653" s="172">
        <v>8.4260000000000002</v>
      </c>
      <c r="P653" s="172">
        <v>9.9929000000000006</v>
      </c>
      <c r="Q653" s="172">
        <v>10.1707</v>
      </c>
      <c r="R653" s="172">
        <v>13.9665</v>
      </c>
    </row>
    <row r="654" spans="1:18" x14ac:dyDescent="0.3">
      <c r="A654" s="168" t="s">
        <v>884</v>
      </c>
      <c r="B654" s="168" t="s">
        <v>886</v>
      </c>
      <c r="C654" s="168">
        <v>131297</v>
      </c>
      <c r="D654" s="171">
        <v>44025</v>
      </c>
      <c r="E654" s="172">
        <v>17.295400000000001</v>
      </c>
      <c r="F654" s="172">
        <v>-14.5443</v>
      </c>
      <c r="G654" s="172">
        <v>-14.5443</v>
      </c>
      <c r="H654" s="172">
        <v>25.935400000000001</v>
      </c>
      <c r="I654" s="172">
        <v>23.376799999999999</v>
      </c>
      <c r="J654" s="172">
        <v>17.843900000000001</v>
      </c>
      <c r="K654" s="172">
        <v>27.849399999999999</v>
      </c>
      <c r="L654" s="172">
        <v>19.9132</v>
      </c>
      <c r="M654" s="172">
        <v>15.1653</v>
      </c>
      <c r="N654" s="172">
        <v>12.0228</v>
      </c>
      <c r="O654" s="172">
        <v>8.1757000000000009</v>
      </c>
      <c r="P654" s="172">
        <v>9.7307000000000006</v>
      </c>
      <c r="Q654" s="172">
        <v>9.9062999999999999</v>
      </c>
      <c r="R654" s="172">
        <v>13.705399999999999</v>
      </c>
    </row>
    <row r="655" spans="1:18" x14ac:dyDescent="0.3">
      <c r="A655" s="168" t="s">
        <v>884</v>
      </c>
      <c r="B655" s="168" t="s">
        <v>887</v>
      </c>
      <c r="C655" s="168">
        <v>131051</v>
      </c>
      <c r="D655" s="171">
        <v>44025</v>
      </c>
      <c r="E655" s="172">
        <v>18.628</v>
      </c>
      <c r="F655" s="172">
        <v>-0.52249999999999996</v>
      </c>
      <c r="G655" s="172">
        <v>-0.52249999999999996</v>
      </c>
      <c r="H655" s="172">
        <v>40.081899999999997</v>
      </c>
      <c r="I655" s="172">
        <v>30.528300000000002</v>
      </c>
      <c r="J655" s="172">
        <v>17.232299999999999</v>
      </c>
      <c r="K655" s="172">
        <v>29.713799999999999</v>
      </c>
      <c r="L655" s="172">
        <v>21.501799999999999</v>
      </c>
      <c r="M655" s="172">
        <v>16.100100000000001</v>
      </c>
      <c r="N655" s="172">
        <v>13.283799999999999</v>
      </c>
      <c r="O655" s="172">
        <v>10.7318</v>
      </c>
      <c r="P655" s="172">
        <v>11.137600000000001</v>
      </c>
      <c r="Q655" s="172">
        <v>11.243399999999999</v>
      </c>
      <c r="R655" s="172">
        <v>15.546099999999999</v>
      </c>
    </row>
    <row r="656" spans="1:18" x14ac:dyDescent="0.3">
      <c r="A656" s="168" t="s">
        <v>884</v>
      </c>
      <c r="B656" s="168" t="s">
        <v>888</v>
      </c>
      <c r="C656" s="168">
        <v>131061</v>
      </c>
      <c r="D656" s="171">
        <v>44025</v>
      </c>
      <c r="E656" s="172">
        <v>18.894400000000001</v>
      </c>
      <c r="F656" s="172">
        <v>-0.38629999999999998</v>
      </c>
      <c r="G656" s="172">
        <v>-0.38629999999999998</v>
      </c>
      <c r="H656" s="172">
        <v>40.241</v>
      </c>
      <c r="I656" s="172">
        <v>30.700199999999999</v>
      </c>
      <c r="J656" s="172">
        <v>17.3964</v>
      </c>
      <c r="K656" s="172">
        <v>29.885899999999999</v>
      </c>
      <c r="L656" s="172">
        <v>21.678999999999998</v>
      </c>
      <c r="M656" s="172">
        <v>16.2807</v>
      </c>
      <c r="N656" s="172">
        <v>13.485799999999999</v>
      </c>
      <c r="O656" s="172">
        <v>10.9625</v>
      </c>
      <c r="P656" s="172">
        <v>11.397600000000001</v>
      </c>
      <c r="Q656" s="172">
        <v>11.5143</v>
      </c>
      <c r="R656" s="172">
        <v>15.7811</v>
      </c>
    </row>
    <row r="657" spans="1:18" x14ac:dyDescent="0.3">
      <c r="A657" s="168" t="s">
        <v>884</v>
      </c>
      <c r="B657" s="168" t="s">
        <v>889</v>
      </c>
      <c r="C657" s="168">
        <v>118387</v>
      </c>
      <c r="D657" s="171">
        <v>44025</v>
      </c>
      <c r="E657" s="172">
        <v>35.441899999999997</v>
      </c>
      <c r="F657" s="172">
        <v>2.7126000000000001</v>
      </c>
      <c r="G657" s="172">
        <v>2.7126000000000001</v>
      </c>
      <c r="H657" s="172">
        <v>49.711199999999998</v>
      </c>
      <c r="I657" s="172">
        <v>33.618699999999997</v>
      </c>
      <c r="J657" s="172">
        <v>20.667899999999999</v>
      </c>
      <c r="K657" s="172">
        <v>31.844799999999999</v>
      </c>
      <c r="L657" s="172">
        <v>22.0063</v>
      </c>
      <c r="M657" s="172">
        <v>17.024100000000001</v>
      </c>
      <c r="N657" s="172">
        <v>13.2941</v>
      </c>
      <c r="O657" s="172">
        <v>12.895200000000001</v>
      </c>
      <c r="P657" s="172">
        <v>11.7233</v>
      </c>
      <c r="Q657" s="172">
        <v>11.388500000000001</v>
      </c>
      <c r="R657" s="172">
        <v>17.245999999999999</v>
      </c>
    </row>
    <row r="658" spans="1:18" x14ac:dyDescent="0.3">
      <c r="A658" s="168" t="s">
        <v>884</v>
      </c>
      <c r="B658" s="168" t="s">
        <v>890</v>
      </c>
      <c r="C658" s="168">
        <v>108753</v>
      </c>
      <c r="D658" s="171">
        <v>44025</v>
      </c>
      <c r="E658" s="172">
        <v>35.156799999999997</v>
      </c>
      <c r="F658" s="172">
        <v>2.5613999999999999</v>
      </c>
      <c r="G658" s="172">
        <v>2.5613999999999999</v>
      </c>
      <c r="H658" s="172">
        <v>49.558900000000001</v>
      </c>
      <c r="I658" s="172">
        <v>33.476399999999998</v>
      </c>
      <c r="J658" s="172">
        <v>20.533300000000001</v>
      </c>
      <c r="K658" s="172">
        <v>31.6983</v>
      </c>
      <c r="L658" s="172">
        <v>21.851800000000001</v>
      </c>
      <c r="M658" s="172">
        <v>16.867100000000001</v>
      </c>
      <c r="N658" s="172">
        <v>13.1435</v>
      </c>
      <c r="O658" s="172">
        <v>12.7828</v>
      </c>
      <c r="P658" s="172">
        <v>11.583</v>
      </c>
      <c r="Q658" s="172">
        <v>7.0880000000000001</v>
      </c>
      <c r="R658" s="172">
        <v>17.104099999999999</v>
      </c>
    </row>
    <row r="659" spans="1:18" x14ac:dyDescent="0.3">
      <c r="A659" s="168" t="s">
        <v>884</v>
      </c>
      <c r="B659" s="168" t="s">
        <v>891</v>
      </c>
      <c r="C659" s="168">
        <v>101002</v>
      </c>
      <c r="D659" s="171">
        <v>44025</v>
      </c>
      <c r="E659" s="172">
        <v>48.7624</v>
      </c>
      <c r="F659" s="172">
        <v>-1.4719</v>
      </c>
      <c r="G659" s="172">
        <v>-1.4719</v>
      </c>
      <c r="H659" s="172">
        <v>38.7712</v>
      </c>
      <c r="I659" s="172">
        <v>30.557099999999998</v>
      </c>
      <c r="J659" s="172">
        <v>16.2791</v>
      </c>
      <c r="K659" s="172">
        <v>26.776900000000001</v>
      </c>
      <c r="L659" s="172">
        <v>18.6401</v>
      </c>
      <c r="M659" s="172">
        <v>14.1126</v>
      </c>
      <c r="N659" s="172">
        <v>11.223699999999999</v>
      </c>
      <c r="O659" s="172">
        <v>10.984400000000001</v>
      </c>
      <c r="P659" s="172">
        <v>10.864699999999999</v>
      </c>
      <c r="Q659" s="172">
        <v>8.4364000000000008</v>
      </c>
      <c r="R659" s="172">
        <v>13.888299999999999</v>
      </c>
    </row>
    <row r="660" spans="1:18" x14ac:dyDescent="0.3">
      <c r="A660" s="168" t="s">
        <v>884</v>
      </c>
      <c r="B660" s="168" t="s">
        <v>892</v>
      </c>
      <c r="C660" s="168">
        <v>120137</v>
      </c>
      <c r="D660" s="171">
        <v>44025</v>
      </c>
      <c r="E660" s="172">
        <v>49.911200000000001</v>
      </c>
      <c r="F660" s="172">
        <v>-1.1456</v>
      </c>
      <c r="G660" s="172">
        <v>-1.1456</v>
      </c>
      <c r="H660" s="172">
        <v>39.070300000000003</v>
      </c>
      <c r="I660" s="172">
        <v>30.8614</v>
      </c>
      <c r="J660" s="172">
        <v>16.5855</v>
      </c>
      <c r="K660" s="172">
        <v>27.101900000000001</v>
      </c>
      <c r="L660" s="172">
        <v>18.9679</v>
      </c>
      <c r="M660" s="172">
        <v>14.444800000000001</v>
      </c>
      <c r="N660" s="172">
        <v>11.5579</v>
      </c>
      <c r="O660" s="172">
        <v>11.3475</v>
      </c>
      <c r="P660" s="172">
        <v>11.239000000000001</v>
      </c>
      <c r="Q660" s="172">
        <v>11.0007</v>
      </c>
      <c r="R660" s="172">
        <v>14.2491</v>
      </c>
    </row>
    <row r="661" spans="1:18" x14ac:dyDescent="0.3">
      <c r="A661" s="173" t="s">
        <v>27</v>
      </c>
      <c r="B661" s="168"/>
      <c r="C661" s="168"/>
      <c r="D661" s="168"/>
      <c r="E661" s="168"/>
      <c r="F661" s="174">
        <v>-3.3924750000000001</v>
      </c>
      <c r="G661" s="174">
        <v>-3.3924750000000001</v>
      </c>
      <c r="H661" s="174">
        <v>38.689387499999995</v>
      </c>
      <c r="I661" s="174">
        <v>29.587375000000002</v>
      </c>
      <c r="J661" s="174">
        <v>18.073537499999997</v>
      </c>
      <c r="K661" s="174">
        <v>29.117337499999998</v>
      </c>
      <c r="L661" s="174">
        <v>20.584362499999997</v>
      </c>
      <c r="M661" s="174">
        <v>15.673774999999999</v>
      </c>
      <c r="N661" s="174">
        <v>12.534675</v>
      </c>
      <c r="O661" s="174">
        <v>10.788237500000001</v>
      </c>
      <c r="P661" s="174">
        <v>10.958600000000002</v>
      </c>
      <c r="Q661" s="174">
        <v>10.0935375</v>
      </c>
      <c r="R661" s="174">
        <v>15.185825000000001</v>
      </c>
    </row>
    <row r="662" spans="1:18" x14ac:dyDescent="0.3">
      <c r="A662" s="173" t="s">
        <v>409</v>
      </c>
      <c r="B662" s="168"/>
      <c r="C662" s="168"/>
      <c r="D662" s="168"/>
      <c r="E662" s="168"/>
      <c r="F662" s="174">
        <v>-0.83404999999999996</v>
      </c>
      <c r="G662" s="174">
        <v>-0.83404999999999996</v>
      </c>
      <c r="H662" s="174">
        <v>39.576099999999997</v>
      </c>
      <c r="I662" s="174">
        <v>30.62865</v>
      </c>
      <c r="J662" s="174">
        <v>17.620150000000002</v>
      </c>
      <c r="K662" s="174">
        <v>28.890749999999997</v>
      </c>
      <c r="L662" s="174">
        <v>20.808299999999999</v>
      </c>
      <c r="M662" s="174">
        <v>15.747800000000002</v>
      </c>
      <c r="N662" s="174">
        <v>12.704650000000001</v>
      </c>
      <c r="O662" s="174">
        <v>10.97345</v>
      </c>
      <c r="P662" s="174">
        <v>11.188300000000002</v>
      </c>
      <c r="Q662" s="174">
        <v>10.585699999999999</v>
      </c>
      <c r="R662" s="174">
        <v>14.897600000000001</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44025</v>
      </c>
      <c r="E665" s="172">
        <v>4525.0114999999996</v>
      </c>
      <c r="F665" s="172">
        <v>-5.4676</v>
      </c>
      <c r="G665" s="172">
        <v>-5.4676</v>
      </c>
      <c r="H665" s="172">
        <v>115.4008</v>
      </c>
      <c r="I665" s="172">
        <v>41.3538</v>
      </c>
      <c r="J665" s="172">
        <v>34.8752</v>
      </c>
      <c r="K665" s="172">
        <v>28.7897</v>
      </c>
      <c r="L665" s="172">
        <v>47.014000000000003</v>
      </c>
      <c r="M665" s="172">
        <v>35.787599999999998</v>
      </c>
      <c r="N665" s="172">
        <v>39.605800000000002</v>
      </c>
      <c r="O665" s="172">
        <v>19.631499999999999</v>
      </c>
      <c r="P665" s="172">
        <v>12.293699999999999</v>
      </c>
      <c r="Q665" s="172">
        <v>8.0237999999999996</v>
      </c>
      <c r="R665" s="172">
        <v>26.806699999999999</v>
      </c>
    </row>
    <row r="666" spans="1:18" x14ac:dyDescent="0.3">
      <c r="A666" s="168" t="s">
        <v>894</v>
      </c>
      <c r="B666" s="168" t="s">
        <v>896</v>
      </c>
      <c r="C666" s="168">
        <v>116796</v>
      </c>
      <c r="D666" s="171">
        <v>44025</v>
      </c>
      <c r="E666" s="172">
        <v>15.2836</v>
      </c>
      <c r="F666" s="172">
        <v>-65.479900000000001</v>
      </c>
      <c r="G666" s="172">
        <v>-65.479900000000001</v>
      </c>
      <c r="H666" s="172">
        <v>93.206500000000005</v>
      </c>
      <c r="I666" s="172">
        <v>40.379100000000001</v>
      </c>
      <c r="J666" s="172">
        <v>37.102499999999999</v>
      </c>
      <c r="K666" s="172">
        <v>0.82050000000000001</v>
      </c>
      <c r="L666" s="172">
        <v>44.237000000000002</v>
      </c>
      <c r="M666" s="172">
        <v>34.854399999999998</v>
      </c>
      <c r="N666" s="172">
        <v>39.980699999999999</v>
      </c>
      <c r="O666" s="172">
        <v>17.600999999999999</v>
      </c>
      <c r="P666" s="172">
        <v>11.617599999999999</v>
      </c>
      <c r="Q666" s="172">
        <v>5.2304000000000004</v>
      </c>
      <c r="R666" s="172">
        <v>25.4057</v>
      </c>
    </row>
    <row r="667" spans="1:18" x14ac:dyDescent="0.3">
      <c r="A667" s="168" t="s">
        <v>894</v>
      </c>
      <c r="B667" s="168" t="s">
        <v>897</v>
      </c>
      <c r="C667" s="168">
        <v>113434</v>
      </c>
      <c r="D667" s="171">
        <v>44025</v>
      </c>
      <c r="E667" s="172">
        <v>4283.4681</v>
      </c>
      <c r="F667" s="172">
        <v>-5.2515999999999998</v>
      </c>
      <c r="G667" s="172">
        <v>-5.2515999999999998</v>
      </c>
      <c r="H667" s="172">
        <v>113.7343</v>
      </c>
      <c r="I667" s="172">
        <v>40.706800000000001</v>
      </c>
      <c r="J667" s="172">
        <v>34.290399999999998</v>
      </c>
      <c r="K667" s="172">
        <v>27.754000000000001</v>
      </c>
      <c r="L667" s="172">
        <v>45.584800000000001</v>
      </c>
      <c r="M667" s="172">
        <v>34.646500000000003</v>
      </c>
      <c r="N667" s="172">
        <v>39.238599999999998</v>
      </c>
      <c r="O667" s="172">
        <v>19.6251</v>
      </c>
      <c r="P667" s="172">
        <v>11.616099999999999</v>
      </c>
      <c r="Q667" s="172">
        <v>8.0373000000000001</v>
      </c>
      <c r="R667" s="172">
        <v>26.585599999999999</v>
      </c>
    </row>
    <row r="668" spans="1:18" x14ac:dyDescent="0.3">
      <c r="A668" s="168" t="s">
        <v>894</v>
      </c>
      <c r="B668" s="168" t="s">
        <v>898</v>
      </c>
      <c r="C668" s="168">
        <v>115897</v>
      </c>
      <c r="D668" s="171">
        <v>44025</v>
      </c>
      <c r="E668" s="172">
        <v>15.2415</v>
      </c>
      <c r="F668" s="172">
        <v>-3.0326</v>
      </c>
      <c r="G668" s="172">
        <v>-3.0326</v>
      </c>
      <c r="H668" s="172">
        <v>111.85899999999999</v>
      </c>
      <c r="I668" s="172">
        <v>38.606099999999998</v>
      </c>
      <c r="J668" s="172">
        <v>42.268799999999999</v>
      </c>
      <c r="K668" s="172">
        <v>4.7666000000000004</v>
      </c>
      <c r="L668" s="172">
        <v>47.135100000000001</v>
      </c>
      <c r="M668" s="172">
        <v>36.978099999999998</v>
      </c>
      <c r="N668" s="172">
        <v>41.849499999999999</v>
      </c>
      <c r="O668" s="172">
        <v>19.130199999999999</v>
      </c>
      <c r="P668" s="172">
        <v>11.3043</v>
      </c>
      <c r="Q668" s="172">
        <v>4.9417999999999997</v>
      </c>
      <c r="R668" s="172">
        <v>25.989899999999999</v>
      </c>
    </row>
    <row r="669" spans="1:18" x14ac:dyDescent="0.3">
      <c r="A669" s="168" t="s">
        <v>894</v>
      </c>
      <c r="B669" s="168" t="s">
        <v>899</v>
      </c>
      <c r="C669" s="168">
        <v>106597</v>
      </c>
      <c r="D669" s="171">
        <v>44025</v>
      </c>
      <c r="E669" s="172">
        <v>20.763200000000001</v>
      </c>
      <c r="F669" s="172">
        <v>84.969300000000004</v>
      </c>
      <c r="G669" s="172">
        <v>84.969300000000004</v>
      </c>
      <c r="H669" s="172">
        <v>343.45049999999998</v>
      </c>
      <c r="I669" s="172">
        <v>240.5789</v>
      </c>
      <c r="J669" s="172">
        <v>167.82509999999999</v>
      </c>
      <c r="K669" s="172">
        <v>146.39840000000001</v>
      </c>
      <c r="L669" s="172">
        <v>94.924000000000007</v>
      </c>
      <c r="M669" s="172">
        <v>65.718900000000005</v>
      </c>
      <c r="N669" s="172">
        <v>59.426900000000003</v>
      </c>
      <c r="O669" s="172">
        <v>20.421700000000001</v>
      </c>
      <c r="P669" s="172">
        <v>18.203499999999998</v>
      </c>
      <c r="Q669" s="172">
        <v>5.8558000000000003</v>
      </c>
      <c r="R669" s="172">
        <v>35.945700000000002</v>
      </c>
    </row>
    <row r="670" spans="1:18" x14ac:dyDescent="0.3">
      <c r="A670" s="168" t="s">
        <v>894</v>
      </c>
      <c r="B670" s="168" t="s">
        <v>900</v>
      </c>
      <c r="C670" s="168">
        <v>113049</v>
      </c>
      <c r="D670" s="171">
        <v>44025</v>
      </c>
      <c r="E670" s="172">
        <v>4413.5060000000003</v>
      </c>
      <c r="F670" s="172">
        <v>-5.4442000000000004</v>
      </c>
      <c r="G670" s="172">
        <v>-5.4442000000000004</v>
      </c>
      <c r="H670" s="172">
        <v>114.7822</v>
      </c>
      <c r="I670" s="172">
        <v>40.936900000000001</v>
      </c>
      <c r="J670" s="172">
        <v>34.557600000000001</v>
      </c>
      <c r="K670" s="172">
        <v>28.548100000000002</v>
      </c>
      <c r="L670" s="172">
        <v>46.802399999999999</v>
      </c>
      <c r="M670" s="172">
        <v>34.8354</v>
      </c>
      <c r="N670" s="172">
        <v>38.573999999999998</v>
      </c>
      <c r="O670" s="172">
        <v>19.259599999999999</v>
      </c>
      <c r="P670" s="172">
        <v>12.2401</v>
      </c>
      <c r="Q670" s="172">
        <v>9.4572000000000003</v>
      </c>
      <c r="R670" s="172">
        <v>26.274899999999999</v>
      </c>
    </row>
    <row r="671" spans="1:18" x14ac:dyDescent="0.3">
      <c r="A671" s="168" t="s">
        <v>894</v>
      </c>
      <c r="B671" s="168" t="s">
        <v>901</v>
      </c>
      <c r="C671" s="168">
        <v>115934</v>
      </c>
      <c r="D671" s="171">
        <v>44025</v>
      </c>
      <c r="E671" s="172">
        <v>15.793200000000001</v>
      </c>
      <c r="F671" s="172">
        <v>-4.6974999999999998</v>
      </c>
      <c r="G671" s="172">
        <v>-4.6974999999999998</v>
      </c>
      <c r="H671" s="172">
        <v>97.845799999999997</v>
      </c>
      <c r="I671" s="172">
        <v>42.718000000000004</v>
      </c>
      <c r="J671" s="172">
        <v>37.414499999999997</v>
      </c>
      <c r="K671" s="172">
        <v>2.6741999999999999</v>
      </c>
      <c r="L671" s="172">
        <v>49.000900000000001</v>
      </c>
      <c r="M671" s="172">
        <v>37.161299999999997</v>
      </c>
      <c r="N671" s="172">
        <v>40.901299999999999</v>
      </c>
      <c r="O671" s="172">
        <v>19.242899999999999</v>
      </c>
      <c r="P671" s="172">
        <v>12.068899999999999</v>
      </c>
      <c r="Q671" s="172">
        <v>5.3906000000000001</v>
      </c>
      <c r="R671" s="172">
        <v>26.296299999999999</v>
      </c>
    </row>
    <row r="672" spans="1:18" x14ac:dyDescent="0.3">
      <c r="A672" s="168" t="s">
        <v>894</v>
      </c>
      <c r="B672" s="168" t="s">
        <v>902</v>
      </c>
      <c r="C672" s="168">
        <v>113076</v>
      </c>
      <c r="D672" s="171">
        <v>44025</v>
      </c>
      <c r="E672" s="172">
        <v>44.0503</v>
      </c>
      <c r="F672" s="172">
        <v>-5.7973999999999997</v>
      </c>
      <c r="G672" s="172">
        <v>-5.7973999999999997</v>
      </c>
      <c r="H672" s="172">
        <v>114.2389</v>
      </c>
      <c r="I672" s="172">
        <v>40.510899999999999</v>
      </c>
      <c r="J672" s="172">
        <v>34.118099999999998</v>
      </c>
      <c r="K672" s="172">
        <v>27.632300000000001</v>
      </c>
      <c r="L672" s="172">
        <v>45.352899999999998</v>
      </c>
      <c r="M672" s="172">
        <v>34.402900000000002</v>
      </c>
      <c r="N672" s="172">
        <v>38.546900000000001</v>
      </c>
      <c r="O672" s="172">
        <v>19.147300000000001</v>
      </c>
      <c r="P672" s="172">
        <v>11.9658</v>
      </c>
      <c r="Q672" s="172">
        <v>8.9152000000000005</v>
      </c>
      <c r="R672" s="172">
        <v>26.393999999999998</v>
      </c>
    </row>
    <row r="673" spans="1:18" x14ac:dyDescent="0.3">
      <c r="A673" s="168" t="s">
        <v>894</v>
      </c>
      <c r="B673" s="168" t="s">
        <v>903</v>
      </c>
      <c r="C673" s="168">
        <v>115833</v>
      </c>
      <c r="D673" s="171">
        <v>44025</v>
      </c>
      <c r="E673" s="172">
        <v>16.405000000000001</v>
      </c>
      <c r="F673" s="172">
        <v>49.220999999999997</v>
      </c>
      <c r="G673" s="172">
        <v>49.220999999999997</v>
      </c>
      <c r="H673" s="172">
        <v>136.83609999999999</v>
      </c>
      <c r="I673" s="172">
        <v>53.372500000000002</v>
      </c>
      <c r="J673" s="172">
        <v>43.3</v>
      </c>
      <c r="K673" s="172">
        <v>2.1779999999999999</v>
      </c>
      <c r="L673" s="172">
        <v>48.031100000000002</v>
      </c>
      <c r="M673" s="172">
        <v>37.47</v>
      </c>
      <c r="N673" s="172">
        <v>41.420099999999998</v>
      </c>
      <c r="O673" s="172">
        <v>19.2423</v>
      </c>
      <c r="P673" s="172">
        <v>11.9819</v>
      </c>
      <c r="Q673" s="172">
        <v>5.8122999999999996</v>
      </c>
      <c r="R673" s="172">
        <v>26.052199999999999</v>
      </c>
    </row>
    <row r="674" spans="1:18" x14ac:dyDescent="0.3">
      <c r="A674" s="168" t="s">
        <v>894</v>
      </c>
      <c r="B674" s="168" t="s">
        <v>904</v>
      </c>
      <c r="C674" s="168">
        <v>115939</v>
      </c>
      <c r="D674" s="171">
        <v>44025</v>
      </c>
      <c r="E674" s="172">
        <v>4564.6558000000005</v>
      </c>
      <c r="F674" s="172">
        <v>-5.1231999999999998</v>
      </c>
      <c r="G674" s="172">
        <v>-5.1231999999999998</v>
      </c>
      <c r="H674" s="172">
        <v>114.113</v>
      </c>
      <c r="I674" s="172">
        <v>40.808100000000003</v>
      </c>
      <c r="J674" s="172">
        <v>33.455399999999997</v>
      </c>
      <c r="K674" s="172">
        <v>27.607299999999999</v>
      </c>
      <c r="L674" s="172">
        <v>45.530500000000004</v>
      </c>
      <c r="M674" s="172">
        <v>34.648699999999998</v>
      </c>
      <c r="N674" s="172">
        <v>38.6051</v>
      </c>
      <c r="O674" s="172">
        <v>19.749400000000001</v>
      </c>
      <c r="P674" s="172">
        <v>12.4839</v>
      </c>
      <c r="Q674" s="172">
        <v>5.3571999999999997</v>
      </c>
      <c r="R674" s="172">
        <v>26.556100000000001</v>
      </c>
    </row>
    <row r="675" spans="1:18" x14ac:dyDescent="0.3">
      <c r="A675" s="168" t="s">
        <v>894</v>
      </c>
      <c r="B675" s="168" t="s">
        <v>905</v>
      </c>
      <c r="C675" s="168">
        <v>117714</v>
      </c>
      <c r="D675" s="171">
        <v>44025</v>
      </c>
      <c r="E675" s="172">
        <v>13.6038</v>
      </c>
      <c r="F675" s="172">
        <v>84.2012</v>
      </c>
      <c r="G675" s="172">
        <v>84.2012</v>
      </c>
      <c r="H675" s="172">
        <v>-52.438800000000001</v>
      </c>
      <c r="I675" s="172">
        <v>54.829099999999997</v>
      </c>
      <c r="J675" s="172">
        <v>-10.3803</v>
      </c>
      <c r="K675" s="172">
        <v>25.9986</v>
      </c>
      <c r="L675" s="172">
        <v>44.168199999999999</v>
      </c>
      <c r="M675" s="172">
        <v>33.390900000000002</v>
      </c>
      <c r="N675" s="172">
        <v>37.101999999999997</v>
      </c>
      <c r="O675" s="172">
        <v>18.017800000000001</v>
      </c>
      <c r="P675" s="172">
        <v>10.655799999999999</v>
      </c>
      <c r="Q675" s="172">
        <v>3.9634999999999998</v>
      </c>
      <c r="R675" s="172">
        <v>25.023</v>
      </c>
    </row>
    <row r="676" spans="1:18" x14ac:dyDescent="0.3">
      <c r="A676" s="168" t="s">
        <v>894</v>
      </c>
      <c r="B676" s="168" t="s">
        <v>906</v>
      </c>
      <c r="C676" s="168">
        <v>112368</v>
      </c>
      <c r="D676" s="171">
        <v>44025</v>
      </c>
      <c r="E676" s="172">
        <v>4464.5619999999999</v>
      </c>
      <c r="F676" s="172">
        <v>-5.2331000000000003</v>
      </c>
      <c r="G676" s="172">
        <v>-5.2331000000000003</v>
      </c>
      <c r="H676" s="172">
        <v>115.1482</v>
      </c>
      <c r="I676" s="172">
        <v>41.130299999999998</v>
      </c>
      <c r="J676" s="172">
        <v>34.817900000000002</v>
      </c>
      <c r="K676" s="172">
        <v>28.557300000000001</v>
      </c>
      <c r="L676" s="172">
        <v>46.811500000000002</v>
      </c>
      <c r="M676" s="172">
        <v>35.543100000000003</v>
      </c>
      <c r="N676" s="172">
        <v>39.5794</v>
      </c>
      <c r="O676" s="172">
        <v>19.672000000000001</v>
      </c>
      <c r="P676" s="172">
        <v>12.291499999999999</v>
      </c>
      <c r="Q676" s="172">
        <v>9.8905999999999992</v>
      </c>
      <c r="R676" s="172">
        <v>26.869</v>
      </c>
    </row>
    <row r="677" spans="1:18" x14ac:dyDescent="0.3">
      <c r="A677" s="168" t="s">
        <v>894</v>
      </c>
      <c r="B677" s="168" t="s">
        <v>907</v>
      </c>
      <c r="C677" s="168">
        <v>116077</v>
      </c>
      <c r="D677" s="171">
        <v>44025</v>
      </c>
      <c r="E677" s="172">
        <v>14.815200000000001</v>
      </c>
      <c r="F677" s="172">
        <v>47.5702</v>
      </c>
      <c r="G677" s="172">
        <v>47.5702</v>
      </c>
      <c r="H677" s="172">
        <v>60.166800000000002</v>
      </c>
      <c r="I677" s="172">
        <v>23.2408</v>
      </c>
      <c r="J677" s="172">
        <v>27.1648</v>
      </c>
      <c r="K677" s="172">
        <v>15.0852</v>
      </c>
      <c r="L677" s="172">
        <v>44.092799999999997</v>
      </c>
      <c r="M677" s="172">
        <v>33.598399999999998</v>
      </c>
      <c r="N677" s="172">
        <v>36.563299999999998</v>
      </c>
      <c r="O677" s="172">
        <v>19.3032</v>
      </c>
      <c r="P677" s="172">
        <v>11.822699999999999</v>
      </c>
      <c r="Q677" s="172">
        <v>4.6704999999999997</v>
      </c>
      <c r="R677" s="172">
        <v>22.376799999999999</v>
      </c>
    </row>
    <row r="678" spans="1:18" x14ac:dyDescent="0.3">
      <c r="A678" s="168" t="s">
        <v>894</v>
      </c>
      <c r="B678" s="168" t="s">
        <v>908</v>
      </c>
      <c r="C678" s="168">
        <v>106193</v>
      </c>
      <c r="D678" s="171">
        <v>44025</v>
      </c>
      <c r="E678" s="172">
        <v>430.41329999999999</v>
      </c>
      <c r="F678" s="172">
        <v>-5.3741000000000003</v>
      </c>
      <c r="G678" s="172">
        <v>-5.3741000000000003</v>
      </c>
      <c r="H678" s="172">
        <v>114.9401</v>
      </c>
      <c r="I678" s="172">
        <v>41.071899999999999</v>
      </c>
      <c r="J678" s="172">
        <v>34.654299999999999</v>
      </c>
      <c r="K678" s="172">
        <v>28.503299999999999</v>
      </c>
      <c r="L678" s="172">
        <v>46.531599999999997</v>
      </c>
      <c r="M678" s="172">
        <v>35.260100000000001</v>
      </c>
      <c r="N678" s="172">
        <v>39.245600000000003</v>
      </c>
      <c r="O678" s="172">
        <v>19.575199999999999</v>
      </c>
      <c r="P678" s="172">
        <v>12.1875</v>
      </c>
      <c r="Q678" s="172">
        <v>13.0168</v>
      </c>
      <c r="R678" s="172">
        <v>26.6633</v>
      </c>
    </row>
    <row r="679" spans="1:18" x14ac:dyDescent="0.3">
      <c r="A679" s="168" t="s">
        <v>894</v>
      </c>
      <c r="B679" s="168" t="s">
        <v>909</v>
      </c>
      <c r="C679" s="168">
        <v>114758</v>
      </c>
      <c r="D679" s="171">
        <v>44025</v>
      </c>
      <c r="E679" s="172">
        <v>20.4374</v>
      </c>
      <c r="F679" s="172">
        <v>23.620200000000001</v>
      </c>
      <c r="G679" s="172">
        <v>23.620200000000001</v>
      </c>
      <c r="H679" s="172">
        <v>116.5419</v>
      </c>
      <c r="I679" s="172">
        <v>42.933100000000003</v>
      </c>
      <c r="J679" s="172">
        <v>40.887599999999999</v>
      </c>
      <c r="K679" s="172">
        <v>-3.3378000000000001</v>
      </c>
      <c r="L679" s="172">
        <v>47.542900000000003</v>
      </c>
      <c r="M679" s="172">
        <v>35.356999999999999</v>
      </c>
      <c r="N679" s="172">
        <v>42.557899999999997</v>
      </c>
      <c r="O679" s="172">
        <v>19.681899999999999</v>
      </c>
      <c r="P679" s="172">
        <v>12.576499999999999</v>
      </c>
      <c r="Q679" s="172">
        <v>7.9802999999999997</v>
      </c>
      <c r="R679" s="172">
        <v>27.509399999999999</v>
      </c>
    </row>
    <row r="680" spans="1:18" x14ac:dyDescent="0.3">
      <c r="A680" s="168" t="s">
        <v>894</v>
      </c>
      <c r="B680" s="168" t="s">
        <v>910</v>
      </c>
      <c r="C680" s="168">
        <v>140088</v>
      </c>
      <c r="D680" s="171">
        <v>44025</v>
      </c>
      <c r="E680" s="172">
        <v>43.161000000000001</v>
      </c>
      <c r="F680" s="172">
        <v>-5.6634000000000002</v>
      </c>
      <c r="G680" s="172">
        <v>-5.6634000000000002</v>
      </c>
      <c r="H680" s="172">
        <v>102.4269</v>
      </c>
      <c r="I680" s="172">
        <v>39.714199999999998</v>
      </c>
      <c r="J680" s="172">
        <v>35.857700000000001</v>
      </c>
      <c r="K680" s="172">
        <v>28.7364</v>
      </c>
      <c r="L680" s="172">
        <v>46.571100000000001</v>
      </c>
      <c r="M680" s="172">
        <v>35.227699999999999</v>
      </c>
      <c r="N680" s="172">
        <v>39.209899999999998</v>
      </c>
      <c r="O680" s="172">
        <v>19.4297</v>
      </c>
      <c r="P680" s="172">
        <v>12.239100000000001</v>
      </c>
      <c r="Q680" s="172">
        <v>12.035</v>
      </c>
      <c r="R680" s="172">
        <v>26.495100000000001</v>
      </c>
    </row>
    <row r="681" spans="1:18" x14ac:dyDescent="0.3">
      <c r="A681" s="168" t="s">
        <v>894</v>
      </c>
      <c r="B681" s="168" t="s">
        <v>911</v>
      </c>
      <c r="C681" s="168">
        <v>114616</v>
      </c>
      <c r="D681" s="171">
        <v>44025</v>
      </c>
      <c r="E681" s="172">
        <v>20.3447</v>
      </c>
      <c r="F681" s="172">
        <v>16.6479</v>
      </c>
      <c r="G681" s="172">
        <v>16.6479</v>
      </c>
      <c r="H681" s="172">
        <v>121.48260000000001</v>
      </c>
      <c r="I681" s="172">
        <v>46.8583</v>
      </c>
      <c r="J681" s="172">
        <v>40.720999999999997</v>
      </c>
      <c r="K681" s="172">
        <v>7.0395000000000003</v>
      </c>
      <c r="L681" s="172">
        <v>48.838900000000002</v>
      </c>
      <c r="M681" s="172">
        <v>37.388599999999997</v>
      </c>
      <c r="N681" s="172">
        <v>42.033299999999997</v>
      </c>
      <c r="O681" s="172">
        <v>19.109300000000001</v>
      </c>
      <c r="P681" s="172">
        <v>11.963900000000001</v>
      </c>
      <c r="Q681" s="172">
        <v>7.8842999999999996</v>
      </c>
      <c r="R681" s="172">
        <v>26.341999999999999</v>
      </c>
    </row>
    <row r="682" spans="1:18" x14ac:dyDescent="0.3">
      <c r="A682" s="168" t="s">
        <v>894</v>
      </c>
      <c r="B682" s="168" t="s">
        <v>912</v>
      </c>
      <c r="C682" s="168">
        <v>107693</v>
      </c>
      <c r="D682" s="171">
        <v>44025</v>
      </c>
      <c r="E682" s="172">
        <v>2143.2255</v>
      </c>
      <c r="F682" s="172">
        <v>-5.7920999999999996</v>
      </c>
      <c r="G682" s="172">
        <v>-5.7920999999999996</v>
      </c>
      <c r="H682" s="172">
        <v>115.18989999999999</v>
      </c>
      <c r="I682" s="172">
        <v>40.479700000000001</v>
      </c>
      <c r="J682" s="172">
        <v>34.265799999999999</v>
      </c>
      <c r="K682" s="172">
        <v>21.814800000000002</v>
      </c>
      <c r="L682" s="172">
        <v>46.322499999999998</v>
      </c>
      <c r="M682" s="172">
        <v>34.962600000000002</v>
      </c>
      <c r="N682" s="172">
        <v>38.955300000000001</v>
      </c>
      <c r="O682" s="172">
        <v>19.440300000000001</v>
      </c>
      <c r="P682" s="172">
        <v>12.117100000000001</v>
      </c>
      <c r="Q682" s="172">
        <v>10.9222</v>
      </c>
      <c r="R682" s="172">
        <v>26.474399999999999</v>
      </c>
    </row>
    <row r="683" spans="1:18" x14ac:dyDescent="0.3">
      <c r="A683" s="168" t="s">
        <v>894</v>
      </c>
      <c r="B683" s="168" t="s">
        <v>913</v>
      </c>
      <c r="C683" s="168">
        <v>115132</v>
      </c>
      <c r="D683" s="171">
        <v>44025</v>
      </c>
      <c r="E683" s="172">
        <v>19.963899999999999</v>
      </c>
      <c r="F683" s="172">
        <v>26.568200000000001</v>
      </c>
      <c r="G683" s="172">
        <v>26.568200000000001</v>
      </c>
      <c r="H683" s="172">
        <v>110.3935</v>
      </c>
      <c r="I683" s="172">
        <v>44.360199999999999</v>
      </c>
      <c r="J683" s="172">
        <v>37.813400000000001</v>
      </c>
      <c r="K683" s="172">
        <v>11.788600000000001</v>
      </c>
      <c r="L683" s="172">
        <v>47.754300000000001</v>
      </c>
      <c r="M683" s="172">
        <v>36.647799999999997</v>
      </c>
      <c r="N683" s="172">
        <v>41.514299999999999</v>
      </c>
      <c r="O683" s="172">
        <v>19.7498</v>
      </c>
      <c r="P683" s="172">
        <v>12.1313</v>
      </c>
      <c r="Q683" s="172">
        <v>7.8404999999999996</v>
      </c>
      <c r="R683" s="172">
        <v>26.457699999999999</v>
      </c>
    </row>
    <row r="684" spans="1:18" x14ac:dyDescent="0.3">
      <c r="A684" s="168" t="s">
        <v>894</v>
      </c>
      <c r="B684" s="168" t="s">
        <v>914</v>
      </c>
      <c r="C684" s="168">
        <v>115676</v>
      </c>
      <c r="D684" s="171">
        <v>44025</v>
      </c>
      <c r="E684" s="172">
        <v>15.363200000000001</v>
      </c>
      <c r="F684" s="172">
        <v>13.874700000000001</v>
      </c>
      <c r="G684" s="172">
        <v>13.874700000000001</v>
      </c>
      <c r="H684" s="172">
        <v>117.65300000000001</v>
      </c>
      <c r="I684" s="172">
        <v>48.204599999999999</v>
      </c>
      <c r="J684" s="172">
        <v>41.971299999999999</v>
      </c>
      <c r="K684" s="172">
        <v>-25.6983</v>
      </c>
      <c r="L684" s="172">
        <v>46.950800000000001</v>
      </c>
      <c r="M684" s="172">
        <v>36.520000000000003</v>
      </c>
      <c r="N684" s="172">
        <v>42.445999999999998</v>
      </c>
      <c r="O684" s="172">
        <v>19.411300000000001</v>
      </c>
      <c r="P684" s="172">
        <v>12.1371</v>
      </c>
      <c r="Q684" s="172">
        <v>4.9766000000000004</v>
      </c>
      <c r="R684" s="172">
        <v>26.6191</v>
      </c>
    </row>
    <row r="685" spans="1:18" x14ac:dyDescent="0.3">
      <c r="A685" s="168" t="s">
        <v>894</v>
      </c>
      <c r="B685" s="168" t="s">
        <v>915</v>
      </c>
      <c r="C685" s="168">
        <v>111954</v>
      </c>
      <c r="D685" s="171">
        <v>44025</v>
      </c>
      <c r="E685" s="172">
        <v>4417.1048000000001</v>
      </c>
      <c r="F685" s="172">
        <v>-5.4138999999999999</v>
      </c>
      <c r="G685" s="172">
        <v>-5.4138999999999999</v>
      </c>
      <c r="H685" s="172">
        <v>115.2923</v>
      </c>
      <c r="I685" s="172">
        <v>41.135199999999998</v>
      </c>
      <c r="J685" s="172">
        <v>34.738</v>
      </c>
      <c r="K685" s="172">
        <v>28.402000000000001</v>
      </c>
      <c r="L685" s="172">
        <v>46.670200000000001</v>
      </c>
      <c r="M685" s="172">
        <v>35.3855</v>
      </c>
      <c r="N685" s="172">
        <v>39.391300000000001</v>
      </c>
      <c r="O685" s="172">
        <v>19.490200000000002</v>
      </c>
      <c r="P685" s="172">
        <v>12.1671</v>
      </c>
      <c r="Q685" s="172">
        <v>10.406000000000001</v>
      </c>
      <c r="R685" s="172">
        <v>26.6815</v>
      </c>
    </row>
    <row r="686" spans="1:18" x14ac:dyDescent="0.3">
      <c r="A686" s="168" t="s">
        <v>894</v>
      </c>
      <c r="B686" s="168" t="s">
        <v>916</v>
      </c>
      <c r="C686" s="168">
        <v>105463</v>
      </c>
      <c r="D686" s="171">
        <v>44025</v>
      </c>
      <c r="E686" s="172">
        <v>4341.5014000000001</v>
      </c>
      <c r="F686" s="172">
        <v>-5.9984000000000002</v>
      </c>
      <c r="G686" s="172">
        <v>-5.9984000000000002</v>
      </c>
      <c r="H686" s="172">
        <v>115.8891</v>
      </c>
      <c r="I686" s="172">
        <v>41.029800000000002</v>
      </c>
      <c r="J686" s="172">
        <v>34.556100000000001</v>
      </c>
      <c r="K686" s="172">
        <v>28.105499999999999</v>
      </c>
      <c r="L686" s="172">
        <v>46.2926</v>
      </c>
      <c r="M686" s="172">
        <v>34.925600000000003</v>
      </c>
      <c r="N686" s="172">
        <v>38.9298</v>
      </c>
      <c r="O686" s="172">
        <v>19.614999999999998</v>
      </c>
      <c r="P686" s="172">
        <v>12.3391</v>
      </c>
      <c r="Q686" s="172">
        <v>12.178599999999999</v>
      </c>
      <c r="R686" s="172">
        <v>26.570699999999999</v>
      </c>
    </row>
    <row r="687" spans="1:18" x14ac:dyDescent="0.3">
      <c r="A687" s="173" t="s">
        <v>27</v>
      </c>
      <c r="B687" s="168"/>
      <c r="C687" s="168"/>
      <c r="D687" s="168"/>
      <c r="E687" s="168"/>
      <c r="F687" s="174">
        <v>9.6774409090909064</v>
      </c>
      <c r="G687" s="174">
        <v>9.6774409090909064</v>
      </c>
      <c r="H687" s="174">
        <v>114.00693636363636</v>
      </c>
      <c r="I687" s="174">
        <v>51.134468181818185</v>
      </c>
      <c r="J687" s="174">
        <v>40.285236363636365</v>
      </c>
      <c r="K687" s="174">
        <v>22.371099999999998</v>
      </c>
      <c r="L687" s="174">
        <v>48.734549999999992</v>
      </c>
      <c r="M687" s="174">
        <v>36.850504545454541</v>
      </c>
      <c r="N687" s="174">
        <v>40.712590909090913</v>
      </c>
      <c r="O687" s="174">
        <v>19.343031818181821</v>
      </c>
      <c r="P687" s="174">
        <v>12.291113636363635</v>
      </c>
      <c r="Q687" s="174">
        <v>7.8539318181818167</v>
      </c>
      <c r="R687" s="174">
        <v>26.654049999999998</v>
      </c>
    </row>
    <row r="688" spans="1:18" x14ac:dyDescent="0.3">
      <c r="A688" s="173" t="s">
        <v>409</v>
      </c>
      <c r="B688" s="168"/>
      <c r="C688" s="168"/>
      <c r="D688" s="168"/>
      <c r="E688" s="168"/>
      <c r="F688" s="174">
        <v>-5.1781500000000005</v>
      </c>
      <c r="G688" s="174">
        <v>-5.1781500000000005</v>
      </c>
      <c r="H688" s="174">
        <v>114.86115000000001</v>
      </c>
      <c r="I688" s="174">
        <v>41.101100000000002</v>
      </c>
      <c r="J688" s="174">
        <v>34.846550000000001</v>
      </c>
      <c r="K688" s="174">
        <v>26.802949999999999</v>
      </c>
      <c r="L688" s="174">
        <v>46.7363</v>
      </c>
      <c r="M688" s="174">
        <v>35.308549999999997</v>
      </c>
      <c r="N688" s="174">
        <v>39.485349999999997</v>
      </c>
      <c r="O688" s="174">
        <v>19.435000000000002</v>
      </c>
      <c r="P688" s="174">
        <v>12.1342</v>
      </c>
      <c r="Q688" s="174">
        <v>7.9322999999999997</v>
      </c>
      <c r="R688" s="174">
        <v>26.484749999999998</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44025</v>
      </c>
      <c r="E691" s="172">
        <v>449.20302956652301</v>
      </c>
      <c r="F691" s="172">
        <v>2.4899999999999999E-2</v>
      </c>
      <c r="G691" s="172">
        <v>2.4899999999999999E-2</v>
      </c>
      <c r="H691" s="172">
        <v>0.46289999999999998</v>
      </c>
      <c r="I691" s="172">
        <v>4.5572999999999997</v>
      </c>
      <c r="J691" s="172">
        <v>8.2355999999999998</v>
      </c>
      <c r="K691" s="172">
        <v>19.8507</v>
      </c>
      <c r="L691" s="172">
        <v>-13.067</v>
      </c>
      <c r="M691" s="172">
        <v>-3.8208000000000002</v>
      </c>
      <c r="N691" s="172">
        <v>-6.4387999999999996</v>
      </c>
      <c r="O691" s="172">
        <v>-2.8380000000000001</v>
      </c>
      <c r="P691" s="172">
        <v>4.1132</v>
      </c>
      <c r="Q691" s="172">
        <v>16.1601</v>
      </c>
      <c r="R691" s="172">
        <v>-5.9641999999999999</v>
      </c>
    </row>
    <row r="692" spans="1:18" x14ac:dyDescent="0.3">
      <c r="A692" s="168" t="s">
        <v>918</v>
      </c>
      <c r="B692" s="168" t="s">
        <v>920</v>
      </c>
      <c r="C692" s="168">
        <v>119433</v>
      </c>
      <c r="D692" s="171">
        <v>44025</v>
      </c>
      <c r="E692" s="172">
        <v>191.736639716822</v>
      </c>
      <c r="F692" s="172">
        <v>2.69E-2</v>
      </c>
      <c r="G692" s="172">
        <v>2.69E-2</v>
      </c>
      <c r="H692" s="172">
        <v>0.47739999999999999</v>
      </c>
      <c r="I692" s="172">
        <v>4.5945</v>
      </c>
      <c r="J692" s="172">
        <v>8.3324999999999996</v>
      </c>
      <c r="K692" s="172">
        <v>20.152999999999999</v>
      </c>
      <c r="L692" s="172">
        <v>-12.667299999999999</v>
      </c>
      <c r="M692" s="172">
        <v>-3.1516000000000002</v>
      </c>
      <c r="N692" s="172">
        <v>-4.8045999999999998</v>
      </c>
      <c r="O692" s="172">
        <v>-1.5581</v>
      </c>
      <c r="P692" s="172">
        <v>5.3826999999999998</v>
      </c>
      <c r="Q692" s="172">
        <v>12.515599999999999</v>
      </c>
      <c r="R692" s="172">
        <v>-4.7047999999999996</v>
      </c>
    </row>
    <row r="693" spans="1:18" x14ac:dyDescent="0.3">
      <c r="A693" s="168" t="s">
        <v>918</v>
      </c>
      <c r="B693" s="168" t="s">
        <v>921</v>
      </c>
      <c r="C693" s="168">
        <v>145110</v>
      </c>
      <c r="D693" s="171">
        <v>44025</v>
      </c>
      <c r="E693" s="172">
        <v>11.85</v>
      </c>
      <c r="F693" s="172">
        <v>-0.67059999999999997</v>
      </c>
      <c r="G693" s="172">
        <v>-0.67059999999999997</v>
      </c>
      <c r="H693" s="172">
        <v>0.42370000000000002</v>
      </c>
      <c r="I693" s="172">
        <v>3.4933999999999998</v>
      </c>
      <c r="J693" s="172">
        <v>5.8981000000000003</v>
      </c>
      <c r="K693" s="172">
        <v>17.793199999999999</v>
      </c>
      <c r="L693" s="172">
        <v>-3.8149000000000002</v>
      </c>
      <c r="M693" s="172">
        <v>3.4030999999999998</v>
      </c>
      <c r="N693" s="172">
        <v>6.4690000000000003</v>
      </c>
      <c r="O693" s="172"/>
      <c r="P693" s="172"/>
      <c r="Q693" s="172">
        <v>10.334099999999999</v>
      </c>
      <c r="R693" s="172"/>
    </row>
    <row r="694" spans="1:18" x14ac:dyDescent="0.3">
      <c r="A694" s="168" t="s">
        <v>918</v>
      </c>
      <c r="B694" s="168" t="s">
        <v>922</v>
      </c>
      <c r="C694" s="168">
        <v>145112</v>
      </c>
      <c r="D694" s="171">
        <v>44025</v>
      </c>
      <c r="E694" s="172">
        <v>11.48</v>
      </c>
      <c r="F694" s="172">
        <v>-0.69199999999999995</v>
      </c>
      <c r="G694" s="172">
        <v>-0.69199999999999995</v>
      </c>
      <c r="H694" s="172">
        <v>0.43740000000000001</v>
      </c>
      <c r="I694" s="172">
        <v>3.4234</v>
      </c>
      <c r="J694" s="172">
        <v>5.7089999999999996</v>
      </c>
      <c r="K694" s="172">
        <v>17.262499999999999</v>
      </c>
      <c r="L694" s="172">
        <v>-4.6512000000000002</v>
      </c>
      <c r="M694" s="172">
        <v>2.0444</v>
      </c>
      <c r="N694" s="172">
        <v>4.649</v>
      </c>
      <c r="O694" s="172"/>
      <c r="P694" s="172"/>
      <c r="Q694" s="172">
        <v>8.3248999999999995</v>
      </c>
      <c r="R694" s="172"/>
    </row>
    <row r="695" spans="1:18" x14ac:dyDescent="0.3">
      <c r="A695" s="168" t="s">
        <v>918</v>
      </c>
      <c r="B695" s="168" t="s">
        <v>923</v>
      </c>
      <c r="C695" s="168">
        <v>119350</v>
      </c>
      <c r="D695" s="171">
        <v>44025</v>
      </c>
      <c r="E695" s="172">
        <v>35.5</v>
      </c>
      <c r="F695" s="172">
        <v>0.1128</v>
      </c>
      <c r="G695" s="172">
        <v>0.1128</v>
      </c>
      <c r="H695" s="172">
        <v>0.62360000000000004</v>
      </c>
      <c r="I695" s="172">
        <v>4.6580000000000004</v>
      </c>
      <c r="J695" s="172">
        <v>7.3804999999999996</v>
      </c>
      <c r="K695" s="172">
        <v>12.1997</v>
      </c>
      <c r="L695" s="172">
        <v>-9.0442999999999998</v>
      </c>
      <c r="M695" s="172">
        <v>-2.0960000000000001</v>
      </c>
      <c r="N695" s="172">
        <v>-0.30890000000000001</v>
      </c>
      <c r="O695" s="172">
        <v>-0.18690000000000001</v>
      </c>
      <c r="P695" s="172">
        <v>4.4343000000000004</v>
      </c>
      <c r="Q695" s="172">
        <v>9.0829000000000004</v>
      </c>
      <c r="R695" s="172">
        <v>-4.2919999999999998</v>
      </c>
    </row>
    <row r="696" spans="1:18" x14ac:dyDescent="0.3">
      <c r="A696" s="168" t="s">
        <v>918</v>
      </c>
      <c r="B696" s="168" t="s">
        <v>924</v>
      </c>
      <c r="C696" s="168">
        <v>110603</v>
      </c>
      <c r="D696" s="171">
        <v>44025</v>
      </c>
      <c r="E696" s="172">
        <v>32.58</v>
      </c>
      <c r="F696" s="172">
        <v>9.2200000000000004E-2</v>
      </c>
      <c r="G696" s="172">
        <v>9.2200000000000004E-2</v>
      </c>
      <c r="H696" s="172">
        <v>0.58660000000000001</v>
      </c>
      <c r="I696" s="172">
        <v>4.5907</v>
      </c>
      <c r="J696" s="172">
        <v>7.2769000000000004</v>
      </c>
      <c r="K696" s="172">
        <v>11.843500000000001</v>
      </c>
      <c r="L696" s="172">
        <v>-9.6004000000000005</v>
      </c>
      <c r="M696" s="172">
        <v>-3.0068000000000001</v>
      </c>
      <c r="N696" s="172">
        <v>-1.5412999999999999</v>
      </c>
      <c r="O696" s="172">
        <v>-1.4011</v>
      </c>
      <c r="P696" s="172">
        <v>3.1539000000000001</v>
      </c>
      <c r="Q696" s="172">
        <v>10.589499999999999</v>
      </c>
      <c r="R696" s="172">
        <v>-5.4633000000000003</v>
      </c>
    </row>
    <row r="697" spans="1:18" x14ac:dyDescent="0.3">
      <c r="A697" s="168" t="s">
        <v>918</v>
      </c>
      <c r="B697" s="168" t="s">
        <v>925</v>
      </c>
      <c r="C697" s="168">
        <v>118278</v>
      </c>
      <c r="D697" s="171">
        <v>44025</v>
      </c>
      <c r="E697" s="172">
        <v>98.71</v>
      </c>
      <c r="F697" s="172">
        <v>-3.04E-2</v>
      </c>
      <c r="G697" s="172">
        <v>-3.04E-2</v>
      </c>
      <c r="H697" s="172">
        <v>0.32519999999999999</v>
      </c>
      <c r="I697" s="172">
        <v>4.2123999999999997</v>
      </c>
      <c r="J697" s="172">
        <v>6.6904000000000003</v>
      </c>
      <c r="K697" s="172">
        <v>16.6096</v>
      </c>
      <c r="L697" s="172">
        <v>-6.9739000000000004</v>
      </c>
      <c r="M697" s="172">
        <v>2.8229000000000002</v>
      </c>
      <c r="N697" s="172">
        <v>0.30480000000000002</v>
      </c>
      <c r="O697" s="172">
        <v>3.0024000000000002</v>
      </c>
      <c r="P697" s="172">
        <v>9.6303999999999998</v>
      </c>
      <c r="Q697" s="172">
        <v>18.3552</v>
      </c>
      <c r="R697" s="172">
        <v>0.48920000000000002</v>
      </c>
    </row>
    <row r="698" spans="1:18" x14ac:dyDescent="0.3">
      <c r="A698" s="168" t="s">
        <v>918</v>
      </c>
      <c r="B698" s="168" t="s">
        <v>926</v>
      </c>
      <c r="C698" s="168">
        <v>102920</v>
      </c>
      <c r="D698" s="171">
        <v>44025</v>
      </c>
      <c r="E698" s="172">
        <v>91.19</v>
      </c>
      <c r="F698" s="172">
        <v>-3.2899999999999999E-2</v>
      </c>
      <c r="G698" s="172">
        <v>-3.2899999999999999E-2</v>
      </c>
      <c r="H698" s="172">
        <v>0.29699999999999999</v>
      </c>
      <c r="I698" s="172">
        <v>4.1695000000000002</v>
      </c>
      <c r="J698" s="172">
        <v>6.5801999999999996</v>
      </c>
      <c r="K698" s="172">
        <v>16.2545</v>
      </c>
      <c r="L698" s="172">
        <v>-7.5057999999999998</v>
      </c>
      <c r="M698" s="172">
        <v>1.911</v>
      </c>
      <c r="N698" s="172">
        <v>-0.89119999999999999</v>
      </c>
      <c r="O698" s="172">
        <v>1.7661</v>
      </c>
      <c r="P698" s="172">
        <v>8.3534000000000006</v>
      </c>
      <c r="Q698" s="172">
        <v>15.487399999999999</v>
      </c>
      <c r="R698" s="172">
        <v>-0.65069999999999995</v>
      </c>
    </row>
    <row r="699" spans="1:18" x14ac:dyDescent="0.3">
      <c r="A699" s="168" t="s">
        <v>918</v>
      </c>
      <c r="B699" s="168" t="s">
        <v>927</v>
      </c>
      <c r="C699" s="168">
        <v>119218</v>
      </c>
      <c r="D699" s="171">
        <v>44025</v>
      </c>
      <c r="E699" s="172">
        <v>224.98099999999999</v>
      </c>
      <c r="F699" s="172">
        <v>0.1991</v>
      </c>
      <c r="G699" s="172">
        <v>0.1991</v>
      </c>
      <c r="H699" s="172">
        <v>0.13439999999999999</v>
      </c>
      <c r="I699" s="172">
        <v>3.5648</v>
      </c>
      <c r="J699" s="172">
        <v>7.5979999999999999</v>
      </c>
      <c r="K699" s="172">
        <v>19.110700000000001</v>
      </c>
      <c r="L699" s="172">
        <v>-10.935700000000001</v>
      </c>
      <c r="M699" s="172">
        <v>-2.9702000000000002</v>
      </c>
      <c r="N699" s="172">
        <v>-1.7456</v>
      </c>
      <c r="O699" s="172">
        <v>2.0954000000000002</v>
      </c>
      <c r="P699" s="172">
        <v>8.0299999999999994</v>
      </c>
      <c r="Q699" s="172">
        <v>12.829499999999999</v>
      </c>
      <c r="R699" s="172">
        <v>0.93059999999999998</v>
      </c>
    </row>
    <row r="700" spans="1:18" x14ac:dyDescent="0.3">
      <c r="A700" s="168" t="s">
        <v>918</v>
      </c>
      <c r="B700" s="168" t="s">
        <v>928</v>
      </c>
      <c r="C700" s="168">
        <v>103819</v>
      </c>
      <c r="D700" s="171">
        <v>44025</v>
      </c>
      <c r="E700" s="172">
        <v>211.435</v>
      </c>
      <c r="F700" s="172">
        <v>0.19139999999999999</v>
      </c>
      <c r="G700" s="172">
        <v>0.19139999999999999</v>
      </c>
      <c r="H700" s="172">
        <v>0.11650000000000001</v>
      </c>
      <c r="I700" s="172">
        <v>3.5268999999999999</v>
      </c>
      <c r="J700" s="172">
        <v>7.508</v>
      </c>
      <c r="K700" s="172">
        <v>18.813099999999999</v>
      </c>
      <c r="L700" s="172">
        <v>-11.3558</v>
      </c>
      <c r="M700" s="172">
        <v>-3.6558000000000002</v>
      </c>
      <c r="N700" s="172">
        <v>-2.6753</v>
      </c>
      <c r="O700" s="172">
        <v>1.0651999999999999</v>
      </c>
      <c r="P700" s="172">
        <v>6.9812000000000003</v>
      </c>
      <c r="Q700" s="172">
        <v>16.329999999999998</v>
      </c>
      <c r="R700" s="172">
        <v>-4.7399999999999998E-2</v>
      </c>
    </row>
    <row r="701" spans="1:18" x14ac:dyDescent="0.3">
      <c r="A701" s="168" t="s">
        <v>918</v>
      </c>
      <c r="B701" s="168" t="s">
        <v>929</v>
      </c>
      <c r="C701" s="168">
        <v>140175</v>
      </c>
      <c r="D701" s="171">
        <v>44025</v>
      </c>
      <c r="E701" s="172">
        <v>32.398000000000003</v>
      </c>
      <c r="F701" s="172">
        <v>0.24440000000000001</v>
      </c>
      <c r="G701" s="172">
        <v>0.24440000000000001</v>
      </c>
      <c r="H701" s="172">
        <v>0.40289999999999998</v>
      </c>
      <c r="I701" s="172">
        <v>3.7997999999999998</v>
      </c>
      <c r="J701" s="172">
        <v>6.7760999999999996</v>
      </c>
      <c r="K701" s="172">
        <v>15.1069</v>
      </c>
      <c r="L701" s="172">
        <v>-10.440899999999999</v>
      </c>
      <c r="M701" s="172">
        <v>-3.1507999999999998</v>
      </c>
      <c r="N701" s="172">
        <v>-3.1362999999999999</v>
      </c>
      <c r="O701" s="172">
        <v>3.8580000000000001</v>
      </c>
      <c r="P701" s="172">
        <v>6.2981999999999996</v>
      </c>
      <c r="Q701" s="172">
        <v>11.4763</v>
      </c>
      <c r="R701" s="172">
        <v>-1.0318000000000001</v>
      </c>
    </row>
    <row r="702" spans="1:18" x14ac:dyDescent="0.3">
      <c r="A702" s="168" t="s">
        <v>918</v>
      </c>
      <c r="B702" s="168" t="s">
        <v>930</v>
      </c>
      <c r="C702" s="168">
        <v>140172</v>
      </c>
      <c r="D702" s="171">
        <v>44025</v>
      </c>
      <c r="E702" s="172">
        <v>29.748999999999999</v>
      </c>
      <c r="F702" s="172">
        <v>0.2291</v>
      </c>
      <c r="G702" s="172">
        <v>0.2291</v>
      </c>
      <c r="H702" s="172">
        <v>0.3745</v>
      </c>
      <c r="I702" s="172">
        <v>3.7382</v>
      </c>
      <c r="J702" s="172">
        <v>6.6349</v>
      </c>
      <c r="K702" s="172">
        <v>14.652900000000001</v>
      </c>
      <c r="L702" s="172">
        <v>-11.1493</v>
      </c>
      <c r="M702" s="172">
        <v>-4.3010000000000002</v>
      </c>
      <c r="N702" s="172">
        <v>-4.6567999999999996</v>
      </c>
      <c r="O702" s="172">
        <v>2.5</v>
      </c>
      <c r="P702" s="172">
        <v>5.1364000000000001</v>
      </c>
      <c r="Q702" s="172">
        <v>8.6849000000000007</v>
      </c>
      <c r="R702" s="172">
        <v>-2.5118999999999998</v>
      </c>
    </row>
    <row r="703" spans="1:18" x14ac:dyDescent="0.3">
      <c r="A703" s="168" t="s">
        <v>918</v>
      </c>
      <c r="B703" s="168" t="s">
        <v>931</v>
      </c>
      <c r="C703" s="168">
        <v>135677</v>
      </c>
      <c r="D703" s="171">
        <v>44025</v>
      </c>
      <c r="E703" s="172">
        <v>14.802</v>
      </c>
      <c r="F703" s="172">
        <v>-0.31380000000000002</v>
      </c>
      <c r="G703" s="172">
        <v>-0.31380000000000002</v>
      </c>
      <c r="H703" s="172">
        <v>0.48199999999999998</v>
      </c>
      <c r="I703" s="172">
        <v>2.5446</v>
      </c>
      <c r="J703" s="172">
        <v>5.6569000000000003</v>
      </c>
      <c r="K703" s="172">
        <v>18.1249</v>
      </c>
      <c r="L703" s="172">
        <v>-14.3056</v>
      </c>
      <c r="M703" s="172">
        <v>-7.7595999999999998</v>
      </c>
      <c r="N703" s="172">
        <v>-9.6457999999999995</v>
      </c>
      <c r="O703" s="172">
        <v>6.83E-2</v>
      </c>
      <c r="P703" s="172"/>
      <c r="Q703" s="172">
        <v>8.8940000000000001</v>
      </c>
      <c r="R703" s="172">
        <v>-1.2645</v>
      </c>
    </row>
    <row r="704" spans="1:18" x14ac:dyDescent="0.3">
      <c r="A704" s="168" t="s">
        <v>918</v>
      </c>
      <c r="B704" s="168" t="s">
        <v>932</v>
      </c>
      <c r="C704" s="168">
        <v>135678</v>
      </c>
      <c r="D704" s="171">
        <v>44025</v>
      </c>
      <c r="E704" s="172">
        <v>13.653600000000001</v>
      </c>
      <c r="F704" s="172">
        <v>-0.32919999999999999</v>
      </c>
      <c r="G704" s="172">
        <v>-0.32919999999999999</v>
      </c>
      <c r="H704" s="172">
        <v>0.44579999999999997</v>
      </c>
      <c r="I704" s="172">
        <v>2.4699</v>
      </c>
      <c r="J704" s="172">
        <v>5.4836999999999998</v>
      </c>
      <c r="K704" s="172">
        <v>17.513000000000002</v>
      </c>
      <c r="L704" s="172">
        <v>-15.139200000000001</v>
      </c>
      <c r="M704" s="172">
        <v>-8.9923999999999999</v>
      </c>
      <c r="N704" s="172">
        <v>-11.2561</v>
      </c>
      <c r="O704" s="172">
        <v>-1.6238999999999999</v>
      </c>
      <c r="P704" s="172"/>
      <c r="Q704" s="172">
        <v>7.0000999999999998</v>
      </c>
      <c r="R704" s="172">
        <v>-3.0562999999999998</v>
      </c>
    </row>
    <row r="705" spans="1:18" x14ac:dyDescent="0.3">
      <c r="A705" s="168" t="s">
        <v>918</v>
      </c>
      <c r="B705" s="168" t="s">
        <v>933</v>
      </c>
      <c r="C705" s="168">
        <v>102883</v>
      </c>
      <c r="D705" s="171">
        <v>44025</v>
      </c>
      <c r="E705" s="172">
        <v>66.184600000000003</v>
      </c>
      <c r="F705" s="172">
        <v>7.4700000000000003E-2</v>
      </c>
      <c r="G705" s="172">
        <v>7.4700000000000003E-2</v>
      </c>
      <c r="H705" s="172">
        <v>-0.39369999999999999</v>
      </c>
      <c r="I705" s="172">
        <v>3.4893999999999998</v>
      </c>
      <c r="J705" s="172">
        <v>5.7952000000000004</v>
      </c>
      <c r="K705" s="172">
        <v>18.417899999999999</v>
      </c>
      <c r="L705" s="172">
        <v>-18.5488</v>
      </c>
      <c r="M705" s="172">
        <v>-12.2986</v>
      </c>
      <c r="N705" s="172">
        <v>-16.025600000000001</v>
      </c>
      <c r="O705" s="172">
        <v>-3.9792000000000001</v>
      </c>
      <c r="P705" s="172">
        <v>0.8972</v>
      </c>
      <c r="Q705" s="172">
        <v>13.078799999999999</v>
      </c>
      <c r="R705" s="172">
        <v>-8.4898000000000007</v>
      </c>
    </row>
    <row r="706" spans="1:18" x14ac:dyDescent="0.3">
      <c r="A706" s="168" t="s">
        <v>918</v>
      </c>
      <c r="B706" s="168" t="s">
        <v>934</v>
      </c>
      <c r="C706" s="168">
        <v>118510</v>
      </c>
      <c r="D706" s="171">
        <v>44025</v>
      </c>
      <c r="E706" s="172">
        <v>70.0214</v>
      </c>
      <c r="F706" s="172">
        <v>8.3199999999999996E-2</v>
      </c>
      <c r="G706" s="172">
        <v>8.3199999999999996E-2</v>
      </c>
      <c r="H706" s="172">
        <v>-0.37430000000000002</v>
      </c>
      <c r="I706" s="172">
        <v>3.5289999999999999</v>
      </c>
      <c r="J706" s="172">
        <v>5.8895999999999997</v>
      </c>
      <c r="K706" s="172">
        <v>18.725999999999999</v>
      </c>
      <c r="L706" s="172">
        <v>-18.1309</v>
      </c>
      <c r="M706" s="172">
        <v>-11.6508</v>
      </c>
      <c r="N706" s="172">
        <v>-15.2584</v>
      </c>
      <c r="O706" s="172">
        <v>-3.2023999999999999</v>
      </c>
      <c r="P706" s="172">
        <v>1.7040999999999999</v>
      </c>
      <c r="Q706" s="172">
        <v>9.3585999999999991</v>
      </c>
      <c r="R706" s="172">
        <v>-7.7496999999999998</v>
      </c>
    </row>
    <row r="707" spans="1:18" x14ac:dyDescent="0.3">
      <c r="A707" s="168" t="s">
        <v>918</v>
      </c>
      <c r="B707" s="168" t="s">
        <v>935</v>
      </c>
      <c r="C707" s="168">
        <v>130498</v>
      </c>
      <c r="D707" s="171">
        <v>44025</v>
      </c>
      <c r="E707" s="172">
        <v>101.297</v>
      </c>
      <c r="F707" s="172">
        <v>3.4599999999999999E-2</v>
      </c>
      <c r="G707" s="172">
        <v>3.4599999999999999E-2</v>
      </c>
      <c r="H707" s="172">
        <v>-0.58399999999999996</v>
      </c>
      <c r="I707" s="172">
        <v>3.0467</v>
      </c>
      <c r="J707" s="172">
        <v>6.3540999999999999</v>
      </c>
      <c r="K707" s="172">
        <v>18.159500000000001</v>
      </c>
      <c r="L707" s="172">
        <v>-14.8972</v>
      </c>
      <c r="M707" s="172">
        <v>-6.867</v>
      </c>
      <c r="N707" s="172">
        <v>-10.874000000000001</v>
      </c>
      <c r="O707" s="172">
        <v>-1.9993000000000001</v>
      </c>
      <c r="P707" s="172">
        <v>1.9948999999999999</v>
      </c>
      <c r="Q707" s="172">
        <v>5.6551</v>
      </c>
      <c r="R707" s="172">
        <v>-3.2381000000000002</v>
      </c>
    </row>
    <row r="708" spans="1:18" x14ac:dyDescent="0.3">
      <c r="A708" s="168" t="s">
        <v>918</v>
      </c>
      <c r="B708" s="168" t="s">
        <v>936</v>
      </c>
      <c r="C708" s="168">
        <v>130496</v>
      </c>
      <c r="D708" s="171">
        <v>44025</v>
      </c>
      <c r="E708" s="172">
        <v>134.71736926434301</v>
      </c>
      <c r="F708" s="172">
        <v>3.2000000000000001E-2</v>
      </c>
      <c r="G708" s="172">
        <v>3.2000000000000001E-2</v>
      </c>
      <c r="H708" s="172">
        <v>-0.58879999999999999</v>
      </c>
      <c r="I708" s="172">
        <v>3.0367999999999999</v>
      </c>
      <c r="J708" s="172">
        <v>6.3304999999999998</v>
      </c>
      <c r="K708" s="172">
        <v>18.099599999999999</v>
      </c>
      <c r="L708" s="172">
        <v>-15.028</v>
      </c>
      <c r="M708" s="172">
        <v>-7.0574000000000003</v>
      </c>
      <c r="N708" s="172">
        <v>-11.0886</v>
      </c>
      <c r="O708" s="172">
        <v>-2.1595</v>
      </c>
      <c r="P708" s="172">
        <v>1.8441000000000001</v>
      </c>
      <c r="Q708" s="172">
        <v>10.345499999999999</v>
      </c>
      <c r="R708" s="172">
        <v>-3.4228999999999998</v>
      </c>
    </row>
    <row r="709" spans="1:18" x14ac:dyDescent="0.3">
      <c r="A709" s="168" t="s">
        <v>918</v>
      </c>
      <c r="B709" s="168" t="s">
        <v>937</v>
      </c>
      <c r="C709" s="168">
        <v>146772</v>
      </c>
      <c r="D709" s="171">
        <v>44025</v>
      </c>
      <c r="E709" s="172">
        <v>9.4103999999999992</v>
      </c>
      <c r="F709" s="172">
        <v>-5.6300000000000003E-2</v>
      </c>
      <c r="G709" s="172">
        <v>-5.6300000000000003E-2</v>
      </c>
      <c r="H709" s="172">
        <v>-0.2142</v>
      </c>
      <c r="I709" s="172">
        <v>3.3281000000000001</v>
      </c>
      <c r="J709" s="172">
        <v>6.2038000000000002</v>
      </c>
      <c r="K709" s="172">
        <v>14.866</v>
      </c>
      <c r="L709" s="172">
        <v>-12.8102</v>
      </c>
      <c r="M709" s="172">
        <v>-4.1184000000000003</v>
      </c>
      <c r="N709" s="172">
        <v>-4.2694999999999999</v>
      </c>
      <c r="O709" s="172"/>
      <c r="P709" s="172"/>
      <c r="Q709" s="172">
        <v>-4.5811999999999999</v>
      </c>
      <c r="R709" s="172"/>
    </row>
    <row r="710" spans="1:18" x14ac:dyDescent="0.3">
      <c r="A710" s="168" t="s">
        <v>918</v>
      </c>
      <c r="B710" s="168" t="s">
        <v>938</v>
      </c>
      <c r="C710" s="168">
        <v>146771</v>
      </c>
      <c r="D710" s="171">
        <v>44025</v>
      </c>
      <c r="E710" s="172">
        <v>9.2157999999999998</v>
      </c>
      <c r="F710" s="172">
        <v>-6.9400000000000003E-2</v>
      </c>
      <c r="G710" s="172">
        <v>-6.9400000000000003E-2</v>
      </c>
      <c r="H710" s="172">
        <v>-0.24460000000000001</v>
      </c>
      <c r="I710" s="172">
        <v>3.2639999999999998</v>
      </c>
      <c r="J710" s="172">
        <v>6.0579999999999998</v>
      </c>
      <c r="K710" s="172">
        <v>14.3996</v>
      </c>
      <c r="L710" s="172">
        <v>-13.5227</v>
      </c>
      <c r="M710" s="172">
        <v>-5.2934000000000001</v>
      </c>
      <c r="N710" s="172">
        <v>-5.8285999999999998</v>
      </c>
      <c r="O710" s="172"/>
      <c r="P710" s="172"/>
      <c r="Q710" s="172">
        <v>-6.1074000000000002</v>
      </c>
      <c r="R710" s="172"/>
    </row>
    <row r="711" spans="1:18" x14ac:dyDescent="0.3">
      <c r="A711" s="168" t="s">
        <v>918</v>
      </c>
      <c r="B711" s="168" t="s">
        <v>939</v>
      </c>
      <c r="C711" s="168">
        <v>100349</v>
      </c>
      <c r="D711" s="171">
        <v>44025</v>
      </c>
      <c r="E711" s="172">
        <v>287.64999999999998</v>
      </c>
      <c r="F711" s="172">
        <v>7.3099999999999998E-2</v>
      </c>
      <c r="G711" s="172">
        <v>7.3099999999999998E-2</v>
      </c>
      <c r="H711" s="172">
        <v>0.1149</v>
      </c>
      <c r="I711" s="172">
        <v>3.5531999999999999</v>
      </c>
      <c r="J711" s="172">
        <v>5.1582999999999997</v>
      </c>
      <c r="K711" s="172">
        <v>16.622699999999998</v>
      </c>
      <c r="L711" s="172">
        <v>-14.745100000000001</v>
      </c>
      <c r="M711" s="172">
        <v>-7.4038000000000004</v>
      </c>
      <c r="N711" s="172">
        <v>-11.1616</v>
      </c>
      <c r="O711" s="172">
        <v>-2.0587</v>
      </c>
      <c r="P711" s="172">
        <v>4.2922000000000002</v>
      </c>
      <c r="Q711" s="172">
        <v>16.4741</v>
      </c>
      <c r="R711" s="172">
        <v>-3.0800999999999998</v>
      </c>
    </row>
    <row r="712" spans="1:18" x14ac:dyDescent="0.3">
      <c r="A712" s="168" t="s">
        <v>918</v>
      </c>
      <c r="B712" s="168" t="s">
        <v>940</v>
      </c>
      <c r="C712" s="168">
        <v>120596</v>
      </c>
      <c r="D712" s="171">
        <v>44025</v>
      </c>
      <c r="E712" s="172">
        <v>308.10000000000002</v>
      </c>
      <c r="F712" s="172">
        <v>8.1199999999999994E-2</v>
      </c>
      <c r="G712" s="172">
        <v>8.1199999999999994E-2</v>
      </c>
      <c r="H712" s="172">
        <v>0.13650000000000001</v>
      </c>
      <c r="I712" s="172">
        <v>3.5909</v>
      </c>
      <c r="J712" s="172">
        <v>5.2397999999999998</v>
      </c>
      <c r="K712" s="172">
        <v>16.828499999999998</v>
      </c>
      <c r="L712" s="172">
        <v>-14.4476</v>
      </c>
      <c r="M712" s="172">
        <v>-6.8846999999999996</v>
      </c>
      <c r="N712" s="172">
        <v>-10.488099999999999</v>
      </c>
      <c r="O712" s="172">
        <v>-1.0881000000000001</v>
      </c>
      <c r="P712" s="172">
        <v>5.3395999999999999</v>
      </c>
      <c r="Q712" s="172">
        <v>9.6128</v>
      </c>
      <c r="R712" s="172">
        <v>-2.2505000000000002</v>
      </c>
    </row>
    <row r="713" spans="1:18" x14ac:dyDescent="0.3">
      <c r="A713" s="168" t="s">
        <v>918</v>
      </c>
      <c r="B713" s="168" t="s">
        <v>941</v>
      </c>
      <c r="C713" s="168">
        <v>118419</v>
      </c>
      <c r="D713" s="171">
        <v>44025</v>
      </c>
      <c r="E713" s="172">
        <v>43.15</v>
      </c>
      <c r="F713" s="172">
        <v>0.39550000000000002</v>
      </c>
      <c r="G713" s="172">
        <v>0.39550000000000002</v>
      </c>
      <c r="H713" s="172">
        <v>-0.18509999999999999</v>
      </c>
      <c r="I713" s="172">
        <v>2.8359999999999999</v>
      </c>
      <c r="J713" s="172">
        <v>5.8895999999999997</v>
      </c>
      <c r="K713" s="172">
        <v>16.464200000000002</v>
      </c>
      <c r="L713" s="172">
        <v>-15.2759</v>
      </c>
      <c r="M713" s="172">
        <v>-6.8638000000000003</v>
      </c>
      <c r="N713" s="172">
        <v>-10.495699999999999</v>
      </c>
      <c r="O713" s="172">
        <v>-1.3130999999999999</v>
      </c>
      <c r="P713" s="172">
        <v>5.5273000000000003</v>
      </c>
      <c r="Q713" s="172">
        <v>8.8332999999999995</v>
      </c>
      <c r="R713" s="172">
        <v>-4.9138999999999999</v>
      </c>
    </row>
    <row r="714" spans="1:18" x14ac:dyDescent="0.3">
      <c r="A714" s="168" t="s">
        <v>918</v>
      </c>
      <c r="B714" s="168" t="s">
        <v>942</v>
      </c>
      <c r="C714" s="168">
        <v>108596</v>
      </c>
      <c r="D714" s="171">
        <v>44025</v>
      </c>
      <c r="E714" s="172">
        <v>39.28</v>
      </c>
      <c r="F714" s="172">
        <v>0.35770000000000002</v>
      </c>
      <c r="G714" s="172">
        <v>0.35770000000000002</v>
      </c>
      <c r="H714" s="172">
        <v>-0.20330000000000001</v>
      </c>
      <c r="I714" s="172">
        <v>2.7734000000000001</v>
      </c>
      <c r="J714" s="172">
        <v>5.7619999999999996</v>
      </c>
      <c r="K714" s="172">
        <v>16.075700000000001</v>
      </c>
      <c r="L714" s="172">
        <v>-15.7804</v>
      </c>
      <c r="M714" s="172">
        <v>-7.7068000000000003</v>
      </c>
      <c r="N714" s="172">
        <v>-11.551500000000001</v>
      </c>
      <c r="O714" s="172">
        <v>-2.6387999999999998</v>
      </c>
      <c r="P714" s="172">
        <v>3.9376000000000002</v>
      </c>
      <c r="Q714" s="172">
        <v>9.5919000000000008</v>
      </c>
      <c r="R714" s="172">
        <v>-6.0677000000000003</v>
      </c>
    </row>
    <row r="715" spans="1:18" x14ac:dyDescent="0.3">
      <c r="A715" s="168" t="s">
        <v>918</v>
      </c>
      <c r="B715" s="168" t="s">
        <v>943</v>
      </c>
      <c r="C715" s="168">
        <v>106144</v>
      </c>
      <c r="D715" s="171">
        <v>44025</v>
      </c>
      <c r="E715" s="172">
        <v>32.44</v>
      </c>
      <c r="F715" s="172">
        <v>0.1235</v>
      </c>
      <c r="G715" s="172">
        <v>0.1235</v>
      </c>
      <c r="H715" s="172">
        <v>-0.30730000000000002</v>
      </c>
      <c r="I715" s="172">
        <v>3.4108999999999998</v>
      </c>
      <c r="J715" s="172">
        <v>5.4615999999999998</v>
      </c>
      <c r="K715" s="172">
        <v>14.5076</v>
      </c>
      <c r="L715" s="172">
        <v>-11.6076</v>
      </c>
      <c r="M715" s="172">
        <v>-4.6722999999999999</v>
      </c>
      <c r="N715" s="172">
        <v>-3.5672000000000001</v>
      </c>
      <c r="O715" s="172">
        <v>3.1562000000000001</v>
      </c>
      <c r="P715" s="172">
        <v>6.2492999999999999</v>
      </c>
      <c r="Q715" s="172">
        <v>9.5229999999999997</v>
      </c>
      <c r="R715" s="172">
        <v>-1.2831999999999999</v>
      </c>
    </row>
    <row r="716" spans="1:18" x14ac:dyDescent="0.3">
      <c r="A716" s="168" t="s">
        <v>918</v>
      </c>
      <c r="B716" s="168" t="s">
        <v>944</v>
      </c>
      <c r="C716" s="168">
        <v>120357</v>
      </c>
      <c r="D716" s="171">
        <v>44025</v>
      </c>
      <c r="E716" s="172">
        <v>36.06</v>
      </c>
      <c r="F716" s="172">
        <v>0.111</v>
      </c>
      <c r="G716" s="172">
        <v>0.111</v>
      </c>
      <c r="H716" s="172">
        <v>-0.27650000000000002</v>
      </c>
      <c r="I716" s="172">
        <v>3.4422999999999999</v>
      </c>
      <c r="J716" s="172">
        <v>5.5621</v>
      </c>
      <c r="K716" s="172">
        <v>14.8408</v>
      </c>
      <c r="L716" s="172">
        <v>-11.138500000000001</v>
      </c>
      <c r="M716" s="172">
        <v>-3.9169</v>
      </c>
      <c r="N716" s="172">
        <v>-2.5405000000000002</v>
      </c>
      <c r="O716" s="172">
        <v>4.5279999999999996</v>
      </c>
      <c r="P716" s="172">
        <v>7.8611000000000004</v>
      </c>
      <c r="Q716" s="172">
        <v>13.640700000000001</v>
      </c>
      <c r="R716" s="172">
        <v>-0.13819999999999999</v>
      </c>
    </row>
    <row r="717" spans="1:18" x14ac:dyDescent="0.3">
      <c r="A717" s="168" t="s">
        <v>918</v>
      </c>
      <c r="B717" s="168" t="s">
        <v>945</v>
      </c>
      <c r="C717" s="168">
        <v>103234</v>
      </c>
      <c r="D717" s="171">
        <v>44025</v>
      </c>
      <c r="E717" s="172">
        <v>117.973</v>
      </c>
      <c r="F717" s="172">
        <v>0.3624</v>
      </c>
      <c r="G717" s="172">
        <v>0.3624</v>
      </c>
      <c r="H717" s="172">
        <v>-0.34379999999999999</v>
      </c>
      <c r="I717" s="172">
        <v>3.4171</v>
      </c>
      <c r="J717" s="172">
        <v>6.9245000000000001</v>
      </c>
      <c r="K717" s="172">
        <v>19.502600000000001</v>
      </c>
      <c r="L717" s="172">
        <v>-9.9263999999999992</v>
      </c>
      <c r="M717" s="172">
        <v>1.3757999999999999</v>
      </c>
      <c r="N717" s="172">
        <v>6.8699999999999997E-2</v>
      </c>
      <c r="O717" s="172">
        <v>1.984</v>
      </c>
      <c r="P717" s="172">
        <v>6.9244000000000003</v>
      </c>
      <c r="Q717" s="172">
        <v>16.845400000000001</v>
      </c>
      <c r="R717" s="172">
        <v>1.8847</v>
      </c>
    </row>
    <row r="718" spans="1:18" x14ac:dyDescent="0.3">
      <c r="A718" s="168" t="s">
        <v>918</v>
      </c>
      <c r="B718" s="168" t="s">
        <v>946</v>
      </c>
      <c r="C718" s="168">
        <v>120158</v>
      </c>
      <c r="D718" s="171">
        <v>44025</v>
      </c>
      <c r="E718" s="172">
        <v>127.758</v>
      </c>
      <c r="F718" s="172">
        <v>0.37240000000000001</v>
      </c>
      <c r="G718" s="172">
        <v>0.37240000000000001</v>
      </c>
      <c r="H718" s="172">
        <v>-0.32140000000000002</v>
      </c>
      <c r="I718" s="172">
        <v>3.4636999999999998</v>
      </c>
      <c r="J718" s="172">
        <v>7.0305</v>
      </c>
      <c r="K718" s="172">
        <v>19.8413</v>
      </c>
      <c r="L718" s="172">
        <v>-9.4004999999999992</v>
      </c>
      <c r="M718" s="172">
        <v>2.2202999999999999</v>
      </c>
      <c r="N718" s="172">
        <v>1.1552</v>
      </c>
      <c r="O718" s="172">
        <v>3.1829000000000001</v>
      </c>
      <c r="P718" s="172">
        <v>8.2626000000000008</v>
      </c>
      <c r="Q718" s="172">
        <v>13.0341</v>
      </c>
      <c r="R718" s="172">
        <v>2.9780000000000002</v>
      </c>
    </row>
    <row r="719" spans="1:18" x14ac:dyDescent="0.3">
      <c r="A719" s="168" t="s">
        <v>918</v>
      </c>
      <c r="B719" s="168" t="s">
        <v>947</v>
      </c>
      <c r="C719" s="168">
        <v>119397</v>
      </c>
      <c r="D719" s="171">
        <v>44025</v>
      </c>
      <c r="E719" s="172">
        <v>45.893999999999998</v>
      </c>
      <c r="F719" s="172">
        <v>0.56979999999999997</v>
      </c>
      <c r="G719" s="172">
        <v>0.56979999999999997</v>
      </c>
      <c r="H719" s="172">
        <v>-0.13930000000000001</v>
      </c>
      <c r="I719" s="172">
        <v>3.0329999999999999</v>
      </c>
      <c r="J719" s="172">
        <v>5.2614999999999998</v>
      </c>
      <c r="K719" s="172">
        <v>14.893000000000001</v>
      </c>
      <c r="L719" s="172">
        <v>-11.7728</v>
      </c>
      <c r="M719" s="172">
        <v>-3.1261000000000001</v>
      </c>
      <c r="N719" s="172">
        <v>-5.5174000000000003</v>
      </c>
      <c r="O719" s="172">
        <v>-1.7001999999999999</v>
      </c>
      <c r="P719" s="172">
        <v>4.3525</v>
      </c>
      <c r="Q719" s="172">
        <v>10.564500000000001</v>
      </c>
      <c r="R719" s="172">
        <v>-4.4637000000000002</v>
      </c>
    </row>
    <row r="720" spans="1:18" x14ac:dyDescent="0.3">
      <c r="A720" s="168" t="s">
        <v>918</v>
      </c>
      <c r="B720" s="168" t="s">
        <v>948</v>
      </c>
      <c r="C720" s="168">
        <v>118049</v>
      </c>
      <c r="D720" s="171">
        <v>44025</v>
      </c>
      <c r="E720" s="172">
        <v>43.372</v>
      </c>
      <c r="F720" s="172">
        <v>0.56340000000000001</v>
      </c>
      <c r="G720" s="172">
        <v>0.56340000000000001</v>
      </c>
      <c r="H720" s="172">
        <v>-0.1542</v>
      </c>
      <c r="I720" s="172">
        <v>2.9994000000000001</v>
      </c>
      <c r="J720" s="172">
        <v>5.1825000000000001</v>
      </c>
      <c r="K720" s="172">
        <v>14.640700000000001</v>
      </c>
      <c r="L720" s="172">
        <v>-12.1313</v>
      </c>
      <c r="M720" s="172">
        <v>-3.7162000000000002</v>
      </c>
      <c r="N720" s="172">
        <v>-6.3037000000000001</v>
      </c>
      <c r="O720" s="172">
        <v>-2.5146999999999999</v>
      </c>
      <c r="P720" s="172">
        <v>3.5245000000000002</v>
      </c>
      <c r="Q720" s="172">
        <v>10.923</v>
      </c>
      <c r="R720" s="172">
        <v>-5.2561999999999998</v>
      </c>
    </row>
    <row r="721" spans="1:18" x14ac:dyDescent="0.3">
      <c r="A721" s="168" t="s">
        <v>918</v>
      </c>
      <c r="B721" s="168" t="s">
        <v>949</v>
      </c>
      <c r="C721" s="168">
        <v>133710</v>
      </c>
      <c r="D721" s="171">
        <v>44025</v>
      </c>
      <c r="E721" s="172">
        <v>15.120100000000001</v>
      </c>
      <c r="F721" s="172">
        <v>-0.63160000000000005</v>
      </c>
      <c r="G721" s="172">
        <v>-0.63160000000000005</v>
      </c>
      <c r="H721" s="172">
        <v>-0.19600000000000001</v>
      </c>
      <c r="I721" s="172">
        <v>2.3551000000000002</v>
      </c>
      <c r="J721" s="172">
        <v>5.6618000000000004</v>
      </c>
      <c r="K721" s="172">
        <v>14.151899999999999</v>
      </c>
      <c r="L721" s="172">
        <v>-13.1508</v>
      </c>
      <c r="M721" s="172">
        <v>-5.4337999999999997</v>
      </c>
      <c r="N721" s="172">
        <v>-2.4521999999999999</v>
      </c>
      <c r="O721" s="172">
        <v>2.3184999999999998</v>
      </c>
      <c r="P721" s="172">
        <v>8.2690999999999999</v>
      </c>
      <c r="Q721" s="172">
        <v>7.9823000000000004</v>
      </c>
      <c r="R721" s="172">
        <v>-0.2661</v>
      </c>
    </row>
    <row r="722" spans="1:18" x14ac:dyDescent="0.3">
      <c r="A722" s="168" t="s">
        <v>918</v>
      </c>
      <c r="B722" s="168" t="s">
        <v>950</v>
      </c>
      <c r="C722" s="168">
        <v>133711</v>
      </c>
      <c r="D722" s="171">
        <v>44025</v>
      </c>
      <c r="E722" s="172">
        <v>14.1089</v>
      </c>
      <c r="F722" s="172">
        <v>-0.64429999999999998</v>
      </c>
      <c r="G722" s="172">
        <v>-0.64429999999999998</v>
      </c>
      <c r="H722" s="172">
        <v>-0.22839999999999999</v>
      </c>
      <c r="I722" s="172">
        <v>2.2917999999999998</v>
      </c>
      <c r="J722" s="172">
        <v>5.5052000000000003</v>
      </c>
      <c r="K722" s="172">
        <v>13.633900000000001</v>
      </c>
      <c r="L722" s="172">
        <v>-13.958600000000001</v>
      </c>
      <c r="M722" s="172">
        <v>-6.5975999999999999</v>
      </c>
      <c r="N722" s="172">
        <v>-3.91</v>
      </c>
      <c r="O722" s="172">
        <v>0.755</v>
      </c>
      <c r="P722" s="172">
        <v>6.8071999999999999</v>
      </c>
      <c r="Q722" s="172">
        <v>6.6028000000000002</v>
      </c>
      <c r="R722" s="172">
        <v>-1.5911999999999999</v>
      </c>
    </row>
    <row r="723" spans="1:18" x14ac:dyDescent="0.3">
      <c r="A723" s="168" t="s">
        <v>918</v>
      </c>
      <c r="B723" s="168" t="s">
        <v>951</v>
      </c>
      <c r="C723" s="168">
        <v>147840</v>
      </c>
      <c r="D723" s="171">
        <v>44025</v>
      </c>
      <c r="E723" s="172">
        <v>9.2477</v>
      </c>
      <c r="F723" s="172">
        <v>0.13100000000000001</v>
      </c>
      <c r="G723" s="172">
        <v>0.13100000000000001</v>
      </c>
      <c r="H723" s="172">
        <v>-0.1555</v>
      </c>
      <c r="I723" s="172">
        <v>2.2364999999999999</v>
      </c>
      <c r="J723" s="172">
        <v>6.3773</v>
      </c>
      <c r="K723" s="172">
        <v>16.790400000000002</v>
      </c>
      <c r="L723" s="172">
        <v>-8.1411999999999995</v>
      </c>
      <c r="M723" s="172"/>
      <c r="N723" s="172"/>
      <c r="O723" s="172"/>
      <c r="P723" s="172"/>
      <c r="Q723" s="172">
        <v>-7.5229999999999997</v>
      </c>
      <c r="R723" s="172"/>
    </row>
    <row r="724" spans="1:18" x14ac:dyDescent="0.3">
      <c r="A724" s="168" t="s">
        <v>918</v>
      </c>
      <c r="B724" s="168" t="s">
        <v>952</v>
      </c>
      <c r="C724" s="168">
        <v>147843</v>
      </c>
      <c r="D724" s="171">
        <v>44025</v>
      </c>
      <c r="E724" s="172">
        <v>9.1618999999999993</v>
      </c>
      <c r="F724" s="172">
        <v>0.11360000000000001</v>
      </c>
      <c r="G724" s="172">
        <v>0.11360000000000001</v>
      </c>
      <c r="H724" s="172">
        <v>-0.1928</v>
      </c>
      <c r="I724" s="172">
        <v>2.161</v>
      </c>
      <c r="J724" s="172">
        <v>6.2051999999999996</v>
      </c>
      <c r="K724" s="172">
        <v>16.241199999999999</v>
      </c>
      <c r="L724" s="172">
        <v>-8.9201999999999995</v>
      </c>
      <c r="M724" s="172"/>
      <c r="N724" s="172"/>
      <c r="O724" s="172"/>
      <c r="P724" s="172"/>
      <c r="Q724" s="172">
        <v>-8.3810000000000002</v>
      </c>
      <c r="R724" s="172"/>
    </row>
    <row r="725" spans="1:18" x14ac:dyDescent="0.3">
      <c r="A725" s="168" t="s">
        <v>918</v>
      </c>
      <c r="B725" s="168" t="s">
        <v>953</v>
      </c>
      <c r="C725" s="168">
        <v>118834</v>
      </c>
      <c r="D725" s="171">
        <v>44025</v>
      </c>
      <c r="E725" s="172">
        <v>57.726999999999997</v>
      </c>
      <c r="F725" s="172">
        <v>0.1336</v>
      </c>
      <c r="G725" s="172">
        <v>0.1336</v>
      </c>
      <c r="H725" s="172">
        <v>-0.13489999999999999</v>
      </c>
      <c r="I725" s="172">
        <v>4.5267999999999997</v>
      </c>
      <c r="J725" s="172">
        <v>9.0505999999999993</v>
      </c>
      <c r="K725" s="172">
        <v>21.2166</v>
      </c>
      <c r="L725" s="172">
        <v>-7.9710000000000001</v>
      </c>
      <c r="M725" s="172">
        <v>4.4340999999999999</v>
      </c>
      <c r="N725" s="172">
        <v>2.9441999999999999</v>
      </c>
      <c r="O725" s="172">
        <v>5.4778000000000002</v>
      </c>
      <c r="P725" s="172">
        <v>12.820600000000001</v>
      </c>
      <c r="Q725" s="172">
        <v>20.664200000000001</v>
      </c>
      <c r="R725" s="172">
        <v>6.7366999999999999</v>
      </c>
    </row>
    <row r="726" spans="1:18" x14ac:dyDescent="0.3">
      <c r="A726" s="168" t="s">
        <v>918</v>
      </c>
      <c r="B726" s="168" t="s">
        <v>954</v>
      </c>
      <c r="C726" s="168">
        <v>112932</v>
      </c>
      <c r="D726" s="171">
        <v>44025</v>
      </c>
      <c r="E726" s="172">
        <v>53.877000000000002</v>
      </c>
      <c r="F726" s="172">
        <v>0.1245</v>
      </c>
      <c r="G726" s="172">
        <v>0.1245</v>
      </c>
      <c r="H726" s="172">
        <v>-0.15570000000000001</v>
      </c>
      <c r="I726" s="172">
        <v>4.4836999999999998</v>
      </c>
      <c r="J726" s="172">
        <v>8.9436999999999998</v>
      </c>
      <c r="K726" s="172">
        <v>20.868200000000002</v>
      </c>
      <c r="L726" s="172">
        <v>-8.3988999999999994</v>
      </c>
      <c r="M726" s="172">
        <v>3.6595</v>
      </c>
      <c r="N726" s="172">
        <v>1.9200999999999999</v>
      </c>
      <c r="O726" s="172">
        <v>4.5609000000000002</v>
      </c>
      <c r="P726" s="172">
        <v>11.857900000000001</v>
      </c>
      <c r="Q726" s="172">
        <v>18.304200000000002</v>
      </c>
      <c r="R726" s="172">
        <v>5.7016999999999998</v>
      </c>
    </row>
    <row r="727" spans="1:18" x14ac:dyDescent="0.3">
      <c r="A727" s="168" t="s">
        <v>918</v>
      </c>
      <c r="B727" s="168" t="s">
        <v>955</v>
      </c>
      <c r="C727" s="168">
        <v>147704</v>
      </c>
      <c r="D727" s="171">
        <v>44025</v>
      </c>
      <c r="E727" s="172">
        <v>9.4756</v>
      </c>
      <c r="F727" s="172">
        <v>0.2571</v>
      </c>
      <c r="G727" s="172">
        <v>0.2571</v>
      </c>
      <c r="H727" s="172">
        <v>-0.35749999999999998</v>
      </c>
      <c r="I727" s="172">
        <v>2.7955999999999999</v>
      </c>
      <c r="J727" s="172">
        <v>6.2358000000000002</v>
      </c>
      <c r="K727" s="172">
        <v>15.8316</v>
      </c>
      <c r="L727" s="172">
        <v>-13.595000000000001</v>
      </c>
      <c r="M727" s="172"/>
      <c r="N727" s="172"/>
      <c r="O727" s="172"/>
      <c r="P727" s="172"/>
      <c r="Q727" s="172">
        <v>-5.2439999999999998</v>
      </c>
      <c r="R727" s="172"/>
    </row>
    <row r="728" spans="1:18" x14ac:dyDescent="0.3">
      <c r="A728" s="168" t="s">
        <v>918</v>
      </c>
      <c r="B728" s="168" t="s">
        <v>956</v>
      </c>
      <c r="C728" s="168">
        <v>147701</v>
      </c>
      <c r="D728" s="171">
        <v>44025</v>
      </c>
      <c r="E728" s="172">
        <v>9.3537999999999997</v>
      </c>
      <c r="F728" s="172">
        <v>0.24110000000000001</v>
      </c>
      <c r="G728" s="172">
        <v>0.24110000000000001</v>
      </c>
      <c r="H728" s="172">
        <v>-0.39290000000000003</v>
      </c>
      <c r="I728" s="172">
        <v>2.7223999999999999</v>
      </c>
      <c r="J728" s="172">
        <v>6.069</v>
      </c>
      <c r="K728" s="172">
        <v>15.311</v>
      </c>
      <c r="L728" s="172">
        <v>-14.351900000000001</v>
      </c>
      <c r="M728" s="172"/>
      <c r="N728" s="172"/>
      <c r="O728" s="172"/>
      <c r="P728" s="172"/>
      <c r="Q728" s="172">
        <v>-6.4619999999999997</v>
      </c>
      <c r="R728" s="172"/>
    </row>
    <row r="729" spans="1:18" x14ac:dyDescent="0.3">
      <c r="A729" s="168" t="s">
        <v>918</v>
      </c>
      <c r="B729" s="168" t="s">
        <v>957</v>
      </c>
      <c r="C729" s="168">
        <v>100380</v>
      </c>
      <c r="D729" s="171">
        <v>44025</v>
      </c>
      <c r="E729" s="172">
        <v>466.93090000000001</v>
      </c>
      <c r="F729" s="172">
        <v>6.1000000000000004E-3</v>
      </c>
      <c r="G729" s="172">
        <v>6.1000000000000004E-3</v>
      </c>
      <c r="H729" s="172">
        <v>9.01E-2</v>
      </c>
      <c r="I729" s="172">
        <v>4.0297000000000001</v>
      </c>
      <c r="J729" s="172">
        <v>7.8853</v>
      </c>
      <c r="K729" s="172">
        <v>17.241</v>
      </c>
      <c r="L729" s="172">
        <v>-15.4855</v>
      </c>
      <c r="M729" s="172">
        <v>-7.1368</v>
      </c>
      <c r="N729" s="172">
        <v>-11.3391</v>
      </c>
      <c r="O729" s="172">
        <v>-4.9930000000000003</v>
      </c>
      <c r="P729" s="172">
        <v>0.66800000000000004</v>
      </c>
      <c r="Q729" s="172">
        <v>16.777899999999999</v>
      </c>
      <c r="R729" s="172">
        <v>-4.1962000000000002</v>
      </c>
    </row>
    <row r="730" spans="1:18" x14ac:dyDescent="0.3">
      <c r="A730" s="168" t="s">
        <v>918</v>
      </c>
      <c r="B730" s="168" t="s">
        <v>958</v>
      </c>
      <c r="C730" s="168">
        <v>118678</v>
      </c>
      <c r="D730" s="171">
        <v>44025</v>
      </c>
      <c r="E730" s="172">
        <v>489.31779999999998</v>
      </c>
      <c r="F730" s="172">
        <v>9.4999999999999998E-3</v>
      </c>
      <c r="G730" s="172">
        <v>9.4999999999999998E-3</v>
      </c>
      <c r="H730" s="172">
        <v>9.8599999999999993E-2</v>
      </c>
      <c r="I730" s="172">
        <v>4.0476999999999999</v>
      </c>
      <c r="J730" s="172">
        <v>7.9271000000000003</v>
      </c>
      <c r="K730" s="172">
        <v>17.3735</v>
      </c>
      <c r="L730" s="172">
        <v>-15.2636</v>
      </c>
      <c r="M730" s="172">
        <v>-6.7628000000000004</v>
      </c>
      <c r="N730" s="172">
        <v>-10.861499999999999</v>
      </c>
      <c r="O730" s="172">
        <v>-4.4221000000000004</v>
      </c>
      <c r="P730" s="172">
        <v>1.3017000000000001</v>
      </c>
      <c r="Q730" s="172">
        <v>8.1050000000000004</v>
      </c>
      <c r="R730" s="172">
        <v>-3.6726999999999999</v>
      </c>
    </row>
    <row r="731" spans="1:18" x14ac:dyDescent="0.3">
      <c r="A731" s="168" t="s">
        <v>918</v>
      </c>
      <c r="B731" s="168" t="s">
        <v>959</v>
      </c>
      <c r="C731" s="168">
        <v>111381</v>
      </c>
      <c r="D731" s="171">
        <v>44025</v>
      </c>
      <c r="E731" s="172">
        <v>99.17</v>
      </c>
      <c r="F731" s="172">
        <v>4.0399999999999998E-2</v>
      </c>
      <c r="G731" s="172">
        <v>4.0399999999999998E-2</v>
      </c>
      <c r="H731" s="172">
        <v>-0.19120000000000001</v>
      </c>
      <c r="I731" s="172">
        <v>3.4961000000000002</v>
      </c>
      <c r="J731" s="172">
        <v>6.2346000000000004</v>
      </c>
      <c r="K731" s="172">
        <v>16.410399999999999</v>
      </c>
      <c r="L731" s="172">
        <v>-9.6071000000000009</v>
      </c>
      <c r="M731" s="172">
        <v>-0.97850000000000004</v>
      </c>
      <c r="N731" s="172">
        <v>-1.8993</v>
      </c>
      <c r="O731" s="172">
        <v>0.19550000000000001</v>
      </c>
      <c r="P731" s="172">
        <v>7.0608000000000004</v>
      </c>
      <c r="Q731" s="172">
        <v>21.716799999999999</v>
      </c>
      <c r="R731" s="172">
        <v>-2.7612000000000001</v>
      </c>
    </row>
    <row r="732" spans="1:18" x14ac:dyDescent="0.3">
      <c r="A732" s="168" t="s">
        <v>918</v>
      </c>
      <c r="B732" s="168" t="s">
        <v>960</v>
      </c>
      <c r="C732" s="168">
        <v>119441</v>
      </c>
      <c r="D732" s="171">
        <v>44025</v>
      </c>
      <c r="E732" s="172">
        <v>106.56</v>
      </c>
      <c r="F732" s="172">
        <v>5.6300000000000003E-2</v>
      </c>
      <c r="G732" s="172">
        <v>5.6300000000000003E-2</v>
      </c>
      <c r="H732" s="172">
        <v>-0.1593</v>
      </c>
      <c r="I732" s="172">
        <v>3.5468000000000002</v>
      </c>
      <c r="J732" s="172">
        <v>6.3472999999999997</v>
      </c>
      <c r="K732" s="172">
        <v>16.752500000000001</v>
      </c>
      <c r="L732" s="172">
        <v>-9.0939999999999994</v>
      </c>
      <c r="M732" s="172">
        <v>-0.12180000000000001</v>
      </c>
      <c r="N732" s="172">
        <v>-0.78210000000000002</v>
      </c>
      <c r="O732" s="172">
        <v>1.3548</v>
      </c>
      <c r="P732" s="172">
        <v>8.2253000000000007</v>
      </c>
      <c r="Q732" s="172">
        <v>16.272300000000001</v>
      </c>
      <c r="R732" s="172">
        <v>-1.6632</v>
      </c>
    </row>
    <row r="733" spans="1:18" x14ac:dyDescent="0.3">
      <c r="A733" s="168" t="s">
        <v>918</v>
      </c>
      <c r="B733" s="168" t="s">
        <v>961</v>
      </c>
      <c r="C733" s="168">
        <v>104513</v>
      </c>
      <c r="D733" s="171">
        <v>44025</v>
      </c>
      <c r="E733" s="172">
        <v>39.716799999999999</v>
      </c>
      <c r="F733" s="172">
        <v>0.64390000000000003</v>
      </c>
      <c r="G733" s="172">
        <v>0.64390000000000003</v>
      </c>
      <c r="H733" s="172">
        <v>1.7726999999999999</v>
      </c>
      <c r="I733" s="172">
        <v>3.2565</v>
      </c>
      <c r="J733" s="172">
        <v>6.5045000000000002</v>
      </c>
      <c r="K733" s="172">
        <v>16.463999999999999</v>
      </c>
      <c r="L733" s="172">
        <v>4.5289000000000001</v>
      </c>
      <c r="M733" s="172">
        <v>12.593500000000001</v>
      </c>
      <c r="N733" s="172">
        <v>9.0655999999999999</v>
      </c>
      <c r="O733" s="172">
        <v>2.7282999999999999</v>
      </c>
      <c r="P733" s="172">
        <v>9.2118000000000002</v>
      </c>
      <c r="Q733" s="172">
        <v>10.6754</v>
      </c>
      <c r="R733" s="172">
        <v>4.1642999999999999</v>
      </c>
    </row>
    <row r="734" spans="1:18" x14ac:dyDescent="0.3">
      <c r="A734" s="168" t="s">
        <v>918</v>
      </c>
      <c r="B734" s="168" t="s">
        <v>962</v>
      </c>
      <c r="C734" s="168">
        <v>120826</v>
      </c>
      <c r="D734" s="171">
        <v>44025</v>
      </c>
      <c r="E734" s="172">
        <v>40.47</v>
      </c>
      <c r="F734" s="172">
        <v>0.64490000000000003</v>
      </c>
      <c r="G734" s="172">
        <v>0.64490000000000003</v>
      </c>
      <c r="H734" s="172">
        <v>1.7742</v>
      </c>
      <c r="I734" s="172">
        <v>3.2608999999999999</v>
      </c>
      <c r="J734" s="172">
        <v>6.5174000000000003</v>
      </c>
      <c r="K734" s="172">
        <v>16.471800000000002</v>
      </c>
      <c r="L734" s="172">
        <v>4.5647000000000002</v>
      </c>
      <c r="M734" s="172">
        <v>12.6623</v>
      </c>
      <c r="N734" s="172">
        <v>9.1621000000000006</v>
      </c>
      <c r="O734" s="172">
        <v>3.0411000000000001</v>
      </c>
      <c r="P734" s="172">
        <v>9.3935999999999993</v>
      </c>
      <c r="Q734" s="172">
        <v>14.595599999999999</v>
      </c>
      <c r="R734" s="172">
        <v>4.5044000000000004</v>
      </c>
    </row>
    <row r="735" spans="1:18" x14ac:dyDescent="0.3">
      <c r="A735" s="168" t="s">
        <v>918</v>
      </c>
      <c r="B735" s="168" t="s">
        <v>963</v>
      </c>
      <c r="C735" s="168">
        <v>119720</v>
      </c>
      <c r="D735" s="171">
        <v>44025</v>
      </c>
      <c r="E735" s="172">
        <v>133.03863959279201</v>
      </c>
      <c r="F735" s="172">
        <v>0.12790000000000001</v>
      </c>
      <c r="G735" s="172">
        <v>0.12790000000000001</v>
      </c>
      <c r="H735" s="172">
        <v>-1.0455000000000001</v>
      </c>
      <c r="I735" s="172">
        <v>2.8946999999999998</v>
      </c>
      <c r="J735" s="172">
        <v>5.6677999999999997</v>
      </c>
      <c r="K735" s="172">
        <v>17.278500000000001</v>
      </c>
      <c r="L735" s="172">
        <v>-12.958500000000001</v>
      </c>
      <c r="M735" s="172">
        <v>-4.7346000000000004</v>
      </c>
      <c r="N735" s="172">
        <v>-7.3661000000000003</v>
      </c>
      <c r="O735" s="172">
        <v>1.1315</v>
      </c>
      <c r="P735" s="172">
        <v>5.2901999999999996</v>
      </c>
      <c r="Q735" s="172">
        <v>12.154299999999999</v>
      </c>
      <c r="R735" s="172">
        <v>-0.48880000000000001</v>
      </c>
    </row>
    <row r="736" spans="1:18" x14ac:dyDescent="0.3">
      <c r="A736" s="168" t="s">
        <v>918</v>
      </c>
      <c r="B736" s="168" t="s">
        <v>964</v>
      </c>
      <c r="C736" s="168">
        <v>101530</v>
      </c>
      <c r="D736" s="171">
        <v>44025</v>
      </c>
      <c r="E736" s="172">
        <v>303.09080126068602</v>
      </c>
      <c r="F736" s="172">
        <v>0.122</v>
      </c>
      <c r="G736" s="172">
        <v>0.122</v>
      </c>
      <c r="H736" s="172">
        <v>-1.0579000000000001</v>
      </c>
      <c r="I736" s="172">
        <v>2.8694999999999999</v>
      </c>
      <c r="J736" s="172">
        <v>5.6048999999999998</v>
      </c>
      <c r="K736" s="172">
        <v>17.063400000000001</v>
      </c>
      <c r="L736" s="172">
        <v>-13.2644</v>
      </c>
      <c r="M736" s="172">
        <v>-5.2419000000000002</v>
      </c>
      <c r="N736" s="172">
        <v>-8.0089000000000006</v>
      </c>
      <c r="O736" s="172">
        <v>0.41439999999999999</v>
      </c>
      <c r="P736" s="172">
        <v>4.6322000000000001</v>
      </c>
      <c r="Q736" s="172">
        <v>13.2645</v>
      </c>
      <c r="R736" s="172">
        <v>-1.1534</v>
      </c>
    </row>
    <row r="737" spans="1:18" x14ac:dyDescent="0.3">
      <c r="A737" s="168" t="s">
        <v>918</v>
      </c>
      <c r="B737" s="168" t="s">
        <v>965</v>
      </c>
      <c r="C737" s="168">
        <v>105001</v>
      </c>
      <c r="D737" s="171">
        <v>44025</v>
      </c>
      <c r="E737" s="172">
        <v>31.2958</v>
      </c>
      <c r="F737" s="172">
        <v>0.25080000000000002</v>
      </c>
      <c r="G737" s="172">
        <v>0.25080000000000002</v>
      </c>
      <c r="H737" s="172">
        <v>0.15909999999999999</v>
      </c>
      <c r="I737" s="172">
        <v>3.2490000000000001</v>
      </c>
      <c r="J737" s="172">
        <v>6.7460000000000004</v>
      </c>
      <c r="K737" s="172">
        <v>15.5867</v>
      </c>
      <c r="L737" s="172">
        <v>-15.9718</v>
      </c>
      <c r="M737" s="172">
        <v>-9.7979000000000003</v>
      </c>
      <c r="N737" s="172">
        <v>-8.6472999999999995</v>
      </c>
      <c r="O737" s="172">
        <v>1.2008000000000001</v>
      </c>
      <c r="P737" s="172">
        <v>6.0979999999999999</v>
      </c>
      <c r="Q737" s="172">
        <v>8.8985000000000003</v>
      </c>
      <c r="R737" s="172">
        <v>-2.6497999999999999</v>
      </c>
    </row>
    <row r="738" spans="1:18" x14ac:dyDescent="0.3">
      <c r="A738" s="168" t="s">
        <v>918</v>
      </c>
      <c r="B738" s="168" t="s">
        <v>966</v>
      </c>
      <c r="C738" s="168">
        <v>119566</v>
      </c>
      <c r="D738" s="171">
        <v>44025</v>
      </c>
      <c r="E738" s="172">
        <v>33.214100000000002</v>
      </c>
      <c r="F738" s="172">
        <v>0.26200000000000001</v>
      </c>
      <c r="G738" s="172">
        <v>0.26200000000000001</v>
      </c>
      <c r="H738" s="172">
        <v>0.18490000000000001</v>
      </c>
      <c r="I738" s="172">
        <v>3.3037000000000001</v>
      </c>
      <c r="J738" s="172">
        <v>6.8737000000000004</v>
      </c>
      <c r="K738" s="172">
        <v>16.006699999999999</v>
      </c>
      <c r="L738" s="172">
        <v>-15.391</v>
      </c>
      <c r="M738" s="172">
        <v>-8.9170999999999996</v>
      </c>
      <c r="N738" s="172">
        <v>-7.5483000000000002</v>
      </c>
      <c r="O738" s="172">
        <v>2.3885000000000001</v>
      </c>
      <c r="P738" s="172">
        <v>7.0113000000000003</v>
      </c>
      <c r="Q738" s="172">
        <v>10.7995</v>
      </c>
      <c r="R738" s="172">
        <v>-1.6093</v>
      </c>
    </row>
    <row r="739" spans="1:18" x14ac:dyDescent="0.3">
      <c r="A739" s="168" t="s">
        <v>918</v>
      </c>
      <c r="B739" s="168" t="s">
        <v>967</v>
      </c>
      <c r="C739" s="168">
        <v>101824</v>
      </c>
      <c r="D739" s="171">
        <v>44025</v>
      </c>
      <c r="E739" s="172">
        <v>198.3415</v>
      </c>
      <c r="F739" s="172">
        <v>-0.2072</v>
      </c>
      <c r="G739" s="172">
        <v>-0.2072</v>
      </c>
      <c r="H739" s="172">
        <v>-0.39910000000000001</v>
      </c>
      <c r="I739" s="172">
        <v>3.3904000000000001</v>
      </c>
      <c r="J739" s="172">
        <v>7.2321999999999997</v>
      </c>
      <c r="K739" s="172">
        <v>19.263100000000001</v>
      </c>
      <c r="L739" s="172">
        <v>-11.0008</v>
      </c>
      <c r="M739" s="172">
        <v>-2.8913000000000002</v>
      </c>
      <c r="N739" s="172">
        <v>-4.3746</v>
      </c>
      <c r="O739" s="172">
        <v>1.8964000000000001</v>
      </c>
      <c r="P739" s="172">
        <v>5.4283999999999999</v>
      </c>
      <c r="Q739" s="172">
        <v>11.5207</v>
      </c>
      <c r="R739" s="172">
        <v>2.5455999999999999</v>
      </c>
    </row>
    <row r="740" spans="1:18" x14ac:dyDescent="0.3">
      <c r="A740" s="168" t="s">
        <v>918</v>
      </c>
      <c r="B740" s="168" t="s">
        <v>968</v>
      </c>
      <c r="C740" s="168">
        <v>119202</v>
      </c>
      <c r="D740" s="171">
        <v>44025</v>
      </c>
      <c r="E740" s="172">
        <v>217.1224</v>
      </c>
      <c r="F740" s="172">
        <v>-0.19850000000000001</v>
      </c>
      <c r="G740" s="172">
        <v>-0.19850000000000001</v>
      </c>
      <c r="H740" s="172">
        <v>-0.37909999999999999</v>
      </c>
      <c r="I740" s="172">
        <v>3.4319000000000002</v>
      </c>
      <c r="J740" s="172">
        <v>7.3304</v>
      </c>
      <c r="K740" s="172">
        <v>19.5793</v>
      </c>
      <c r="L740" s="172">
        <v>-10.5183</v>
      </c>
      <c r="M740" s="172">
        <v>-2.1080000000000001</v>
      </c>
      <c r="N740" s="172">
        <v>-3.2256</v>
      </c>
      <c r="O740" s="172">
        <v>3.2793999999999999</v>
      </c>
      <c r="P740" s="172">
        <v>6.9377000000000004</v>
      </c>
      <c r="Q740" s="172">
        <v>12.6036</v>
      </c>
      <c r="R740" s="172">
        <v>3.8856000000000002</v>
      </c>
    </row>
    <row r="741" spans="1:18" x14ac:dyDescent="0.3">
      <c r="A741" s="168" t="s">
        <v>918</v>
      </c>
      <c r="B741" s="168" t="s">
        <v>969</v>
      </c>
      <c r="C741" s="168">
        <v>147750</v>
      </c>
      <c r="D741" s="171">
        <v>44025</v>
      </c>
      <c r="E741" s="172">
        <v>9.66</v>
      </c>
      <c r="F741" s="172">
        <v>-0.20660000000000001</v>
      </c>
      <c r="G741" s="172">
        <v>-0.20660000000000001</v>
      </c>
      <c r="H741" s="172">
        <v>0.3115</v>
      </c>
      <c r="I741" s="172">
        <v>4.2070999999999996</v>
      </c>
      <c r="J741" s="172">
        <v>7.3333000000000004</v>
      </c>
      <c r="K741" s="172">
        <v>20.1493</v>
      </c>
      <c r="L741" s="172">
        <v>-5.3868999999999998</v>
      </c>
      <c r="M741" s="172"/>
      <c r="N741" s="172"/>
      <c r="O741" s="172"/>
      <c r="P741" s="172"/>
      <c r="Q741" s="172">
        <v>-3.4</v>
      </c>
      <c r="R741" s="172"/>
    </row>
    <row r="742" spans="1:18" x14ac:dyDescent="0.3">
      <c r="A742" s="168" t="s">
        <v>918</v>
      </c>
      <c r="B742" s="168" t="s">
        <v>970</v>
      </c>
      <c r="C742" s="168">
        <v>147748</v>
      </c>
      <c r="D742" s="171">
        <v>44025</v>
      </c>
      <c r="E742" s="172">
        <v>9.6</v>
      </c>
      <c r="F742" s="172">
        <v>-0.3115</v>
      </c>
      <c r="G742" s="172">
        <v>-0.3115</v>
      </c>
      <c r="H742" s="172">
        <v>0.3135</v>
      </c>
      <c r="I742" s="172">
        <v>4.2344999999999997</v>
      </c>
      <c r="J742" s="172">
        <v>7.2625999999999999</v>
      </c>
      <c r="K742" s="172">
        <v>19.850200000000001</v>
      </c>
      <c r="L742" s="172">
        <v>-5.8823999999999996</v>
      </c>
      <c r="M742" s="172"/>
      <c r="N742" s="172"/>
      <c r="O742" s="172"/>
      <c r="P742" s="172"/>
      <c r="Q742" s="172">
        <v>-4</v>
      </c>
      <c r="R742" s="172"/>
    </row>
    <row r="743" spans="1:18" x14ac:dyDescent="0.3">
      <c r="A743" s="168" t="s">
        <v>918</v>
      </c>
      <c r="B743" s="168" t="s">
        <v>971</v>
      </c>
      <c r="C743" s="168">
        <v>120665</v>
      </c>
      <c r="D743" s="171">
        <v>44025</v>
      </c>
      <c r="E743" s="172">
        <v>55.930399999999999</v>
      </c>
      <c r="F743" s="172">
        <v>0.21679999999999999</v>
      </c>
      <c r="G743" s="172">
        <v>0.21679999999999999</v>
      </c>
      <c r="H743" s="172">
        <v>-0.38129999999999997</v>
      </c>
      <c r="I743" s="172">
        <v>3.7995000000000001</v>
      </c>
      <c r="J743" s="172">
        <v>6.0646000000000004</v>
      </c>
      <c r="K743" s="172">
        <v>19.102</v>
      </c>
      <c r="L743" s="172">
        <v>-14.4893</v>
      </c>
      <c r="M743" s="172">
        <v>-5.1132999999999997</v>
      </c>
      <c r="N743" s="172">
        <v>-11.3878</v>
      </c>
      <c r="O743" s="172">
        <v>-3.0499000000000001</v>
      </c>
      <c r="P743" s="172">
        <v>2.0943000000000001</v>
      </c>
      <c r="Q743" s="172">
        <v>7.9408000000000003</v>
      </c>
      <c r="R743" s="172">
        <v>-5.5457999999999998</v>
      </c>
    </row>
    <row r="744" spans="1:18" x14ac:dyDescent="0.3">
      <c r="A744" s="168" t="s">
        <v>918</v>
      </c>
      <c r="B744" s="168" t="s">
        <v>972</v>
      </c>
      <c r="C744" s="168">
        <v>100664</v>
      </c>
      <c r="D744" s="171">
        <v>44025</v>
      </c>
      <c r="E744" s="172">
        <v>108.13160000000001</v>
      </c>
      <c r="F744" s="172">
        <v>0.21299999999999999</v>
      </c>
      <c r="G744" s="172">
        <v>0.21299999999999999</v>
      </c>
      <c r="H744" s="172">
        <v>-0.39</v>
      </c>
      <c r="I744" s="172">
        <v>3.7820999999999998</v>
      </c>
      <c r="J744" s="172">
        <v>6.0240999999999998</v>
      </c>
      <c r="K744" s="172">
        <v>18.9663</v>
      </c>
      <c r="L744" s="172">
        <v>-14.6868</v>
      </c>
      <c r="M744" s="172">
        <v>-5.4386999999999999</v>
      </c>
      <c r="N744" s="172">
        <v>-11.802899999999999</v>
      </c>
      <c r="O744" s="172">
        <v>-3.5585</v>
      </c>
      <c r="P744" s="172">
        <v>1.5599000000000001</v>
      </c>
      <c r="Q744" s="172">
        <v>8.5718999999999994</v>
      </c>
      <c r="R744" s="172">
        <v>-6.0080999999999998</v>
      </c>
    </row>
    <row r="745" spans="1:18" x14ac:dyDescent="0.3">
      <c r="A745" s="173" t="s">
        <v>27</v>
      </c>
      <c r="B745" s="168"/>
      <c r="C745" s="168"/>
      <c r="D745" s="168"/>
      <c r="E745" s="168"/>
      <c r="F745" s="174">
        <v>6.5842592592592605E-2</v>
      </c>
      <c r="G745" s="174">
        <v>6.5842592592592605E-2</v>
      </c>
      <c r="H745" s="174">
        <v>7.3759259259259377E-3</v>
      </c>
      <c r="I745" s="174">
        <v>3.4431537037037026</v>
      </c>
      <c r="J745" s="174">
        <v>6.5086814814814806</v>
      </c>
      <c r="K745" s="174">
        <v>17.032914814814816</v>
      </c>
      <c r="L745" s="174">
        <v>-11.26314074074074</v>
      </c>
      <c r="M745" s="174">
        <v>-3.3047583333333339</v>
      </c>
      <c r="N745" s="174">
        <v>-4.7903770833333335</v>
      </c>
      <c r="O745" s="174">
        <v>0.26508863636363639</v>
      </c>
      <c r="P745" s="174">
        <v>5.6879309523809551</v>
      </c>
      <c r="Q745" s="174">
        <v>9.3573518518518508</v>
      </c>
      <c r="R745" s="174">
        <v>-1.7528613636363644</v>
      </c>
    </row>
    <row r="746" spans="1:18" x14ac:dyDescent="0.3">
      <c r="A746" s="173" t="s">
        <v>409</v>
      </c>
      <c r="B746" s="168"/>
      <c r="C746" s="168"/>
      <c r="D746" s="168"/>
      <c r="E746" s="168"/>
      <c r="F746" s="174">
        <v>0.1016</v>
      </c>
      <c r="G746" s="174">
        <v>0.1016</v>
      </c>
      <c r="H746" s="174">
        <v>-0.15484999999999999</v>
      </c>
      <c r="I746" s="174">
        <v>3.4371</v>
      </c>
      <c r="J746" s="174">
        <v>6.3388999999999998</v>
      </c>
      <c r="K746" s="174">
        <v>16.809449999999998</v>
      </c>
      <c r="L746" s="174">
        <v>-11.95205</v>
      </c>
      <c r="M746" s="174">
        <v>-4.0176499999999997</v>
      </c>
      <c r="N746" s="174">
        <v>-4.5156999999999998</v>
      </c>
      <c r="O746" s="174">
        <v>0.5847</v>
      </c>
      <c r="P746" s="174">
        <v>5.4778500000000001</v>
      </c>
      <c r="Q746" s="174">
        <v>10.455</v>
      </c>
      <c r="R746" s="174">
        <v>-1.9568500000000002</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44025</v>
      </c>
      <c r="E749" s="172">
        <v>205.08</v>
      </c>
      <c r="F749" s="172">
        <v>0.48509999999999998</v>
      </c>
      <c r="G749" s="172">
        <v>0.48509999999999998</v>
      </c>
      <c r="H749" s="172">
        <v>0.58860000000000001</v>
      </c>
      <c r="I749" s="172">
        <v>4.202</v>
      </c>
      <c r="J749" s="172">
        <v>7.5744999999999996</v>
      </c>
      <c r="K749" s="172">
        <v>17.336099999999998</v>
      </c>
      <c r="L749" s="172">
        <v>-12.917199999999999</v>
      </c>
      <c r="M749" s="172">
        <v>-5.0556000000000001</v>
      </c>
      <c r="N749" s="172">
        <v>-8.2784999999999993</v>
      </c>
      <c r="O749" s="172">
        <v>-0.4602</v>
      </c>
      <c r="P749" s="172">
        <v>4.2564000000000002</v>
      </c>
      <c r="Q749" s="172">
        <v>18.403600000000001</v>
      </c>
      <c r="R749" s="172">
        <v>-2.6448</v>
      </c>
    </row>
    <row r="750" spans="1:18" x14ac:dyDescent="0.3">
      <c r="A750" s="168" t="s">
        <v>974</v>
      </c>
      <c r="B750" s="168" t="s">
        <v>976</v>
      </c>
      <c r="C750" s="168">
        <v>119528</v>
      </c>
      <c r="D750" s="171">
        <v>44025</v>
      </c>
      <c r="E750" s="172">
        <v>219.11</v>
      </c>
      <c r="F750" s="172">
        <v>0.49070000000000003</v>
      </c>
      <c r="G750" s="172">
        <v>0.49070000000000003</v>
      </c>
      <c r="H750" s="172">
        <v>0.60150000000000003</v>
      </c>
      <c r="I750" s="172">
        <v>4.2339000000000002</v>
      </c>
      <c r="J750" s="172">
        <v>7.6443000000000003</v>
      </c>
      <c r="K750" s="172">
        <v>17.548300000000001</v>
      </c>
      <c r="L750" s="172">
        <v>-12.6286</v>
      </c>
      <c r="M750" s="172">
        <v>-4.5895999999999999</v>
      </c>
      <c r="N750" s="172">
        <v>-7.6925999999999997</v>
      </c>
      <c r="O750" s="172">
        <v>0.37980000000000003</v>
      </c>
      <c r="P750" s="172">
        <v>5.1993999999999998</v>
      </c>
      <c r="Q750" s="172">
        <v>10.937099999999999</v>
      </c>
      <c r="R750" s="172">
        <v>-1.9448000000000001</v>
      </c>
    </row>
    <row r="751" spans="1:18" x14ac:dyDescent="0.3">
      <c r="A751" s="168" t="s">
        <v>974</v>
      </c>
      <c r="B751" s="168" t="s">
        <v>977</v>
      </c>
      <c r="C751" s="168">
        <v>120465</v>
      </c>
      <c r="D751" s="171">
        <v>44025</v>
      </c>
      <c r="E751" s="172">
        <v>32.33</v>
      </c>
      <c r="F751" s="172">
        <v>-0.1236</v>
      </c>
      <c r="G751" s="172">
        <v>-0.1236</v>
      </c>
      <c r="H751" s="172">
        <v>0.43490000000000001</v>
      </c>
      <c r="I751" s="172">
        <v>3.1918000000000002</v>
      </c>
      <c r="J751" s="172">
        <v>6.2788000000000004</v>
      </c>
      <c r="K751" s="172">
        <v>11.4443</v>
      </c>
      <c r="L751" s="172">
        <v>-7.9442000000000004</v>
      </c>
      <c r="M751" s="172">
        <v>-3.2035999999999998</v>
      </c>
      <c r="N751" s="172">
        <v>2.7328000000000001</v>
      </c>
      <c r="O751" s="172">
        <v>10.247999999999999</v>
      </c>
      <c r="P751" s="172">
        <v>9.7972999999999999</v>
      </c>
      <c r="Q751" s="172">
        <v>13.8337</v>
      </c>
      <c r="R751" s="172">
        <v>3.84</v>
      </c>
    </row>
    <row r="752" spans="1:18" x14ac:dyDescent="0.3">
      <c r="A752" s="168" t="s">
        <v>974</v>
      </c>
      <c r="B752" s="168" t="s">
        <v>978</v>
      </c>
      <c r="C752" s="168">
        <v>112277</v>
      </c>
      <c r="D752" s="171">
        <v>44025</v>
      </c>
      <c r="E752" s="172">
        <v>29.6</v>
      </c>
      <c r="F752" s="172">
        <v>-0.1012</v>
      </c>
      <c r="G752" s="172">
        <v>-0.1012</v>
      </c>
      <c r="H752" s="172">
        <v>0.44109999999999999</v>
      </c>
      <c r="I752" s="172">
        <v>3.1718000000000002</v>
      </c>
      <c r="J752" s="172">
        <v>6.1692999999999998</v>
      </c>
      <c r="K752" s="172">
        <v>11.0694</v>
      </c>
      <c r="L752" s="172">
        <v>-8.5007999999999999</v>
      </c>
      <c r="M752" s="172">
        <v>-4.0518999999999998</v>
      </c>
      <c r="N752" s="172">
        <v>1.5437000000000001</v>
      </c>
      <c r="O752" s="172">
        <v>8.8119999999999994</v>
      </c>
      <c r="P752" s="172">
        <v>8.4852000000000007</v>
      </c>
      <c r="Q752" s="172">
        <v>10.8598</v>
      </c>
      <c r="R752" s="172">
        <v>2.5396000000000001</v>
      </c>
    </row>
    <row r="753" spans="1:18" x14ac:dyDescent="0.3">
      <c r="A753" s="168" t="s">
        <v>974</v>
      </c>
      <c r="B753" s="168" t="s">
        <v>979</v>
      </c>
      <c r="C753" s="168">
        <v>112943</v>
      </c>
      <c r="D753" s="171">
        <v>44025</v>
      </c>
      <c r="E753" s="172">
        <v>14.02</v>
      </c>
      <c r="F753" s="172">
        <v>0.42980000000000002</v>
      </c>
      <c r="G753" s="172">
        <v>0.42980000000000002</v>
      </c>
      <c r="H753" s="172">
        <v>1.1544000000000001</v>
      </c>
      <c r="I753" s="172">
        <v>4.7832999999999997</v>
      </c>
      <c r="J753" s="172">
        <v>7.3506999999999998</v>
      </c>
      <c r="K753" s="172">
        <v>15.486000000000001</v>
      </c>
      <c r="L753" s="172">
        <v>-9.7231000000000005</v>
      </c>
      <c r="M753" s="172">
        <v>-2.3677000000000001</v>
      </c>
      <c r="N753" s="172">
        <v>-3.0428999999999999</v>
      </c>
      <c r="O753" s="172">
        <v>1.2417</v>
      </c>
      <c r="P753" s="172">
        <v>3.157</v>
      </c>
      <c r="Q753" s="172">
        <v>3.4138999999999999</v>
      </c>
      <c r="R753" s="172">
        <v>-0.1067</v>
      </c>
    </row>
    <row r="754" spans="1:18" x14ac:dyDescent="0.3">
      <c r="A754" s="168" t="s">
        <v>974</v>
      </c>
      <c r="B754" s="168" t="s">
        <v>980</v>
      </c>
      <c r="C754" s="168">
        <v>119367</v>
      </c>
      <c r="D754" s="171">
        <v>44025</v>
      </c>
      <c r="E754" s="172">
        <v>14.77</v>
      </c>
      <c r="F754" s="172">
        <v>0.47620000000000001</v>
      </c>
      <c r="G754" s="172">
        <v>0.47620000000000001</v>
      </c>
      <c r="H754" s="172">
        <v>1.1644000000000001</v>
      </c>
      <c r="I754" s="172">
        <v>4.7518000000000002</v>
      </c>
      <c r="J754" s="172">
        <v>7.3400999999999996</v>
      </c>
      <c r="K754" s="172">
        <v>15.6617</v>
      </c>
      <c r="L754" s="172">
        <v>-9.4420999999999999</v>
      </c>
      <c r="M754" s="172">
        <v>-1.8605</v>
      </c>
      <c r="N754" s="172">
        <v>-2.3794</v>
      </c>
      <c r="O754" s="172">
        <v>2.0424000000000002</v>
      </c>
      <c r="P754" s="172">
        <v>3.9098999999999999</v>
      </c>
      <c r="Q754" s="172">
        <v>8.4966000000000008</v>
      </c>
      <c r="R754" s="172">
        <v>0.57969999999999999</v>
      </c>
    </row>
    <row r="755" spans="1:18" x14ac:dyDescent="0.3">
      <c r="A755" s="168" t="s">
        <v>974</v>
      </c>
      <c r="B755" s="168" t="s">
        <v>981</v>
      </c>
      <c r="C755" s="168">
        <v>113544</v>
      </c>
      <c r="D755" s="171">
        <v>44025</v>
      </c>
      <c r="E755" s="172">
        <v>90.6</v>
      </c>
      <c r="F755" s="172">
        <v>0.2767</v>
      </c>
      <c r="G755" s="172">
        <v>0.2767</v>
      </c>
      <c r="H755" s="172">
        <v>6.6299999999999998E-2</v>
      </c>
      <c r="I755" s="172">
        <v>4.2698</v>
      </c>
      <c r="J755" s="172">
        <v>7.0037000000000003</v>
      </c>
      <c r="K755" s="172">
        <v>15.384600000000001</v>
      </c>
      <c r="L755" s="172">
        <v>-8.5863999999999994</v>
      </c>
      <c r="M755" s="172">
        <v>-2.6435</v>
      </c>
      <c r="N755" s="172">
        <v>0.64429999999999998</v>
      </c>
      <c r="O755" s="172">
        <v>3.3227000000000002</v>
      </c>
      <c r="P755" s="172">
        <v>5.3548999999999998</v>
      </c>
      <c r="Q755" s="172">
        <v>14.9543</v>
      </c>
      <c r="R755" s="172">
        <v>3.3037999999999998</v>
      </c>
    </row>
    <row r="756" spans="1:18" x14ac:dyDescent="0.3">
      <c r="A756" s="168" t="s">
        <v>974</v>
      </c>
      <c r="B756" s="168" t="s">
        <v>982</v>
      </c>
      <c r="C756" s="168">
        <v>119893</v>
      </c>
      <c r="D756" s="171">
        <v>44025</v>
      </c>
      <c r="E756" s="172">
        <v>98.41</v>
      </c>
      <c r="F756" s="172">
        <v>0.2853</v>
      </c>
      <c r="G756" s="172">
        <v>0.2853</v>
      </c>
      <c r="H756" s="172">
        <v>8.14E-2</v>
      </c>
      <c r="I756" s="172">
        <v>4.3141999999999996</v>
      </c>
      <c r="J756" s="172">
        <v>7.1188000000000002</v>
      </c>
      <c r="K756" s="172">
        <v>15.694800000000001</v>
      </c>
      <c r="L756" s="172">
        <v>-8.1138999999999992</v>
      </c>
      <c r="M756" s="172">
        <v>-1.8648</v>
      </c>
      <c r="N756" s="172">
        <v>1.7473000000000001</v>
      </c>
      <c r="O756" s="172">
        <v>4.6318999999999999</v>
      </c>
      <c r="P756" s="172">
        <v>6.6525999999999996</v>
      </c>
      <c r="Q756" s="172">
        <v>12.708299999999999</v>
      </c>
      <c r="R756" s="172">
        <v>4.5092999999999996</v>
      </c>
    </row>
    <row r="757" spans="1:18" x14ac:dyDescent="0.3">
      <c r="A757" s="168" t="s">
        <v>974</v>
      </c>
      <c r="B757" s="168" t="s">
        <v>983</v>
      </c>
      <c r="C757" s="168">
        <v>118269</v>
      </c>
      <c r="D757" s="171">
        <v>44025</v>
      </c>
      <c r="E757" s="172">
        <v>28.12</v>
      </c>
      <c r="F757" s="172">
        <v>0.24959999999999999</v>
      </c>
      <c r="G757" s="172">
        <v>0.24959999999999999</v>
      </c>
      <c r="H757" s="172">
        <v>0.17810000000000001</v>
      </c>
      <c r="I757" s="172">
        <v>3.8020999999999998</v>
      </c>
      <c r="J757" s="172">
        <v>6.6768000000000001</v>
      </c>
      <c r="K757" s="172">
        <v>15.863200000000001</v>
      </c>
      <c r="L757" s="172">
        <v>-5.0961999999999996</v>
      </c>
      <c r="M757" s="172">
        <v>3.8020999999999998</v>
      </c>
      <c r="N757" s="172">
        <v>5.7539999999999996</v>
      </c>
      <c r="O757" s="172">
        <v>8.1905999999999999</v>
      </c>
      <c r="P757" s="172">
        <v>9.0089000000000006</v>
      </c>
      <c r="Q757" s="172">
        <v>11.9415</v>
      </c>
      <c r="R757" s="172">
        <v>5.6898</v>
      </c>
    </row>
    <row r="758" spans="1:18" x14ac:dyDescent="0.3">
      <c r="A758" s="168" t="s">
        <v>974</v>
      </c>
      <c r="B758" s="168" t="s">
        <v>984</v>
      </c>
      <c r="C758" s="168">
        <v>113221</v>
      </c>
      <c r="D758" s="171">
        <v>44025</v>
      </c>
      <c r="E758" s="172">
        <v>26.05</v>
      </c>
      <c r="F758" s="172">
        <v>0.23089999999999999</v>
      </c>
      <c r="G758" s="172">
        <v>0.23089999999999999</v>
      </c>
      <c r="H758" s="172">
        <v>0.15379999999999999</v>
      </c>
      <c r="I758" s="172">
        <v>3.7435</v>
      </c>
      <c r="J758" s="172">
        <v>6.5439999999999996</v>
      </c>
      <c r="K758" s="172">
        <v>15.3165</v>
      </c>
      <c r="L758" s="172">
        <v>-5.7866</v>
      </c>
      <c r="M758" s="172">
        <v>2.7208000000000001</v>
      </c>
      <c r="N758" s="172">
        <v>4.3251999999999997</v>
      </c>
      <c r="O758" s="172">
        <v>6.8840000000000003</v>
      </c>
      <c r="P758" s="172">
        <v>7.7362000000000002</v>
      </c>
      <c r="Q758" s="172">
        <v>10.149699999999999</v>
      </c>
      <c r="R758" s="172">
        <v>4.3513000000000002</v>
      </c>
    </row>
    <row r="759" spans="1:18" x14ac:dyDescent="0.3">
      <c r="A759" s="168" t="s">
        <v>974</v>
      </c>
      <c r="B759" s="168" t="s">
        <v>985</v>
      </c>
      <c r="C759" s="168">
        <v>119250</v>
      </c>
      <c r="D759" s="171">
        <v>44025</v>
      </c>
      <c r="E759" s="172">
        <v>200.66200000000001</v>
      </c>
      <c r="F759" s="172">
        <v>0.12970000000000001</v>
      </c>
      <c r="G759" s="172">
        <v>0.12970000000000001</v>
      </c>
      <c r="H759" s="172">
        <v>-3.09E-2</v>
      </c>
      <c r="I759" s="172">
        <v>3.7532999999999999</v>
      </c>
      <c r="J759" s="172">
        <v>6.9946000000000002</v>
      </c>
      <c r="K759" s="172">
        <v>16.945399999999999</v>
      </c>
      <c r="L759" s="172">
        <v>-16.2117</v>
      </c>
      <c r="M759" s="172">
        <v>-7.1989000000000001</v>
      </c>
      <c r="N759" s="172">
        <v>-7.0316000000000001</v>
      </c>
      <c r="O759" s="172">
        <v>0.33429999999999999</v>
      </c>
      <c r="P759" s="172">
        <v>4.1176000000000004</v>
      </c>
      <c r="Q759" s="172">
        <v>8.1545000000000005</v>
      </c>
      <c r="R759" s="172">
        <v>-2.8026</v>
      </c>
    </row>
    <row r="760" spans="1:18" x14ac:dyDescent="0.3">
      <c r="A760" s="168" t="s">
        <v>974</v>
      </c>
      <c r="B760" s="168" t="s">
        <v>986</v>
      </c>
      <c r="C760" s="168">
        <v>101635</v>
      </c>
      <c r="D760" s="171">
        <v>44025</v>
      </c>
      <c r="E760" s="172">
        <v>191.11</v>
      </c>
      <c r="F760" s="172">
        <v>0.1231</v>
      </c>
      <c r="G760" s="172">
        <v>0.1231</v>
      </c>
      <c r="H760" s="172">
        <v>-4.5499999999999999E-2</v>
      </c>
      <c r="I760" s="172">
        <v>3.7238000000000002</v>
      </c>
      <c r="J760" s="172">
        <v>6.9272</v>
      </c>
      <c r="K760" s="172">
        <v>16.7255</v>
      </c>
      <c r="L760" s="172">
        <v>-16.5473</v>
      </c>
      <c r="M760" s="172">
        <v>-7.7404999999999999</v>
      </c>
      <c r="N760" s="172">
        <v>-7.7275999999999998</v>
      </c>
      <c r="O760" s="172">
        <v>-0.37530000000000002</v>
      </c>
      <c r="P760" s="172">
        <v>3.3929</v>
      </c>
      <c r="Q760" s="172">
        <v>18.528500000000001</v>
      </c>
      <c r="R760" s="172">
        <v>-3.4935999999999998</v>
      </c>
    </row>
    <row r="761" spans="1:18" x14ac:dyDescent="0.3">
      <c r="A761" s="168" t="s">
        <v>974</v>
      </c>
      <c r="B761" s="168" t="s">
        <v>987</v>
      </c>
      <c r="C761" s="168">
        <v>111940</v>
      </c>
      <c r="D761" s="171">
        <v>44025</v>
      </c>
      <c r="E761" s="172">
        <v>34.229999999999997</v>
      </c>
      <c r="F761" s="172">
        <v>0.32240000000000002</v>
      </c>
      <c r="G761" s="172">
        <v>0.32240000000000002</v>
      </c>
      <c r="H761" s="172">
        <v>0.61729999999999996</v>
      </c>
      <c r="I761" s="172">
        <v>4.3916000000000004</v>
      </c>
      <c r="J761" s="172">
        <v>7.3041</v>
      </c>
      <c r="K761" s="172">
        <v>17.145800000000001</v>
      </c>
      <c r="L761" s="172">
        <v>-10.4396</v>
      </c>
      <c r="M761" s="172">
        <v>-3.4687000000000001</v>
      </c>
      <c r="N761" s="172">
        <v>-3.5230999999999999</v>
      </c>
      <c r="O761" s="172">
        <v>3.5118</v>
      </c>
      <c r="P761" s="172">
        <v>5.2465000000000002</v>
      </c>
      <c r="Q761" s="172">
        <v>11.661199999999999</v>
      </c>
      <c r="R761" s="172">
        <v>-1.4415</v>
      </c>
    </row>
    <row r="762" spans="1:18" x14ac:dyDescent="0.3">
      <c r="A762" s="168" t="s">
        <v>974</v>
      </c>
      <c r="B762" s="168" t="s">
        <v>988</v>
      </c>
      <c r="C762" s="168">
        <v>118617</v>
      </c>
      <c r="D762" s="171">
        <v>44025</v>
      </c>
      <c r="E762" s="172">
        <v>36.380000000000003</v>
      </c>
      <c r="F762" s="172">
        <v>0.33090000000000003</v>
      </c>
      <c r="G762" s="172">
        <v>0.33090000000000003</v>
      </c>
      <c r="H762" s="172">
        <v>0.63619999999999999</v>
      </c>
      <c r="I762" s="172">
        <v>4.4501999999999997</v>
      </c>
      <c r="J762" s="172">
        <v>7.4741999999999997</v>
      </c>
      <c r="K762" s="172">
        <v>17.6585</v>
      </c>
      <c r="L762" s="172">
        <v>-9.6821999999999999</v>
      </c>
      <c r="M762" s="172">
        <v>-2.2831000000000001</v>
      </c>
      <c r="N762" s="172">
        <v>-2.0198999999999998</v>
      </c>
      <c r="O762" s="172">
        <v>4.6927000000000003</v>
      </c>
      <c r="P762" s="172">
        <v>6.2958999999999996</v>
      </c>
      <c r="Q762" s="172">
        <v>11.2432</v>
      </c>
      <c r="R762" s="172">
        <v>-0.1779</v>
      </c>
    </row>
    <row r="763" spans="1:18" x14ac:dyDescent="0.3">
      <c r="A763" s="168" t="s">
        <v>974</v>
      </c>
      <c r="B763" s="168" t="s">
        <v>989</v>
      </c>
      <c r="C763" s="168">
        <v>115790</v>
      </c>
      <c r="D763" s="171">
        <v>44025</v>
      </c>
      <c r="E763" s="172">
        <v>21.581099999999999</v>
      </c>
      <c r="F763" s="172">
        <v>0.12479999999999999</v>
      </c>
      <c r="G763" s="172">
        <v>0.12479999999999999</v>
      </c>
      <c r="H763" s="172">
        <v>0.82220000000000004</v>
      </c>
      <c r="I763" s="172">
        <v>4.4264999999999999</v>
      </c>
      <c r="J763" s="172">
        <v>7.71</v>
      </c>
      <c r="K763" s="172">
        <v>19.089200000000002</v>
      </c>
      <c r="L763" s="172">
        <v>-12.3279</v>
      </c>
      <c r="M763" s="172">
        <v>-4.8708</v>
      </c>
      <c r="N763" s="172">
        <v>-6.4882999999999997</v>
      </c>
      <c r="O763" s="172">
        <v>-0.6371</v>
      </c>
      <c r="P763" s="172">
        <v>4.7686999999999999</v>
      </c>
      <c r="Q763" s="172">
        <v>9.1377000000000006</v>
      </c>
      <c r="R763" s="172">
        <v>-1.8191999999999999</v>
      </c>
    </row>
    <row r="764" spans="1:18" x14ac:dyDescent="0.3">
      <c r="A764" s="168" t="s">
        <v>974</v>
      </c>
      <c r="B764" s="168" t="s">
        <v>990</v>
      </c>
      <c r="C764" s="168">
        <v>119148</v>
      </c>
      <c r="D764" s="171">
        <v>44025</v>
      </c>
      <c r="E764" s="172">
        <v>23.881499999999999</v>
      </c>
      <c r="F764" s="172">
        <v>0.14050000000000001</v>
      </c>
      <c r="G764" s="172">
        <v>0.14050000000000001</v>
      </c>
      <c r="H764" s="172">
        <v>0.85940000000000005</v>
      </c>
      <c r="I764" s="172">
        <v>4.5037000000000003</v>
      </c>
      <c r="J764" s="172">
        <v>7.8897000000000004</v>
      </c>
      <c r="K764" s="172">
        <v>19.7224</v>
      </c>
      <c r="L764" s="172">
        <v>-11.5405</v>
      </c>
      <c r="M764" s="172">
        <v>-3.7351000000000001</v>
      </c>
      <c r="N764" s="172">
        <v>-5.0187999999999997</v>
      </c>
      <c r="O764" s="172">
        <v>0.8024</v>
      </c>
      <c r="P764" s="172">
        <v>6.2553000000000001</v>
      </c>
      <c r="Q764" s="172">
        <v>9.7560000000000002</v>
      </c>
      <c r="R764" s="172">
        <v>-0.19550000000000001</v>
      </c>
    </row>
    <row r="765" spans="1:18" x14ac:dyDescent="0.3">
      <c r="A765" s="168" t="s">
        <v>974</v>
      </c>
      <c r="B765" s="168" t="s">
        <v>991</v>
      </c>
      <c r="C765" s="168">
        <v>100471</v>
      </c>
      <c r="D765" s="171">
        <v>44025</v>
      </c>
      <c r="E765" s="172">
        <v>994.87548275174504</v>
      </c>
      <c r="F765" s="172">
        <v>-3.4599999999999999E-2</v>
      </c>
      <c r="G765" s="172">
        <v>-3.4599999999999999E-2</v>
      </c>
      <c r="H765" s="172">
        <v>-0.55279999999999996</v>
      </c>
      <c r="I765" s="172">
        <v>1.7555000000000001</v>
      </c>
      <c r="J765" s="172">
        <v>3.3517999999999999</v>
      </c>
      <c r="K765" s="172">
        <v>13.9574</v>
      </c>
      <c r="L765" s="172">
        <v>-13.4872</v>
      </c>
      <c r="M765" s="172">
        <v>-4.8532999999999999</v>
      </c>
      <c r="N765" s="172">
        <v>-9.3135999999999992</v>
      </c>
      <c r="O765" s="172">
        <v>-1.5932999999999999</v>
      </c>
      <c r="P765" s="172">
        <v>2.7757000000000001</v>
      </c>
      <c r="Q765" s="172">
        <v>18.853300000000001</v>
      </c>
      <c r="R765" s="172">
        <v>-4.3586999999999998</v>
      </c>
    </row>
    <row r="766" spans="1:18" x14ac:dyDescent="0.3">
      <c r="A766" s="168" t="s">
        <v>974</v>
      </c>
      <c r="B766" s="168" t="s">
        <v>992</v>
      </c>
      <c r="C766" s="168">
        <v>118531</v>
      </c>
      <c r="D766" s="171">
        <v>44025</v>
      </c>
      <c r="E766" s="172">
        <v>441.40690000000001</v>
      </c>
      <c r="F766" s="172">
        <v>-2.8299999999999999E-2</v>
      </c>
      <c r="G766" s="172">
        <v>-2.8299999999999999E-2</v>
      </c>
      <c r="H766" s="172">
        <v>-0.53849999999999998</v>
      </c>
      <c r="I766" s="172">
        <v>1.7839</v>
      </c>
      <c r="J766" s="172">
        <v>3.4154</v>
      </c>
      <c r="K766" s="172">
        <v>14.1656</v>
      </c>
      <c r="L766" s="172">
        <v>-13.167400000000001</v>
      </c>
      <c r="M766" s="172">
        <v>-4.3034999999999997</v>
      </c>
      <c r="N766" s="172">
        <v>-8.6234000000000002</v>
      </c>
      <c r="O766" s="172">
        <v>-0.78169999999999995</v>
      </c>
      <c r="P766" s="172">
        <v>3.6433</v>
      </c>
      <c r="Q766" s="172">
        <v>8.5230999999999995</v>
      </c>
      <c r="R766" s="172">
        <v>-3.601</v>
      </c>
    </row>
    <row r="767" spans="1:18" x14ac:dyDescent="0.3">
      <c r="A767" s="168" t="s">
        <v>974</v>
      </c>
      <c r="B767" s="168" t="s">
        <v>993</v>
      </c>
      <c r="C767" s="168">
        <v>102000</v>
      </c>
      <c r="D767" s="171">
        <v>44025</v>
      </c>
      <c r="E767" s="172">
        <v>512.21017020296404</v>
      </c>
      <c r="F767" s="172">
        <v>0.1124</v>
      </c>
      <c r="G767" s="172">
        <v>0.1124</v>
      </c>
      <c r="H767" s="172">
        <v>-0.55030000000000001</v>
      </c>
      <c r="I767" s="172">
        <v>3.1337000000000002</v>
      </c>
      <c r="J767" s="172">
        <v>6.0724</v>
      </c>
      <c r="K767" s="172">
        <v>15.873100000000001</v>
      </c>
      <c r="L767" s="172">
        <v>-17.4497</v>
      </c>
      <c r="M767" s="172">
        <v>-10.464499999999999</v>
      </c>
      <c r="N767" s="172">
        <v>-16.6752</v>
      </c>
      <c r="O767" s="172">
        <v>-1.1890000000000001</v>
      </c>
      <c r="P767" s="172">
        <v>3.9070999999999998</v>
      </c>
      <c r="Q767" s="172">
        <v>17.924199999999999</v>
      </c>
      <c r="R767" s="172">
        <v>-2.6246</v>
      </c>
    </row>
    <row r="768" spans="1:18" x14ac:dyDescent="0.3">
      <c r="A768" s="168" t="s">
        <v>974</v>
      </c>
      <c r="B768" s="168" t="s">
        <v>994</v>
      </c>
      <c r="C768" s="168">
        <v>119018</v>
      </c>
      <c r="D768" s="171">
        <v>44025</v>
      </c>
      <c r="E768" s="172">
        <v>438.57299999999998</v>
      </c>
      <c r="F768" s="172">
        <v>0.1176</v>
      </c>
      <c r="G768" s="172">
        <v>0.1176</v>
      </c>
      <c r="H768" s="172">
        <v>-0.53969999999999996</v>
      </c>
      <c r="I768" s="172">
        <v>3.1568000000000001</v>
      </c>
      <c r="J768" s="172">
        <v>6.1211000000000002</v>
      </c>
      <c r="K768" s="172">
        <v>16.035699999999999</v>
      </c>
      <c r="L768" s="172">
        <v>-17.208500000000001</v>
      </c>
      <c r="M768" s="172">
        <v>-10.0708</v>
      </c>
      <c r="N768" s="172">
        <v>-16.202300000000001</v>
      </c>
      <c r="O768" s="172">
        <v>-0.52769999999999995</v>
      </c>
      <c r="P768" s="172">
        <v>4.6177000000000001</v>
      </c>
      <c r="Q768" s="172">
        <v>9.1796000000000006</v>
      </c>
      <c r="R768" s="172">
        <v>-2.0274999999999999</v>
      </c>
    </row>
    <row r="769" spans="1:18" x14ac:dyDescent="0.3">
      <c r="A769" s="168" t="s">
        <v>974</v>
      </c>
      <c r="B769" s="168" t="s">
        <v>995</v>
      </c>
      <c r="C769" s="168">
        <v>101594</v>
      </c>
      <c r="D769" s="171">
        <v>44025</v>
      </c>
      <c r="E769" s="172">
        <v>203.15270000000001</v>
      </c>
      <c r="F769" s="172">
        <v>0.221</v>
      </c>
      <c r="G769" s="172">
        <v>0.221</v>
      </c>
      <c r="H769" s="172">
        <v>0.35630000000000001</v>
      </c>
      <c r="I769" s="172">
        <v>4.3358999999999996</v>
      </c>
      <c r="J769" s="172">
        <v>7.8437000000000001</v>
      </c>
      <c r="K769" s="172">
        <v>17.303100000000001</v>
      </c>
      <c r="L769" s="172">
        <v>-11.856999999999999</v>
      </c>
      <c r="M769" s="172">
        <v>-3.0977999999999999</v>
      </c>
      <c r="N769" s="172">
        <v>-4.1643999999999997</v>
      </c>
      <c r="O769" s="172">
        <v>1.9591000000000001</v>
      </c>
      <c r="P769" s="172">
        <v>6.0316999999999998</v>
      </c>
      <c r="Q769" s="172">
        <v>18.657900000000001</v>
      </c>
      <c r="R769" s="172">
        <v>-0.76770000000000005</v>
      </c>
    </row>
    <row r="770" spans="1:18" x14ac:dyDescent="0.3">
      <c r="A770" s="168" t="s">
        <v>974</v>
      </c>
      <c r="B770" s="168" t="s">
        <v>996</v>
      </c>
      <c r="C770" s="168">
        <v>120030</v>
      </c>
      <c r="D770" s="171">
        <v>44025</v>
      </c>
      <c r="E770" s="172">
        <v>215.26220000000001</v>
      </c>
      <c r="F770" s="172">
        <v>0.2286</v>
      </c>
      <c r="G770" s="172">
        <v>0.2286</v>
      </c>
      <c r="H770" s="172">
        <v>0.37419999999999998</v>
      </c>
      <c r="I770" s="172">
        <v>4.3731</v>
      </c>
      <c r="J770" s="172">
        <v>7.9286000000000003</v>
      </c>
      <c r="K770" s="172">
        <v>17.575399999999998</v>
      </c>
      <c r="L770" s="172">
        <v>-11.441800000000001</v>
      </c>
      <c r="M770" s="172">
        <v>-2.4058999999999999</v>
      </c>
      <c r="N770" s="172">
        <v>-3.2509999999999999</v>
      </c>
      <c r="O770" s="172">
        <v>2.7913000000000001</v>
      </c>
      <c r="P770" s="172">
        <v>6.8535000000000004</v>
      </c>
      <c r="Q770" s="172">
        <v>9.6951000000000001</v>
      </c>
      <c r="R770" s="172">
        <v>8.6199999999999999E-2</v>
      </c>
    </row>
    <row r="771" spans="1:18" x14ac:dyDescent="0.3">
      <c r="A771" s="168" t="s">
        <v>974</v>
      </c>
      <c r="B771" s="168" t="s">
        <v>997</v>
      </c>
      <c r="C771" s="168">
        <v>108466</v>
      </c>
      <c r="D771" s="171">
        <v>44025</v>
      </c>
      <c r="E771" s="172">
        <v>39.58</v>
      </c>
      <c r="F771" s="172">
        <v>0.38040000000000002</v>
      </c>
      <c r="G771" s="172">
        <v>0.38040000000000002</v>
      </c>
      <c r="H771" s="172">
        <v>0.15179999999999999</v>
      </c>
      <c r="I771" s="172">
        <v>3.9937</v>
      </c>
      <c r="J771" s="172">
        <v>6.9151999999999996</v>
      </c>
      <c r="K771" s="172">
        <v>17.552700000000002</v>
      </c>
      <c r="L771" s="172">
        <v>-12.142099999999999</v>
      </c>
      <c r="M771" s="172">
        <v>-5.0156000000000001</v>
      </c>
      <c r="N771" s="172">
        <v>-6.2308000000000003</v>
      </c>
      <c r="O771" s="172">
        <v>2.1966999999999999</v>
      </c>
      <c r="P771" s="172">
        <v>5.9621000000000004</v>
      </c>
      <c r="Q771" s="172">
        <v>11.991</v>
      </c>
      <c r="R771" s="172">
        <v>-0.38879999999999998</v>
      </c>
    </row>
    <row r="772" spans="1:18" x14ac:dyDescent="0.3">
      <c r="A772" s="168" t="s">
        <v>974</v>
      </c>
      <c r="B772" s="168" t="s">
        <v>998</v>
      </c>
      <c r="C772" s="168">
        <v>120586</v>
      </c>
      <c r="D772" s="171">
        <v>44025</v>
      </c>
      <c r="E772" s="172">
        <v>42.18</v>
      </c>
      <c r="F772" s="172">
        <v>0.38080000000000003</v>
      </c>
      <c r="G772" s="172">
        <v>0.38080000000000003</v>
      </c>
      <c r="H772" s="172">
        <v>0.14249999999999999</v>
      </c>
      <c r="I772" s="172">
        <v>4.0197000000000003</v>
      </c>
      <c r="J772" s="172">
        <v>6.9473000000000003</v>
      </c>
      <c r="K772" s="172">
        <v>17.755400000000002</v>
      </c>
      <c r="L772" s="172">
        <v>-11.867900000000001</v>
      </c>
      <c r="M772" s="172">
        <v>-4.5917000000000003</v>
      </c>
      <c r="N772" s="172">
        <v>-5.6798000000000002</v>
      </c>
      <c r="O772" s="172">
        <v>3.0333999999999999</v>
      </c>
      <c r="P772" s="172">
        <v>6.8955000000000002</v>
      </c>
      <c r="Q772" s="172">
        <v>11.5198</v>
      </c>
      <c r="R772" s="172">
        <v>0.32119999999999999</v>
      </c>
    </row>
    <row r="773" spans="1:18" x14ac:dyDescent="0.3">
      <c r="A773" s="168" t="s">
        <v>974</v>
      </c>
      <c r="B773" s="168" t="s">
        <v>999</v>
      </c>
      <c r="C773" s="168">
        <v>117311</v>
      </c>
      <c r="D773" s="171">
        <v>44025</v>
      </c>
      <c r="E773" s="172">
        <v>23.62</v>
      </c>
      <c r="F773" s="172">
        <v>0.1696</v>
      </c>
      <c r="G773" s="172">
        <v>0.1696</v>
      </c>
      <c r="H773" s="172">
        <v>0.29720000000000002</v>
      </c>
      <c r="I773" s="172">
        <v>4.0069999999999997</v>
      </c>
      <c r="J773" s="172">
        <v>7.1688000000000001</v>
      </c>
      <c r="K773" s="172">
        <v>16.011800000000001</v>
      </c>
      <c r="L773" s="172">
        <v>-9.6750000000000007</v>
      </c>
      <c r="M773" s="172">
        <v>-3.0775999999999999</v>
      </c>
      <c r="N773" s="172">
        <v>-0.88119999999999998</v>
      </c>
      <c r="O773" s="172">
        <v>0</v>
      </c>
      <c r="P773" s="172">
        <v>3.4310999999999998</v>
      </c>
      <c r="Q773" s="172">
        <v>11.0977</v>
      </c>
      <c r="R773" s="172">
        <v>0.21210000000000001</v>
      </c>
    </row>
    <row r="774" spans="1:18" x14ac:dyDescent="0.3">
      <c r="A774" s="168" t="s">
        <v>974</v>
      </c>
      <c r="B774" s="168" t="s">
        <v>1000</v>
      </c>
      <c r="C774" s="168">
        <v>118344</v>
      </c>
      <c r="D774" s="171">
        <v>44025</v>
      </c>
      <c r="E774" s="172">
        <v>25.63</v>
      </c>
      <c r="F774" s="172">
        <v>0.19550000000000001</v>
      </c>
      <c r="G774" s="172">
        <v>0.19550000000000001</v>
      </c>
      <c r="H774" s="172">
        <v>0.35239999999999999</v>
      </c>
      <c r="I774" s="172">
        <v>4.1024000000000003</v>
      </c>
      <c r="J774" s="172">
        <v>7.3282999999999996</v>
      </c>
      <c r="K774" s="172">
        <v>16.235800000000001</v>
      </c>
      <c r="L774" s="172">
        <v>-9.2101000000000006</v>
      </c>
      <c r="M774" s="172">
        <v>-2.2875000000000001</v>
      </c>
      <c r="N774" s="172">
        <v>0.2346</v>
      </c>
      <c r="O774" s="172">
        <v>1.5544</v>
      </c>
      <c r="P774" s="172">
        <v>4.8403</v>
      </c>
      <c r="Q774" s="172">
        <v>10.4267</v>
      </c>
      <c r="R774" s="172">
        <v>1.6164000000000001</v>
      </c>
    </row>
    <row r="775" spans="1:18" x14ac:dyDescent="0.3">
      <c r="A775" s="168" t="s">
        <v>974</v>
      </c>
      <c r="B775" s="168" t="s">
        <v>1001</v>
      </c>
      <c r="C775" s="168">
        <v>118479</v>
      </c>
      <c r="D775" s="171">
        <v>44025</v>
      </c>
      <c r="E775" s="172">
        <v>33.909999999999997</v>
      </c>
      <c r="F775" s="172">
        <v>0.2069</v>
      </c>
      <c r="G775" s="172">
        <v>0.2069</v>
      </c>
      <c r="H775" s="172">
        <v>0.47410000000000002</v>
      </c>
      <c r="I775" s="172">
        <v>3.8908999999999998</v>
      </c>
      <c r="J775" s="172">
        <v>6.6017000000000001</v>
      </c>
      <c r="K775" s="172">
        <v>17.132999999999999</v>
      </c>
      <c r="L775" s="172">
        <v>-8.5983999999999998</v>
      </c>
      <c r="M775" s="172">
        <v>-0.96379999999999999</v>
      </c>
      <c r="N775" s="172">
        <v>-1.4817</v>
      </c>
      <c r="O775" s="172">
        <v>2.5499000000000001</v>
      </c>
      <c r="P775" s="172">
        <v>6.2755000000000001</v>
      </c>
      <c r="Q775" s="172">
        <v>9.4235000000000007</v>
      </c>
      <c r="R775" s="172">
        <v>-0.29959999999999998</v>
      </c>
    </row>
    <row r="776" spans="1:18" x14ac:dyDescent="0.3">
      <c r="A776" s="168" t="s">
        <v>974</v>
      </c>
      <c r="B776" s="168" t="s">
        <v>1002</v>
      </c>
      <c r="C776" s="168">
        <v>108799</v>
      </c>
      <c r="D776" s="171">
        <v>44025</v>
      </c>
      <c r="E776" s="172">
        <v>31.36</v>
      </c>
      <c r="F776" s="172">
        <v>0.22370000000000001</v>
      </c>
      <c r="G776" s="172">
        <v>0.22370000000000001</v>
      </c>
      <c r="H776" s="172">
        <v>0.44840000000000002</v>
      </c>
      <c r="I776" s="172">
        <v>3.8411</v>
      </c>
      <c r="J776" s="172">
        <v>6.5217000000000001</v>
      </c>
      <c r="K776" s="172">
        <v>16.840499999999999</v>
      </c>
      <c r="L776" s="172">
        <v>-9.0487000000000002</v>
      </c>
      <c r="M776" s="172">
        <v>-1.6619999999999999</v>
      </c>
      <c r="N776" s="172">
        <v>-2.3965000000000001</v>
      </c>
      <c r="O776" s="172">
        <v>1.5980000000000001</v>
      </c>
      <c r="P776" s="172">
        <v>4.9764999999999997</v>
      </c>
      <c r="Q776" s="172">
        <v>8.4411000000000005</v>
      </c>
      <c r="R776" s="172">
        <v>-1.2428999999999999</v>
      </c>
    </row>
    <row r="777" spans="1:18" x14ac:dyDescent="0.3">
      <c r="A777" s="168" t="s">
        <v>974</v>
      </c>
      <c r="B777" s="168" t="s">
        <v>1003</v>
      </c>
      <c r="C777" s="168">
        <v>116547</v>
      </c>
      <c r="D777" s="171">
        <v>44025</v>
      </c>
      <c r="E777" s="172">
        <v>19.350000000000001</v>
      </c>
      <c r="F777" s="172">
        <v>-0.20630000000000001</v>
      </c>
      <c r="G777" s="172">
        <v>-0.20630000000000001</v>
      </c>
      <c r="H777" s="172">
        <v>0.36309999999999998</v>
      </c>
      <c r="I777" s="172">
        <v>4.7077999999999998</v>
      </c>
      <c r="J777" s="172">
        <v>7.3807</v>
      </c>
      <c r="K777" s="172">
        <v>16.007200000000001</v>
      </c>
      <c r="L777" s="172">
        <v>-14.870200000000001</v>
      </c>
      <c r="M777" s="172">
        <v>-7.1942000000000004</v>
      </c>
      <c r="N777" s="172">
        <v>-9.0267999999999997</v>
      </c>
      <c r="O777" s="172">
        <v>0.96489999999999998</v>
      </c>
      <c r="P777" s="172">
        <v>5.2750000000000004</v>
      </c>
      <c r="Q777" s="172">
        <v>8.1478000000000002</v>
      </c>
      <c r="R777" s="172">
        <v>-2.9123999999999999</v>
      </c>
    </row>
    <row r="778" spans="1:18" x14ac:dyDescent="0.3">
      <c r="A778" s="168" t="s">
        <v>974</v>
      </c>
      <c r="B778" s="168" t="s">
        <v>1004</v>
      </c>
      <c r="C778" s="168">
        <v>119133</v>
      </c>
      <c r="D778" s="171">
        <v>44025</v>
      </c>
      <c r="E778" s="172">
        <v>21.67</v>
      </c>
      <c r="F778" s="172">
        <v>-0.13819999999999999</v>
      </c>
      <c r="G778" s="172">
        <v>-0.13819999999999999</v>
      </c>
      <c r="H778" s="172">
        <v>0.46360000000000001</v>
      </c>
      <c r="I778" s="172">
        <v>4.7872000000000003</v>
      </c>
      <c r="J778" s="172">
        <v>7.5968</v>
      </c>
      <c r="K778" s="172">
        <v>16.568000000000001</v>
      </c>
      <c r="L778" s="172">
        <v>-14.1782</v>
      </c>
      <c r="M778" s="172">
        <v>-6.1497999999999999</v>
      </c>
      <c r="N778" s="172">
        <v>-7.7087000000000003</v>
      </c>
      <c r="O778" s="172">
        <v>2.5024000000000002</v>
      </c>
      <c r="P778" s="172">
        <v>7.0202999999999998</v>
      </c>
      <c r="Q778" s="172">
        <v>9.8054000000000006</v>
      </c>
      <c r="R778" s="172">
        <v>-1.4649000000000001</v>
      </c>
    </row>
    <row r="779" spans="1:18" x14ac:dyDescent="0.3">
      <c r="A779" s="168" t="s">
        <v>974</v>
      </c>
      <c r="B779" s="168" t="s">
        <v>1005</v>
      </c>
      <c r="C779" s="168">
        <v>112098</v>
      </c>
      <c r="D779" s="171">
        <v>44025</v>
      </c>
      <c r="E779" s="172">
        <v>27.54</v>
      </c>
      <c r="F779" s="172">
        <v>0.4743</v>
      </c>
      <c r="G779" s="172">
        <v>0.4743</v>
      </c>
      <c r="H779" s="172">
        <v>0.2913</v>
      </c>
      <c r="I779" s="172">
        <v>3.9245000000000001</v>
      </c>
      <c r="J779" s="172">
        <v>7.0346000000000002</v>
      </c>
      <c r="K779" s="172">
        <v>17.491499999999998</v>
      </c>
      <c r="L779" s="172">
        <v>-9.2286999999999999</v>
      </c>
      <c r="M779" s="172">
        <v>-1.5726</v>
      </c>
      <c r="N779" s="172">
        <v>-2.9256000000000002</v>
      </c>
      <c r="O779" s="172">
        <v>2.4226000000000001</v>
      </c>
      <c r="P779" s="172">
        <v>5.2473000000000001</v>
      </c>
      <c r="Q779" s="172">
        <v>9.7384000000000004</v>
      </c>
      <c r="R779" s="172">
        <v>-1.0177</v>
      </c>
    </row>
    <row r="780" spans="1:18" x14ac:dyDescent="0.3">
      <c r="A780" s="168" t="s">
        <v>974</v>
      </c>
      <c r="B780" s="168" t="s">
        <v>1006</v>
      </c>
      <c r="C780" s="168">
        <v>120392</v>
      </c>
      <c r="D780" s="171">
        <v>44025</v>
      </c>
      <c r="E780" s="172">
        <v>30.8</v>
      </c>
      <c r="F780" s="172">
        <v>0.45660000000000001</v>
      </c>
      <c r="G780" s="172">
        <v>0.45660000000000001</v>
      </c>
      <c r="H780" s="172">
        <v>0.32569999999999999</v>
      </c>
      <c r="I780" s="172">
        <v>3.9838</v>
      </c>
      <c r="J780" s="172">
        <v>7.1303999999999998</v>
      </c>
      <c r="K780" s="172">
        <v>17.827100000000002</v>
      </c>
      <c r="L780" s="172">
        <v>-8.7136999999999993</v>
      </c>
      <c r="M780" s="172">
        <v>-0.74119999999999997</v>
      </c>
      <c r="N780" s="172">
        <v>-1.7230000000000001</v>
      </c>
      <c r="O780" s="172">
        <v>4.0355999999999996</v>
      </c>
      <c r="P780" s="172">
        <v>6.9725999999999999</v>
      </c>
      <c r="Q780" s="172">
        <v>12.1068</v>
      </c>
      <c r="R780" s="172">
        <v>0.44059999999999999</v>
      </c>
    </row>
    <row r="781" spans="1:18" x14ac:dyDescent="0.3">
      <c r="A781" s="168" t="s">
        <v>974</v>
      </c>
      <c r="B781" s="168" t="s">
        <v>1007</v>
      </c>
      <c r="C781" s="168">
        <v>100219</v>
      </c>
      <c r="D781" s="171">
        <v>44025</v>
      </c>
      <c r="E781" s="172">
        <v>67.811800000000005</v>
      </c>
      <c r="F781" s="172">
        <v>0.2167</v>
      </c>
      <c r="G781" s="172">
        <v>0.2167</v>
      </c>
      <c r="H781" s="172">
        <v>0.26529999999999998</v>
      </c>
      <c r="I781" s="172">
        <v>3.3431000000000002</v>
      </c>
      <c r="J781" s="172">
        <v>5.6651999999999996</v>
      </c>
      <c r="K781" s="172">
        <v>10.928100000000001</v>
      </c>
      <c r="L781" s="172">
        <v>-1.1783999999999999</v>
      </c>
      <c r="M781" s="172">
        <v>2.4148999999999998</v>
      </c>
      <c r="N781" s="172">
        <v>2.2149000000000001</v>
      </c>
      <c r="O781" s="172">
        <v>2.8809999999999998</v>
      </c>
      <c r="P781" s="172">
        <v>3.8317999999999999</v>
      </c>
      <c r="Q781" s="172">
        <v>7.8589000000000002</v>
      </c>
      <c r="R781" s="172">
        <v>1.9886999999999999</v>
      </c>
    </row>
    <row r="782" spans="1:18" x14ac:dyDescent="0.3">
      <c r="A782" s="168" t="s">
        <v>974</v>
      </c>
      <c r="B782" s="168" t="s">
        <v>1008</v>
      </c>
      <c r="C782" s="168">
        <v>120490</v>
      </c>
      <c r="D782" s="171">
        <v>44025</v>
      </c>
      <c r="E782" s="172">
        <v>73.489900000000006</v>
      </c>
      <c r="F782" s="172">
        <v>0.22570000000000001</v>
      </c>
      <c r="G782" s="172">
        <v>0.22570000000000001</v>
      </c>
      <c r="H782" s="172">
        <v>0.28639999999999999</v>
      </c>
      <c r="I782" s="172">
        <v>3.3866000000000001</v>
      </c>
      <c r="J782" s="172">
        <v>5.7637999999999998</v>
      </c>
      <c r="K782" s="172">
        <v>11.232699999999999</v>
      </c>
      <c r="L782" s="172">
        <v>-0.66149999999999998</v>
      </c>
      <c r="M782" s="172">
        <v>3.1692999999999998</v>
      </c>
      <c r="N782" s="172">
        <v>3.2242999999999999</v>
      </c>
      <c r="O782" s="172">
        <v>3.9068999999999998</v>
      </c>
      <c r="P782" s="172">
        <v>5.1391</v>
      </c>
      <c r="Q782" s="172">
        <v>9.8569999999999993</v>
      </c>
      <c r="R782" s="172">
        <v>3</v>
      </c>
    </row>
    <row r="783" spans="1:18" x14ac:dyDescent="0.3">
      <c r="A783" s="168" t="s">
        <v>974</v>
      </c>
      <c r="B783" s="168" t="s">
        <v>1009</v>
      </c>
      <c r="C783" s="168">
        <v>114457</v>
      </c>
      <c r="D783" s="171">
        <v>44025</v>
      </c>
      <c r="E783" s="172">
        <v>304.63686932460899</v>
      </c>
      <c r="F783" s="172">
        <v>0.28439999999999999</v>
      </c>
      <c r="G783" s="172">
        <v>0.28439999999999999</v>
      </c>
      <c r="H783" s="172">
        <v>0.22539999999999999</v>
      </c>
      <c r="I783" s="172">
        <v>4.5143000000000004</v>
      </c>
      <c r="J783" s="172">
        <v>8.2657000000000007</v>
      </c>
      <c r="K783" s="172">
        <v>19.888999999999999</v>
      </c>
      <c r="L783" s="172">
        <v>-10.737399999999999</v>
      </c>
      <c r="M783" s="172">
        <v>-2.7562000000000002</v>
      </c>
      <c r="N783" s="172">
        <v>-2.6873999999999998</v>
      </c>
      <c r="O783" s="172">
        <v>1.8928</v>
      </c>
      <c r="P783" s="172">
        <v>5.0749000000000004</v>
      </c>
      <c r="Q783" s="172">
        <v>17.1769</v>
      </c>
      <c r="R783" s="172">
        <v>0.2094</v>
      </c>
    </row>
    <row r="784" spans="1:18" x14ac:dyDescent="0.3">
      <c r="A784" s="168" t="s">
        <v>974</v>
      </c>
      <c r="B784" s="168" t="s">
        <v>1010</v>
      </c>
      <c r="C784" s="168">
        <v>120153</v>
      </c>
      <c r="D784" s="171">
        <v>44025</v>
      </c>
      <c r="E784" s="172">
        <v>67.988575287787796</v>
      </c>
      <c r="F784" s="172">
        <v>0.29470000000000002</v>
      </c>
      <c r="G784" s="172">
        <v>0.29470000000000002</v>
      </c>
      <c r="H784" s="172">
        <v>0.24740000000000001</v>
      </c>
      <c r="I784" s="172">
        <v>4.5595999999999997</v>
      </c>
      <c r="J784" s="172">
        <v>8.3686000000000007</v>
      </c>
      <c r="K784" s="172">
        <v>20.229600000000001</v>
      </c>
      <c r="L784" s="172">
        <v>-10.225</v>
      </c>
      <c r="M784" s="172">
        <v>-1.9435</v>
      </c>
      <c r="N784" s="172">
        <v>-1.5981000000000001</v>
      </c>
      <c r="O784" s="172">
        <v>3.0914999999999999</v>
      </c>
      <c r="P784" s="172">
        <v>6.3734000000000002</v>
      </c>
      <c r="Q784" s="172">
        <v>10.676500000000001</v>
      </c>
      <c r="R784" s="172">
        <v>1.3149999999999999</v>
      </c>
    </row>
    <row r="785" spans="1:18" x14ac:dyDescent="0.3">
      <c r="A785" s="168" t="s">
        <v>974</v>
      </c>
      <c r="B785" s="168" t="s">
        <v>1011</v>
      </c>
      <c r="C785" s="168">
        <v>119308</v>
      </c>
      <c r="D785" s="171">
        <v>44025</v>
      </c>
      <c r="E785" s="172">
        <v>27.073</v>
      </c>
      <c r="F785" s="172">
        <v>0.3856</v>
      </c>
      <c r="G785" s="172">
        <v>0.3856</v>
      </c>
      <c r="H785" s="172">
        <v>0.16650000000000001</v>
      </c>
      <c r="I785" s="172">
        <v>3.7280000000000002</v>
      </c>
      <c r="J785" s="172">
        <v>6.3981000000000003</v>
      </c>
      <c r="K785" s="172">
        <v>15.850099999999999</v>
      </c>
      <c r="L785" s="172">
        <v>-12.481400000000001</v>
      </c>
      <c r="M785" s="172">
        <v>-5.5406000000000004</v>
      </c>
      <c r="N785" s="172">
        <v>-5.7805999999999997</v>
      </c>
      <c r="O785" s="172">
        <v>2.0215000000000001</v>
      </c>
      <c r="P785" s="172">
        <v>4.5187999999999997</v>
      </c>
      <c r="Q785" s="172">
        <v>10.2569</v>
      </c>
      <c r="R785" s="172">
        <v>-0.61939999999999995</v>
      </c>
    </row>
    <row r="786" spans="1:18" x14ac:dyDescent="0.3">
      <c r="A786" s="168" t="s">
        <v>974</v>
      </c>
      <c r="B786" s="168" t="s">
        <v>1012</v>
      </c>
      <c r="C786" s="168">
        <v>118069</v>
      </c>
      <c r="D786" s="171">
        <v>44025</v>
      </c>
      <c r="E786" s="172">
        <v>25.606999999999999</v>
      </c>
      <c r="F786" s="172">
        <v>0.38019999999999998</v>
      </c>
      <c r="G786" s="172">
        <v>0.38019999999999998</v>
      </c>
      <c r="H786" s="172">
        <v>0.1525</v>
      </c>
      <c r="I786" s="172">
        <v>3.6930999999999998</v>
      </c>
      <c r="J786" s="172">
        <v>6.3193000000000001</v>
      </c>
      <c r="K786" s="172">
        <v>15.586399999999999</v>
      </c>
      <c r="L786" s="172">
        <v>-12.883599999999999</v>
      </c>
      <c r="M786" s="172">
        <v>-6.1670999999999996</v>
      </c>
      <c r="N786" s="172">
        <v>-6.6086</v>
      </c>
      <c r="O786" s="172">
        <v>1.1755</v>
      </c>
      <c r="P786" s="172">
        <v>3.6932999999999998</v>
      </c>
      <c r="Q786" s="172">
        <v>7.665</v>
      </c>
      <c r="R786" s="172">
        <v>-1.4591000000000001</v>
      </c>
    </row>
    <row r="787" spans="1:18" x14ac:dyDescent="0.3">
      <c r="A787" s="168" t="s">
        <v>974</v>
      </c>
      <c r="B787" s="168" t="s">
        <v>1013</v>
      </c>
      <c r="C787" s="168">
        <v>106871</v>
      </c>
      <c r="D787" s="171">
        <v>44025</v>
      </c>
      <c r="E787" s="172">
        <v>28.811614612078699</v>
      </c>
      <c r="F787" s="172">
        <v>-0.27239999999999998</v>
      </c>
      <c r="G787" s="172">
        <v>-0.27239999999999998</v>
      </c>
      <c r="H787" s="172">
        <v>0.29949999999999999</v>
      </c>
      <c r="I787" s="172">
        <v>3.2555000000000001</v>
      </c>
      <c r="J787" s="172">
        <v>6.2880000000000003</v>
      </c>
      <c r="K787" s="172">
        <v>12.314399999999999</v>
      </c>
      <c r="L787" s="172">
        <v>-12.6393</v>
      </c>
      <c r="M787" s="172">
        <v>-5.3608000000000002</v>
      </c>
      <c r="N787" s="172">
        <v>-2.2795000000000001</v>
      </c>
      <c r="O787" s="172">
        <v>2.6185</v>
      </c>
      <c r="P787" s="172">
        <v>3.9136000000000002</v>
      </c>
      <c r="Q787" s="172">
        <v>9.0419999999999998</v>
      </c>
      <c r="R787" s="172">
        <v>-0.40339999999999998</v>
      </c>
    </row>
    <row r="788" spans="1:18" x14ac:dyDescent="0.3">
      <c r="A788" s="168" t="s">
        <v>974</v>
      </c>
      <c r="B788" s="168" t="s">
        <v>1014</v>
      </c>
      <c r="C788" s="168">
        <v>120267</v>
      </c>
      <c r="D788" s="171">
        <v>44025</v>
      </c>
      <c r="E788" s="172">
        <v>27.7056</v>
      </c>
      <c r="F788" s="172">
        <v>-0.26390000000000002</v>
      </c>
      <c r="G788" s="172">
        <v>-0.26390000000000002</v>
      </c>
      <c r="H788" s="172">
        <v>0.31940000000000002</v>
      </c>
      <c r="I788" s="172">
        <v>3.2966000000000002</v>
      </c>
      <c r="J788" s="172">
        <v>6.3815999999999997</v>
      </c>
      <c r="K788" s="172">
        <v>12.605600000000001</v>
      </c>
      <c r="L788" s="172">
        <v>-12.183199999999999</v>
      </c>
      <c r="M788" s="172">
        <v>-4.7358000000000002</v>
      </c>
      <c r="N788" s="172">
        <v>-1.3888</v>
      </c>
      <c r="O788" s="172">
        <v>3.7222</v>
      </c>
      <c r="P788" s="172">
        <v>4.9907000000000004</v>
      </c>
      <c r="Q788" s="172">
        <v>10.1006</v>
      </c>
      <c r="R788" s="172">
        <v>0.59840000000000004</v>
      </c>
    </row>
    <row r="789" spans="1:18" x14ac:dyDescent="0.3">
      <c r="A789" s="168" t="s">
        <v>974</v>
      </c>
      <c r="B789" s="168" t="s">
        <v>1015</v>
      </c>
      <c r="C789" s="168">
        <v>146549</v>
      </c>
      <c r="D789" s="171">
        <v>44025</v>
      </c>
      <c r="E789" s="172">
        <v>9.7472999999999992</v>
      </c>
      <c r="F789" s="172">
        <v>0.1706</v>
      </c>
      <c r="G789" s="172">
        <v>0.1706</v>
      </c>
      <c r="H789" s="172">
        <v>-0.11070000000000001</v>
      </c>
      <c r="I789" s="172">
        <v>3.0718999999999999</v>
      </c>
      <c r="J789" s="172">
        <v>6.5930999999999997</v>
      </c>
      <c r="K789" s="172">
        <v>14.9297</v>
      </c>
      <c r="L789" s="172">
        <v>-11.9262</v>
      </c>
      <c r="M789" s="172">
        <v>-4.9757999999999996</v>
      </c>
      <c r="N789" s="172">
        <v>-4.0137999999999998</v>
      </c>
      <c r="O789" s="172"/>
      <c r="P789" s="172"/>
      <c r="Q789" s="172">
        <v>-1.9038999999999999</v>
      </c>
      <c r="R789" s="172"/>
    </row>
    <row r="790" spans="1:18" x14ac:dyDescent="0.3">
      <c r="A790" s="168" t="s">
        <v>974</v>
      </c>
      <c r="B790" s="168" t="s">
        <v>1016</v>
      </c>
      <c r="C790" s="168">
        <v>146551</v>
      </c>
      <c r="D790" s="171">
        <v>44025</v>
      </c>
      <c r="E790" s="172">
        <v>9.4930000000000003</v>
      </c>
      <c r="F790" s="172">
        <v>0.154</v>
      </c>
      <c r="G790" s="172">
        <v>0.154</v>
      </c>
      <c r="H790" s="172">
        <v>-0.15359999999999999</v>
      </c>
      <c r="I790" s="172">
        <v>2.9878</v>
      </c>
      <c r="J790" s="172">
        <v>6.4070999999999998</v>
      </c>
      <c r="K790" s="172">
        <v>14.4369</v>
      </c>
      <c r="L790" s="172">
        <v>-12.7281</v>
      </c>
      <c r="M790" s="172">
        <v>-6.3362999999999996</v>
      </c>
      <c r="N790" s="172">
        <v>-5.8673000000000002</v>
      </c>
      <c r="O790" s="172"/>
      <c r="P790" s="172"/>
      <c r="Q790" s="172">
        <v>-3.8323</v>
      </c>
      <c r="R790" s="172"/>
    </row>
    <row r="791" spans="1:18" x14ac:dyDescent="0.3">
      <c r="A791" s="168" t="s">
        <v>974</v>
      </c>
      <c r="B791" s="168" t="s">
        <v>1017</v>
      </c>
      <c r="C791" s="168">
        <v>118825</v>
      </c>
      <c r="D791" s="171">
        <v>44025</v>
      </c>
      <c r="E791" s="172">
        <v>51.904000000000003</v>
      </c>
      <c r="F791" s="172">
        <v>0.1988</v>
      </c>
      <c r="G791" s="172">
        <v>0.1988</v>
      </c>
      <c r="H791" s="172">
        <v>0.41399999999999998</v>
      </c>
      <c r="I791" s="172">
        <v>4.7359999999999998</v>
      </c>
      <c r="J791" s="172">
        <v>8.6471</v>
      </c>
      <c r="K791" s="172">
        <v>19.434899999999999</v>
      </c>
      <c r="L791" s="172">
        <v>-11.254</v>
      </c>
      <c r="M791" s="172">
        <v>-2.0125000000000002</v>
      </c>
      <c r="N791" s="172">
        <v>-4.0679999999999996</v>
      </c>
      <c r="O791" s="172">
        <v>4.4005999999999998</v>
      </c>
      <c r="P791" s="172">
        <v>8.8143999999999991</v>
      </c>
      <c r="Q791" s="172">
        <v>14.4191</v>
      </c>
      <c r="R791" s="172">
        <v>2.3054000000000001</v>
      </c>
    </row>
    <row r="792" spans="1:18" x14ac:dyDescent="0.3">
      <c r="A792" s="168" t="s">
        <v>974</v>
      </c>
      <c r="B792" s="168" t="s">
        <v>1018</v>
      </c>
      <c r="C792" s="168">
        <v>107578</v>
      </c>
      <c r="D792" s="171">
        <v>44025</v>
      </c>
      <c r="E792" s="172">
        <v>48.473999999999997</v>
      </c>
      <c r="F792" s="172">
        <v>0.19020000000000001</v>
      </c>
      <c r="G792" s="172">
        <v>0.19020000000000001</v>
      </c>
      <c r="H792" s="172">
        <v>0.39140000000000003</v>
      </c>
      <c r="I792" s="172">
        <v>4.6932</v>
      </c>
      <c r="J792" s="172">
        <v>8.5449000000000002</v>
      </c>
      <c r="K792" s="172">
        <v>19.1066</v>
      </c>
      <c r="L792" s="172">
        <v>-11.745100000000001</v>
      </c>
      <c r="M792" s="172">
        <v>-2.8266</v>
      </c>
      <c r="N792" s="172">
        <v>-5.1222000000000003</v>
      </c>
      <c r="O792" s="172">
        <v>3.4083999999999999</v>
      </c>
      <c r="P792" s="172">
        <v>7.8558000000000003</v>
      </c>
      <c r="Q792" s="172">
        <v>13.713800000000001</v>
      </c>
      <c r="R792" s="172">
        <v>1.2221</v>
      </c>
    </row>
    <row r="793" spans="1:18" x14ac:dyDescent="0.3">
      <c r="A793" s="168" t="s">
        <v>974</v>
      </c>
      <c r="B793" s="168" t="s">
        <v>1019</v>
      </c>
      <c r="C793" s="168">
        <v>106235</v>
      </c>
      <c r="D793" s="171">
        <v>44025</v>
      </c>
      <c r="E793" s="172">
        <v>29.023099999999999</v>
      </c>
      <c r="F793" s="172">
        <v>0.309</v>
      </c>
      <c r="G793" s="172">
        <v>0.309</v>
      </c>
      <c r="H793" s="172">
        <v>-1E-3</v>
      </c>
      <c r="I793" s="172">
        <v>3.9807000000000001</v>
      </c>
      <c r="J793" s="172">
        <v>6.0766</v>
      </c>
      <c r="K793" s="172">
        <v>14.225899999999999</v>
      </c>
      <c r="L793" s="172">
        <v>-19.6234</v>
      </c>
      <c r="M793" s="172">
        <v>-11.5883</v>
      </c>
      <c r="N793" s="172">
        <v>-17.365400000000001</v>
      </c>
      <c r="O793" s="172">
        <v>-1.4556</v>
      </c>
      <c r="P793" s="172">
        <v>3.2702</v>
      </c>
      <c r="Q793" s="172">
        <v>8.5829000000000004</v>
      </c>
      <c r="R793" s="172">
        <v>-4.6479999999999997</v>
      </c>
    </row>
    <row r="794" spans="1:18" x14ac:dyDescent="0.3">
      <c r="A794" s="168" t="s">
        <v>974</v>
      </c>
      <c r="B794" s="168" t="s">
        <v>1020</v>
      </c>
      <c r="C794" s="168">
        <v>118632</v>
      </c>
      <c r="D794" s="171">
        <v>44025</v>
      </c>
      <c r="E794" s="172">
        <v>31.034700000000001</v>
      </c>
      <c r="F794" s="172">
        <v>0.3155</v>
      </c>
      <c r="G794" s="172">
        <v>0.3155</v>
      </c>
      <c r="H794" s="172">
        <v>1.5800000000000002E-2</v>
      </c>
      <c r="I794" s="172">
        <v>4.0145</v>
      </c>
      <c r="J794" s="172">
        <v>6.1581999999999999</v>
      </c>
      <c r="K794" s="172">
        <v>14.480700000000001</v>
      </c>
      <c r="L794" s="172">
        <v>-19.237300000000001</v>
      </c>
      <c r="M794" s="172">
        <v>-10.9838</v>
      </c>
      <c r="N794" s="172">
        <v>-16.631399999999999</v>
      </c>
      <c r="O794" s="172">
        <v>-0.49009999999999998</v>
      </c>
      <c r="P794" s="172">
        <v>4.3095999999999997</v>
      </c>
      <c r="Q794" s="172">
        <v>10.545199999999999</v>
      </c>
      <c r="R794" s="172">
        <v>-3.7844000000000002</v>
      </c>
    </row>
    <row r="795" spans="1:18" x14ac:dyDescent="0.3">
      <c r="A795" s="168" t="s">
        <v>974</v>
      </c>
      <c r="B795" s="168" t="s">
        <v>1021</v>
      </c>
      <c r="C795" s="168">
        <v>138308</v>
      </c>
      <c r="D795" s="171">
        <v>44025</v>
      </c>
      <c r="E795" s="172">
        <v>157.41999999999999</v>
      </c>
      <c r="F795" s="172">
        <v>0.17180000000000001</v>
      </c>
      <c r="G795" s="172">
        <v>0.17180000000000001</v>
      </c>
      <c r="H795" s="172">
        <v>0.60709999999999997</v>
      </c>
      <c r="I795" s="172">
        <v>4.1344000000000003</v>
      </c>
      <c r="J795" s="172">
        <v>7.3879999999999999</v>
      </c>
      <c r="K795" s="172">
        <v>16.031500000000001</v>
      </c>
      <c r="L795" s="172">
        <v>-13.013199999999999</v>
      </c>
      <c r="M795" s="172">
        <v>-5.6631</v>
      </c>
      <c r="N795" s="172">
        <v>-7.2363</v>
      </c>
      <c r="O795" s="172">
        <v>0.5302</v>
      </c>
      <c r="P795" s="172">
        <v>4.1371000000000002</v>
      </c>
      <c r="Q795" s="172">
        <v>17.0977</v>
      </c>
      <c r="R795" s="172">
        <v>-2.2261000000000002</v>
      </c>
    </row>
    <row r="796" spans="1:18" x14ac:dyDescent="0.3">
      <c r="A796" s="168" t="s">
        <v>974</v>
      </c>
      <c r="B796" s="168" t="s">
        <v>1022</v>
      </c>
      <c r="C796" s="168">
        <v>138312</v>
      </c>
      <c r="D796" s="171">
        <v>44025</v>
      </c>
      <c r="E796" s="172">
        <v>173.15</v>
      </c>
      <c r="F796" s="172">
        <v>0.1794</v>
      </c>
      <c r="G796" s="172">
        <v>0.1794</v>
      </c>
      <c r="H796" s="172">
        <v>0.63349999999999995</v>
      </c>
      <c r="I796" s="172">
        <v>4.1942000000000004</v>
      </c>
      <c r="J796" s="172">
        <v>7.5265000000000004</v>
      </c>
      <c r="K796" s="172">
        <v>16.458200000000001</v>
      </c>
      <c r="L796" s="172">
        <v>-12.4001</v>
      </c>
      <c r="M796" s="172">
        <v>-4.6688000000000001</v>
      </c>
      <c r="N796" s="172">
        <v>-5.9988999999999999</v>
      </c>
      <c r="O796" s="172">
        <v>1.9822</v>
      </c>
      <c r="P796" s="172">
        <v>5.6734</v>
      </c>
      <c r="Q796" s="172">
        <v>11.1875</v>
      </c>
      <c r="R796" s="172">
        <v>-0.90180000000000005</v>
      </c>
    </row>
    <row r="797" spans="1:18" x14ac:dyDescent="0.3">
      <c r="A797" s="168" t="s">
        <v>974</v>
      </c>
      <c r="B797" s="168" t="s">
        <v>1023</v>
      </c>
      <c r="C797" s="168">
        <v>119598</v>
      </c>
      <c r="D797" s="171">
        <v>44025</v>
      </c>
      <c r="E797" s="172">
        <v>39.2988</v>
      </c>
      <c r="F797" s="172">
        <v>0.1736</v>
      </c>
      <c r="G797" s="172">
        <v>0.1736</v>
      </c>
      <c r="H797" s="172">
        <v>2.75E-2</v>
      </c>
      <c r="I797" s="172">
        <v>3.9615</v>
      </c>
      <c r="J797" s="172">
        <v>6.8525999999999998</v>
      </c>
      <c r="K797" s="172">
        <v>17.991700000000002</v>
      </c>
      <c r="L797" s="172">
        <v>-12.292400000000001</v>
      </c>
      <c r="M797" s="172">
        <v>-5.4927000000000001</v>
      </c>
      <c r="N797" s="172">
        <v>-6.5285000000000002</v>
      </c>
      <c r="O797" s="172">
        <v>1.5071000000000001</v>
      </c>
      <c r="P797" s="172">
        <v>5.9317000000000002</v>
      </c>
      <c r="Q797" s="172">
        <v>12.010999999999999</v>
      </c>
      <c r="R797" s="172">
        <v>-0.8135</v>
      </c>
    </row>
    <row r="798" spans="1:18" x14ac:dyDescent="0.3">
      <c r="A798" s="168" t="s">
        <v>974</v>
      </c>
      <c r="B798" s="168" t="s">
        <v>1024</v>
      </c>
      <c r="C798" s="168">
        <v>103504</v>
      </c>
      <c r="D798" s="171">
        <v>44025</v>
      </c>
      <c r="E798" s="172">
        <v>36.770499999999998</v>
      </c>
      <c r="F798" s="172">
        <v>0.16839999999999999</v>
      </c>
      <c r="G798" s="172">
        <v>0.16839999999999999</v>
      </c>
      <c r="H798" s="172">
        <v>1.5800000000000002E-2</v>
      </c>
      <c r="I798" s="172">
        <v>3.9340000000000002</v>
      </c>
      <c r="J798" s="172">
        <v>6.7827000000000002</v>
      </c>
      <c r="K798" s="172">
        <v>17.7455</v>
      </c>
      <c r="L798" s="172">
        <v>-12.6564</v>
      </c>
      <c r="M798" s="172">
        <v>-6.0804999999999998</v>
      </c>
      <c r="N798" s="172">
        <v>-7.2961999999999998</v>
      </c>
      <c r="O798" s="172">
        <v>0.57520000000000004</v>
      </c>
      <c r="P798" s="172">
        <v>4.8624999999999998</v>
      </c>
      <c r="Q798" s="172">
        <v>9.4039999999999999</v>
      </c>
      <c r="R798" s="172">
        <v>-1.6129</v>
      </c>
    </row>
    <row r="799" spans="1:18" x14ac:dyDescent="0.3">
      <c r="A799" s="168" t="s">
        <v>974</v>
      </c>
      <c r="B799" s="168" t="s">
        <v>1025</v>
      </c>
      <c r="C799" s="168">
        <v>100475</v>
      </c>
      <c r="D799" s="171">
        <v>44025</v>
      </c>
      <c r="E799" s="172">
        <v>434.585760104602</v>
      </c>
      <c r="F799" s="172">
        <v>0.1298</v>
      </c>
      <c r="G799" s="172">
        <v>0.1298</v>
      </c>
      <c r="H799" s="172">
        <v>-3.6299999999999999E-2</v>
      </c>
      <c r="I799" s="172">
        <v>3.8761999999999999</v>
      </c>
      <c r="J799" s="172">
        <v>7.2260999999999997</v>
      </c>
      <c r="K799" s="172">
        <v>16.751200000000001</v>
      </c>
      <c r="L799" s="172">
        <v>-15.0077</v>
      </c>
      <c r="M799" s="172">
        <v>-8.68</v>
      </c>
      <c r="N799" s="172">
        <v>-11.503500000000001</v>
      </c>
      <c r="O799" s="172">
        <v>-0.36749999999999999</v>
      </c>
      <c r="P799" s="172">
        <v>3.3167</v>
      </c>
      <c r="Q799" s="172">
        <v>18.518799999999999</v>
      </c>
      <c r="R799" s="172">
        <v>-2.6198000000000001</v>
      </c>
    </row>
    <row r="800" spans="1:18" x14ac:dyDescent="0.3">
      <c r="A800" s="168" t="s">
        <v>974</v>
      </c>
      <c r="B800" s="168" t="s">
        <v>1026</v>
      </c>
      <c r="C800" s="168">
        <v>119160</v>
      </c>
      <c r="D800" s="171">
        <v>44025</v>
      </c>
      <c r="E800" s="172">
        <v>216.77199999999999</v>
      </c>
      <c r="F800" s="172">
        <v>0.13639999999999999</v>
      </c>
      <c r="G800" s="172">
        <v>0.13639999999999999</v>
      </c>
      <c r="H800" s="172">
        <v>-2.0799999999999999E-2</v>
      </c>
      <c r="I800" s="172">
        <v>3.9083999999999999</v>
      </c>
      <c r="J800" s="172">
        <v>7.3023999999999996</v>
      </c>
      <c r="K800" s="172">
        <v>16.990300000000001</v>
      </c>
      <c r="L800" s="172">
        <v>-14.656599999999999</v>
      </c>
      <c r="M800" s="172">
        <v>-8.1311</v>
      </c>
      <c r="N800" s="172">
        <v>-10.7272</v>
      </c>
      <c r="O800" s="172">
        <v>0.8246</v>
      </c>
      <c r="P800" s="172">
        <v>4.7473000000000001</v>
      </c>
      <c r="Q800" s="172">
        <v>9.6088000000000005</v>
      </c>
      <c r="R800" s="172">
        <v>-1.6632</v>
      </c>
    </row>
    <row r="801" spans="1:18" x14ac:dyDescent="0.3">
      <c r="A801" s="168" t="s">
        <v>974</v>
      </c>
      <c r="B801" s="168" t="s">
        <v>1027</v>
      </c>
      <c r="C801" s="168">
        <v>118870</v>
      </c>
      <c r="D801" s="171">
        <v>44025</v>
      </c>
      <c r="E801" s="172">
        <v>71.2</v>
      </c>
      <c r="F801" s="172">
        <v>0.25340000000000001</v>
      </c>
      <c r="G801" s="172">
        <v>0.25340000000000001</v>
      </c>
      <c r="H801" s="172">
        <v>0.30990000000000001</v>
      </c>
      <c r="I801" s="172">
        <v>3.6842999999999999</v>
      </c>
      <c r="J801" s="172">
        <v>6.6346999999999996</v>
      </c>
      <c r="K801" s="172">
        <v>15.546900000000001</v>
      </c>
      <c r="L801" s="172">
        <v>-13.3293</v>
      </c>
      <c r="M801" s="172">
        <v>-7.0132000000000003</v>
      </c>
      <c r="N801" s="172">
        <v>-7.6763000000000003</v>
      </c>
      <c r="O801" s="172">
        <v>-1.7645999999999999</v>
      </c>
      <c r="P801" s="172">
        <v>1.6469</v>
      </c>
      <c r="Q801" s="172">
        <v>6.5197000000000003</v>
      </c>
      <c r="R801" s="172">
        <v>-3.2241</v>
      </c>
    </row>
    <row r="802" spans="1:18" x14ac:dyDescent="0.3">
      <c r="A802" s="168" t="s">
        <v>974</v>
      </c>
      <c r="B802" s="168" t="s">
        <v>1028</v>
      </c>
      <c r="C802" s="168">
        <v>101209</v>
      </c>
      <c r="D802" s="171">
        <v>44025</v>
      </c>
      <c r="E802" s="172">
        <v>90.186666666666696</v>
      </c>
      <c r="F802" s="172">
        <v>0.252</v>
      </c>
      <c r="G802" s="172">
        <v>0.252</v>
      </c>
      <c r="H802" s="172">
        <v>0.31140000000000001</v>
      </c>
      <c r="I802" s="172">
        <v>3.6945999999999999</v>
      </c>
      <c r="J802" s="172">
        <v>6.6204000000000001</v>
      </c>
      <c r="K802" s="172">
        <v>15.5055</v>
      </c>
      <c r="L802" s="172">
        <v>-13.4153</v>
      </c>
      <c r="M802" s="172">
        <v>-7.1898999999999997</v>
      </c>
      <c r="N802" s="172">
        <v>-7.9226999999999999</v>
      </c>
      <c r="O802" s="172">
        <v>-2.2259000000000002</v>
      </c>
      <c r="P802" s="172">
        <v>0.78620000000000001</v>
      </c>
      <c r="Q802" s="172">
        <v>9.0486000000000004</v>
      </c>
      <c r="R802" s="172">
        <v>-3.5644999999999998</v>
      </c>
    </row>
    <row r="803" spans="1:18" x14ac:dyDescent="0.3">
      <c r="A803" s="168" t="s">
        <v>974</v>
      </c>
      <c r="B803" s="168" t="s">
        <v>1029</v>
      </c>
      <c r="C803" s="168">
        <v>141248</v>
      </c>
      <c r="D803" s="171">
        <v>44025</v>
      </c>
      <c r="E803" s="172">
        <v>10.49</v>
      </c>
      <c r="F803" s="172">
        <v>0.2868</v>
      </c>
      <c r="G803" s="172">
        <v>0.2868</v>
      </c>
      <c r="H803" s="172">
        <v>0.38279999999999997</v>
      </c>
      <c r="I803" s="172">
        <v>4.4821</v>
      </c>
      <c r="J803" s="172">
        <v>7.5896999999999997</v>
      </c>
      <c r="K803" s="172">
        <v>17.997800000000002</v>
      </c>
      <c r="L803" s="172">
        <v>-10.494899999999999</v>
      </c>
      <c r="M803" s="172">
        <v>-3.2288000000000001</v>
      </c>
      <c r="N803" s="172">
        <v>-4.1132999999999997</v>
      </c>
      <c r="O803" s="172">
        <v>0.80649999999999999</v>
      </c>
      <c r="P803" s="172"/>
      <c r="Q803" s="172">
        <v>1.5179</v>
      </c>
      <c r="R803" s="172">
        <v>-0.84589999999999999</v>
      </c>
    </row>
    <row r="804" spans="1:18" x14ac:dyDescent="0.3">
      <c r="A804" s="168" t="s">
        <v>974</v>
      </c>
      <c r="B804" s="168" t="s">
        <v>1030</v>
      </c>
      <c r="C804" s="168">
        <v>141247</v>
      </c>
      <c r="D804" s="171">
        <v>44025</v>
      </c>
      <c r="E804" s="172">
        <v>10.25</v>
      </c>
      <c r="F804" s="172">
        <v>0.19550000000000001</v>
      </c>
      <c r="G804" s="172">
        <v>0.19550000000000001</v>
      </c>
      <c r="H804" s="172">
        <v>0.29349999999999998</v>
      </c>
      <c r="I804" s="172">
        <v>4.4851999999999999</v>
      </c>
      <c r="J804" s="172">
        <v>7.5551000000000004</v>
      </c>
      <c r="K804" s="172">
        <v>17.680800000000001</v>
      </c>
      <c r="L804" s="172">
        <v>-10.7143</v>
      </c>
      <c r="M804" s="172">
        <v>-3.6654</v>
      </c>
      <c r="N804" s="172">
        <v>-4.6512000000000002</v>
      </c>
      <c r="O804" s="172">
        <v>0.1303</v>
      </c>
      <c r="P804" s="172"/>
      <c r="Q804" s="172">
        <v>0.78069999999999995</v>
      </c>
      <c r="R804" s="172">
        <v>-1.3834</v>
      </c>
    </row>
    <row r="805" spans="1:18" x14ac:dyDescent="0.3">
      <c r="A805" s="168" t="s">
        <v>974</v>
      </c>
      <c r="B805" s="168" t="s">
        <v>1031</v>
      </c>
      <c r="C805" s="168">
        <v>120657</v>
      </c>
      <c r="D805" s="171">
        <v>44025</v>
      </c>
      <c r="E805" s="172">
        <v>55.052295945377402</v>
      </c>
      <c r="F805" s="172">
        <v>0.2414</v>
      </c>
      <c r="G805" s="172">
        <v>0.2414</v>
      </c>
      <c r="H805" s="172">
        <v>0.1057</v>
      </c>
      <c r="I805" s="172">
        <v>3.7486000000000002</v>
      </c>
      <c r="J805" s="172">
        <v>6.8052999999999999</v>
      </c>
      <c r="K805" s="172">
        <v>16.470500000000001</v>
      </c>
      <c r="L805" s="172">
        <v>-10.2384</v>
      </c>
      <c r="M805" s="172">
        <v>-1.8802000000000001</v>
      </c>
      <c r="N805" s="172">
        <v>-2.7201</v>
      </c>
      <c r="O805" s="172">
        <v>3.1678999999999999</v>
      </c>
      <c r="P805" s="172">
        <v>5.4619</v>
      </c>
      <c r="Q805" s="172">
        <v>10.257099999999999</v>
      </c>
      <c r="R805" s="172">
        <v>-0.47370000000000001</v>
      </c>
    </row>
    <row r="806" spans="1:18" x14ac:dyDescent="0.3">
      <c r="A806" s="168" t="s">
        <v>974</v>
      </c>
      <c r="B806" s="168" t="s">
        <v>1032</v>
      </c>
      <c r="C806" s="168">
        <v>100650</v>
      </c>
      <c r="D806" s="171">
        <v>44025</v>
      </c>
      <c r="E806" s="172">
        <v>575.77787591219499</v>
      </c>
      <c r="F806" s="172">
        <v>0.2339</v>
      </c>
      <c r="G806" s="172">
        <v>0.2339</v>
      </c>
      <c r="H806" s="172">
        <v>8.8800000000000004E-2</v>
      </c>
      <c r="I806" s="172">
        <v>3.7155</v>
      </c>
      <c r="J806" s="172">
        <v>6.7313000000000001</v>
      </c>
      <c r="K806" s="172">
        <v>16.141500000000001</v>
      </c>
      <c r="L806" s="172">
        <v>-10.669700000000001</v>
      </c>
      <c r="M806" s="172">
        <v>-2.9493999999999998</v>
      </c>
      <c r="N806" s="172">
        <v>-3.9346999999999999</v>
      </c>
      <c r="O806" s="172">
        <v>2.1328999999999998</v>
      </c>
      <c r="P806" s="172">
        <v>4.5853999999999999</v>
      </c>
      <c r="Q806" s="172">
        <v>12.753299999999999</v>
      </c>
      <c r="R806" s="172">
        <v>-1.5431999999999999</v>
      </c>
    </row>
    <row r="807" spans="1:18" x14ac:dyDescent="0.3">
      <c r="A807" s="173" t="s">
        <v>27</v>
      </c>
      <c r="B807" s="168"/>
      <c r="C807" s="168"/>
      <c r="D807" s="168"/>
      <c r="E807" s="168"/>
      <c r="F807" s="174">
        <v>0.20073103448275867</v>
      </c>
      <c r="G807" s="174">
        <v>0.20073103448275867</v>
      </c>
      <c r="H807" s="174">
        <v>0.25551206896551731</v>
      </c>
      <c r="I807" s="174">
        <v>3.9067275862068964</v>
      </c>
      <c r="J807" s="174">
        <v>6.9008862068965513</v>
      </c>
      <c r="K807" s="174">
        <v>16.189431034482762</v>
      </c>
      <c r="L807" s="174">
        <v>-11.483191379310346</v>
      </c>
      <c r="M807" s="174">
        <v>-4.1577482758620707</v>
      </c>
      <c r="N807" s="174">
        <v>-4.8411310344827605</v>
      </c>
      <c r="O807" s="174">
        <v>1.9573285714285711</v>
      </c>
      <c r="P807" s="174">
        <v>5.209159259259259</v>
      </c>
      <c r="Q807" s="174">
        <v>10.561632758620688</v>
      </c>
      <c r="R807" s="174">
        <v>-0.517675</v>
      </c>
    </row>
    <row r="808" spans="1:18" x14ac:dyDescent="0.3">
      <c r="A808" s="173" t="s">
        <v>409</v>
      </c>
      <c r="B808" s="168"/>
      <c r="C808" s="168"/>
      <c r="D808" s="168"/>
      <c r="E808" s="168"/>
      <c r="F808" s="174">
        <v>0.21884999999999999</v>
      </c>
      <c r="G808" s="174">
        <v>0.21884999999999999</v>
      </c>
      <c r="H808" s="174">
        <v>0.29239999999999999</v>
      </c>
      <c r="I808" s="174">
        <v>3.9710999999999999</v>
      </c>
      <c r="J808" s="174">
        <v>6.9709500000000002</v>
      </c>
      <c r="K808" s="174">
        <v>16.347000000000001</v>
      </c>
      <c r="L808" s="174">
        <v>-11.862449999999999</v>
      </c>
      <c r="M808" s="174">
        <v>-4.1776999999999997</v>
      </c>
      <c r="N808" s="174">
        <v>-4.4077999999999999</v>
      </c>
      <c r="O808" s="174">
        <v>1.9259500000000001</v>
      </c>
      <c r="P808" s="174">
        <v>5.0327999999999999</v>
      </c>
      <c r="Q808" s="174">
        <v>10.257</v>
      </c>
      <c r="R808" s="174">
        <v>-0.79059999999999997</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44025</v>
      </c>
      <c r="E811" s="172">
        <v>216.73275696062299</v>
      </c>
      <c r="F811" s="172">
        <v>3.0659999999999998</v>
      </c>
      <c r="G811" s="172">
        <v>2.5609000000000002</v>
      </c>
      <c r="H811" s="172">
        <v>3.07</v>
      </c>
      <c r="I811" s="172">
        <v>3.0718000000000001</v>
      </c>
      <c r="J811" s="172">
        <v>3.7189000000000001</v>
      </c>
      <c r="K811" s="172">
        <v>4.2679999999999998</v>
      </c>
      <c r="L811" s="172">
        <v>4.9889999999999999</v>
      </c>
      <c r="M811" s="172">
        <v>5.1525999999999996</v>
      </c>
      <c r="N811" s="172">
        <v>5.4297000000000004</v>
      </c>
      <c r="O811" s="172">
        <v>6.7108999999999996</v>
      </c>
      <c r="P811" s="172">
        <v>7.0640999999999998</v>
      </c>
      <c r="Q811" s="172">
        <v>7.2408999999999999</v>
      </c>
      <c r="R811" s="172">
        <v>6.4362000000000004</v>
      </c>
    </row>
    <row r="812" spans="1:18" x14ac:dyDescent="0.3">
      <c r="A812" s="168" t="s">
        <v>376</v>
      </c>
      <c r="B812" s="168" t="s">
        <v>227</v>
      </c>
      <c r="C812" s="168">
        <v>100047</v>
      </c>
      <c r="D812" s="171">
        <v>44025</v>
      </c>
      <c r="E812" s="172">
        <v>322.04559999999998</v>
      </c>
      <c r="F812" s="172">
        <v>3.4458000000000002</v>
      </c>
      <c r="G812" s="172">
        <v>3.3254999999999999</v>
      </c>
      <c r="H812" s="172">
        <v>3.5434000000000001</v>
      </c>
      <c r="I812" s="172">
        <v>3.6619000000000002</v>
      </c>
      <c r="J812" s="172">
        <v>4.0711000000000004</v>
      </c>
      <c r="K812" s="172">
        <v>4.7267999999999999</v>
      </c>
      <c r="L812" s="172">
        <v>5.1891999999999996</v>
      </c>
      <c r="M812" s="172">
        <v>5.2412000000000001</v>
      </c>
      <c r="N812" s="172">
        <v>5.5266999999999999</v>
      </c>
      <c r="O812" s="172">
        <v>6.6547000000000001</v>
      </c>
      <c r="P812" s="172">
        <v>6.9852999999999996</v>
      </c>
      <c r="Q812" s="172">
        <v>7.4385000000000003</v>
      </c>
      <c r="R812" s="172">
        <v>6.5022000000000002</v>
      </c>
    </row>
    <row r="813" spans="1:18" x14ac:dyDescent="0.3">
      <c r="A813" s="168" t="s">
        <v>376</v>
      </c>
      <c r="B813" s="168" t="s">
        <v>118</v>
      </c>
      <c r="C813" s="168">
        <v>119568</v>
      </c>
      <c r="D813" s="171">
        <v>44025</v>
      </c>
      <c r="E813" s="172">
        <v>323.97930000000002</v>
      </c>
      <c r="F813" s="172">
        <v>3.5379</v>
      </c>
      <c r="G813" s="172">
        <v>3.4220999999999999</v>
      </c>
      <c r="H813" s="172">
        <v>3.6431</v>
      </c>
      <c r="I813" s="172">
        <v>3.8538999999999999</v>
      </c>
      <c r="J813" s="172">
        <v>4.2088999999999999</v>
      </c>
      <c r="K813" s="172">
        <v>4.8337000000000003</v>
      </c>
      <c r="L813" s="172">
        <v>5.2923999999999998</v>
      </c>
      <c r="M813" s="172">
        <v>5.3421000000000003</v>
      </c>
      <c r="N813" s="172">
        <v>5.6271000000000004</v>
      </c>
      <c r="O813" s="172">
        <v>6.7515999999999998</v>
      </c>
      <c r="P813" s="172">
        <v>7.0781999999999998</v>
      </c>
      <c r="Q813" s="172">
        <v>7.7973999999999997</v>
      </c>
      <c r="R813" s="172">
        <v>6.6009000000000002</v>
      </c>
    </row>
    <row r="814" spans="1:18" x14ac:dyDescent="0.3">
      <c r="A814" s="168" t="s">
        <v>376</v>
      </c>
      <c r="B814" s="168" t="s">
        <v>412</v>
      </c>
      <c r="C814" s="168">
        <v>100043</v>
      </c>
      <c r="D814" s="171">
        <v>44025</v>
      </c>
      <c r="E814" s="172">
        <v>536.30669999999998</v>
      </c>
      <c r="F814" s="172">
        <v>3.4508999999999999</v>
      </c>
      <c r="G814" s="172">
        <v>3.3243999999999998</v>
      </c>
      <c r="H814" s="172">
        <v>3.5434000000000001</v>
      </c>
      <c r="I814" s="172">
        <v>3.6623000000000001</v>
      </c>
      <c r="J814" s="172">
        <v>4.0712000000000002</v>
      </c>
      <c r="K814" s="172">
        <v>4.7267999999999999</v>
      </c>
      <c r="L814" s="172">
        <v>5.1891999999999996</v>
      </c>
      <c r="M814" s="172">
        <v>5.2412999999999998</v>
      </c>
      <c r="N814" s="172">
        <v>5.5266999999999999</v>
      </c>
      <c r="O814" s="172">
        <v>6.6550000000000002</v>
      </c>
      <c r="P814" s="172">
        <v>6.9855999999999998</v>
      </c>
      <c r="Q814" s="172">
        <v>7.1355000000000004</v>
      </c>
      <c r="R814" s="172">
        <v>6.5025000000000004</v>
      </c>
    </row>
    <row r="815" spans="1:18" x14ac:dyDescent="0.3">
      <c r="A815" s="168" t="s">
        <v>376</v>
      </c>
      <c r="B815" s="168" t="s">
        <v>413</v>
      </c>
      <c r="C815" s="168">
        <v>100042</v>
      </c>
      <c r="D815" s="171">
        <v>44025</v>
      </c>
      <c r="E815" s="172">
        <v>522.61080000000004</v>
      </c>
      <c r="F815" s="172">
        <v>3.4434999999999998</v>
      </c>
      <c r="G815" s="172">
        <v>3.323</v>
      </c>
      <c r="H815" s="172">
        <v>3.5434000000000001</v>
      </c>
      <c r="I815" s="172">
        <v>3.6623000000000001</v>
      </c>
      <c r="J815" s="172">
        <v>4.0711000000000004</v>
      </c>
      <c r="K815" s="172">
        <v>4.7267999999999999</v>
      </c>
      <c r="L815" s="172">
        <v>5.1891999999999996</v>
      </c>
      <c r="M815" s="172">
        <v>5.2412000000000001</v>
      </c>
      <c r="N815" s="172">
        <v>5.5266999999999999</v>
      </c>
      <c r="O815" s="172">
        <v>6.6550000000000002</v>
      </c>
      <c r="P815" s="172">
        <v>6.9855</v>
      </c>
      <c r="Q815" s="172">
        <v>7.4244000000000003</v>
      </c>
      <c r="R815" s="172">
        <v>6.5025000000000004</v>
      </c>
    </row>
    <row r="816" spans="1:18" x14ac:dyDescent="0.3">
      <c r="A816" s="168" t="s">
        <v>376</v>
      </c>
      <c r="B816" s="168" t="s">
        <v>119</v>
      </c>
      <c r="C816" s="168">
        <v>120389</v>
      </c>
      <c r="D816" s="171">
        <v>44025</v>
      </c>
      <c r="E816" s="172">
        <v>2233.0335</v>
      </c>
      <c r="F816" s="172">
        <v>3.3184</v>
      </c>
      <c r="G816" s="172">
        <v>3.2749000000000001</v>
      </c>
      <c r="H816" s="172">
        <v>3.4243000000000001</v>
      </c>
      <c r="I816" s="172">
        <v>3.4144999999999999</v>
      </c>
      <c r="J816" s="172">
        <v>3.714</v>
      </c>
      <c r="K816" s="172">
        <v>4.4772999999999996</v>
      </c>
      <c r="L816" s="172">
        <v>5.2064000000000004</v>
      </c>
      <c r="M816" s="172">
        <v>5.2885999999999997</v>
      </c>
      <c r="N816" s="172">
        <v>5.5434999999999999</v>
      </c>
      <c r="O816" s="172">
        <v>6.7084999999999999</v>
      </c>
      <c r="P816" s="172">
        <v>7.0427999999999997</v>
      </c>
      <c r="Q816" s="172">
        <v>7.7417999999999996</v>
      </c>
      <c r="R816" s="172">
        <v>6.5334000000000003</v>
      </c>
    </row>
    <row r="817" spans="1:18" x14ac:dyDescent="0.3">
      <c r="A817" s="168" t="s">
        <v>376</v>
      </c>
      <c r="B817" s="168" t="s">
        <v>228</v>
      </c>
      <c r="C817" s="168">
        <v>112210</v>
      </c>
      <c r="D817" s="171">
        <v>44025</v>
      </c>
      <c r="E817" s="172">
        <v>2222.3753000000002</v>
      </c>
      <c r="F817" s="172">
        <v>3.2473000000000001</v>
      </c>
      <c r="G817" s="172">
        <v>3.2035</v>
      </c>
      <c r="H817" s="172">
        <v>3.3529</v>
      </c>
      <c r="I817" s="172">
        <v>3.3429000000000002</v>
      </c>
      <c r="J817" s="172">
        <v>3.6425000000000001</v>
      </c>
      <c r="K817" s="172">
        <v>4.4146999999999998</v>
      </c>
      <c r="L817" s="172">
        <v>5.1471</v>
      </c>
      <c r="M817" s="172">
        <v>5.2298</v>
      </c>
      <c r="N817" s="172">
        <v>5.4844999999999997</v>
      </c>
      <c r="O817" s="172">
        <v>6.65</v>
      </c>
      <c r="P817" s="172">
        <v>6.9751000000000003</v>
      </c>
      <c r="Q817" s="172">
        <v>7.6988000000000003</v>
      </c>
      <c r="R817" s="172">
        <v>6.4755000000000003</v>
      </c>
    </row>
    <row r="818" spans="1:18" x14ac:dyDescent="0.3">
      <c r="A818" s="168" t="s">
        <v>376</v>
      </c>
      <c r="B818" s="168" t="s">
        <v>414</v>
      </c>
      <c r="C818" s="168">
        <v>112713</v>
      </c>
      <c r="D818" s="171">
        <v>44025</v>
      </c>
      <c r="E818" s="172">
        <v>2086.1419999999998</v>
      </c>
      <c r="F818" s="172">
        <v>2.7454000000000001</v>
      </c>
      <c r="G818" s="172">
        <v>2.7031999999999998</v>
      </c>
      <c r="H818" s="172">
        <v>2.8525</v>
      </c>
      <c r="I818" s="172">
        <v>2.8422999999999998</v>
      </c>
      <c r="J818" s="172">
        <v>3.1410999999999998</v>
      </c>
      <c r="K818" s="172">
        <v>3.9095</v>
      </c>
      <c r="L818" s="172">
        <v>4.7314999999999996</v>
      </c>
      <c r="M818" s="172">
        <v>4.7805999999999997</v>
      </c>
      <c r="N818" s="172">
        <v>5.0144000000000002</v>
      </c>
      <c r="O818" s="172">
        <v>6.0997000000000003</v>
      </c>
      <c r="P818" s="172">
        <v>6.4199000000000002</v>
      </c>
      <c r="Q818" s="172">
        <v>7.3442999999999996</v>
      </c>
      <c r="R818" s="172">
        <v>5.9588999999999999</v>
      </c>
    </row>
    <row r="819" spans="1:18" x14ac:dyDescent="0.3">
      <c r="A819" s="168" t="s">
        <v>376</v>
      </c>
      <c r="B819" s="168" t="s">
        <v>229</v>
      </c>
      <c r="C819" s="168">
        <v>111704</v>
      </c>
      <c r="D819" s="171">
        <v>44025</v>
      </c>
      <c r="E819" s="172">
        <v>2298.5322999999999</v>
      </c>
      <c r="F819" s="172">
        <v>2.83</v>
      </c>
      <c r="G819" s="172">
        <v>2.8961000000000001</v>
      </c>
      <c r="H819" s="172">
        <v>2.9220999999999999</v>
      </c>
      <c r="I819" s="172">
        <v>3.0882999999999998</v>
      </c>
      <c r="J819" s="172">
        <v>3.2048000000000001</v>
      </c>
      <c r="K819" s="172">
        <v>3.7014</v>
      </c>
      <c r="L819" s="172">
        <v>4.8936999999999999</v>
      </c>
      <c r="M819" s="172">
        <v>5.0621</v>
      </c>
      <c r="N819" s="172">
        <v>5.3521000000000001</v>
      </c>
      <c r="O819" s="172">
        <v>6.5941000000000001</v>
      </c>
      <c r="P819" s="172">
        <v>6.9709000000000003</v>
      </c>
      <c r="Q819" s="172">
        <v>7.5454999999999997</v>
      </c>
      <c r="R819" s="172">
        <v>6.4028999999999998</v>
      </c>
    </row>
    <row r="820" spans="1:18" x14ac:dyDescent="0.3">
      <c r="A820" s="168" t="s">
        <v>376</v>
      </c>
      <c r="B820" s="168" t="s">
        <v>120</v>
      </c>
      <c r="C820" s="168">
        <v>119415</v>
      </c>
      <c r="D820" s="171">
        <v>44025</v>
      </c>
      <c r="E820" s="172">
        <v>2315.1062000000002</v>
      </c>
      <c r="F820" s="172">
        <v>2.9279999999999999</v>
      </c>
      <c r="G820" s="172">
        <v>2.9963000000000002</v>
      </c>
      <c r="H820" s="172">
        <v>3.0221</v>
      </c>
      <c r="I820" s="172">
        <v>3.1882999999999999</v>
      </c>
      <c r="J820" s="172">
        <v>3.3050999999999999</v>
      </c>
      <c r="K820" s="172">
        <v>3.8022999999999998</v>
      </c>
      <c r="L820" s="172">
        <v>4.9960000000000004</v>
      </c>
      <c r="M820" s="172">
        <v>5.1657000000000002</v>
      </c>
      <c r="N820" s="172">
        <v>5.4573</v>
      </c>
      <c r="O820" s="172">
        <v>6.7</v>
      </c>
      <c r="P820" s="172">
        <v>7.0795000000000003</v>
      </c>
      <c r="Q820" s="172">
        <v>7.7805</v>
      </c>
      <c r="R820" s="172">
        <v>6.5071000000000003</v>
      </c>
    </row>
    <row r="821" spans="1:18" x14ac:dyDescent="0.3">
      <c r="A821" s="168" t="s">
        <v>376</v>
      </c>
      <c r="B821" s="168" t="s">
        <v>415</v>
      </c>
      <c r="C821" s="168">
        <v>101408</v>
      </c>
      <c r="D821" s="171">
        <v>44025</v>
      </c>
      <c r="E821" s="172">
        <v>3382.2804999999998</v>
      </c>
      <c r="F821" s="172">
        <v>2.8287</v>
      </c>
      <c r="G821" s="172">
        <v>2.8961000000000001</v>
      </c>
      <c r="H821" s="172">
        <v>2.9220999999999999</v>
      </c>
      <c r="I821" s="172">
        <v>3.0882000000000001</v>
      </c>
      <c r="J821" s="172">
        <v>3.2048000000000001</v>
      </c>
      <c r="K821" s="172">
        <v>3.7014</v>
      </c>
      <c r="L821" s="172">
        <v>4.8936999999999999</v>
      </c>
      <c r="M821" s="172">
        <v>5.0621</v>
      </c>
      <c r="N821" s="172">
        <v>5.3521000000000001</v>
      </c>
      <c r="O821" s="172">
        <v>6.5941000000000001</v>
      </c>
      <c r="P821" s="172">
        <v>6.6825999999999999</v>
      </c>
      <c r="Q821" s="172">
        <v>6.8446999999999996</v>
      </c>
      <c r="R821" s="172">
        <v>6.4028999999999998</v>
      </c>
    </row>
    <row r="822" spans="1:18" x14ac:dyDescent="0.3">
      <c r="A822" s="168" t="s">
        <v>376</v>
      </c>
      <c r="B822" s="168" t="s">
        <v>230</v>
      </c>
      <c r="C822" s="168">
        <v>130472</v>
      </c>
      <c r="D822" s="171">
        <v>44025</v>
      </c>
      <c r="E822" s="172">
        <v>3070.5989</v>
      </c>
      <c r="F822" s="172">
        <v>3.1692999999999998</v>
      </c>
      <c r="G822" s="172">
        <v>3.1013000000000002</v>
      </c>
      <c r="H822" s="172">
        <v>3.0945</v>
      </c>
      <c r="I822" s="172">
        <v>3.0392000000000001</v>
      </c>
      <c r="J822" s="172">
        <v>3.1417999999999999</v>
      </c>
      <c r="K822" s="172">
        <v>3.8612000000000002</v>
      </c>
      <c r="L822" s="172">
        <v>4.8734000000000002</v>
      </c>
      <c r="M822" s="172">
        <v>5.0677000000000003</v>
      </c>
      <c r="N822" s="172">
        <v>5.3841000000000001</v>
      </c>
      <c r="O822" s="172">
        <v>6.5658000000000003</v>
      </c>
      <c r="P822" s="172">
        <v>6.8906999999999998</v>
      </c>
      <c r="Q822" s="172">
        <v>7.3243999999999998</v>
      </c>
      <c r="R822" s="172">
        <v>6.4142000000000001</v>
      </c>
    </row>
    <row r="823" spans="1:18" x14ac:dyDescent="0.3">
      <c r="A823" s="168" t="s">
        <v>376</v>
      </c>
      <c r="B823" s="168" t="s">
        <v>121</v>
      </c>
      <c r="C823" s="168">
        <v>130479</v>
      </c>
      <c r="D823" s="171">
        <v>44025</v>
      </c>
      <c r="E823" s="172">
        <v>3093.3737000000001</v>
      </c>
      <c r="F823" s="172">
        <v>3.2698999999999998</v>
      </c>
      <c r="G823" s="172">
        <v>3.2016</v>
      </c>
      <c r="H823" s="172">
        <v>3.1949000000000001</v>
      </c>
      <c r="I823" s="172">
        <v>3.1398000000000001</v>
      </c>
      <c r="J823" s="172">
        <v>3.2423999999999999</v>
      </c>
      <c r="K823" s="172">
        <v>3.9626000000000001</v>
      </c>
      <c r="L823" s="172">
        <v>4.9776999999999996</v>
      </c>
      <c r="M823" s="172">
        <v>5.1818999999999997</v>
      </c>
      <c r="N823" s="172">
        <v>5.5044000000000004</v>
      </c>
      <c r="O823" s="172">
        <v>6.7058</v>
      </c>
      <c r="P823" s="172">
        <v>6.9996999999999998</v>
      </c>
      <c r="Q823" s="172">
        <v>7.7104999999999997</v>
      </c>
      <c r="R823" s="172">
        <v>6.5449000000000002</v>
      </c>
    </row>
    <row r="824" spans="1:18" x14ac:dyDescent="0.3">
      <c r="A824" s="168" t="s">
        <v>376</v>
      </c>
      <c r="B824" s="168" t="s">
        <v>416</v>
      </c>
      <c r="C824" s="168">
        <v>130459</v>
      </c>
      <c r="D824" s="171">
        <v>44025</v>
      </c>
      <c r="E824" s="172">
        <v>2903.0772000000002</v>
      </c>
      <c r="F824" s="172">
        <v>3.1334</v>
      </c>
      <c r="G824" s="172">
        <v>3.0659999999999998</v>
      </c>
      <c r="H824" s="172">
        <v>3.0592000000000001</v>
      </c>
      <c r="I824" s="172">
        <v>3.0038999999999998</v>
      </c>
      <c r="J824" s="172">
        <v>3.1063000000000001</v>
      </c>
      <c r="K824" s="172">
        <v>3.8256000000000001</v>
      </c>
      <c r="L824" s="172">
        <v>4.8390000000000004</v>
      </c>
      <c r="M824" s="172">
        <v>5.0412999999999997</v>
      </c>
      <c r="N824" s="172">
        <v>5.3617999999999997</v>
      </c>
      <c r="O824" s="172">
        <v>6.5183999999999997</v>
      </c>
      <c r="P824" s="172">
        <v>6.8398000000000003</v>
      </c>
      <c r="Q824" s="172">
        <v>6.9457000000000004</v>
      </c>
      <c r="R824" s="172">
        <v>6.3743999999999996</v>
      </c>
    </row>
    <row r="825" spans="1:18" x14ac:dyDescent="0.3">
      <c r="A825" s="168" t="s">
        <v>376</v>
      </c>
      <c r="B825" s="168" t="s">
        <v>122</v>
      </c>
      <c r="C825" s="168">
        <v>119369</v>
      </c>
      <c r="D825" s="171">
        <v>44025</v>
      </c>
      <c r="E825" s="172">
        <v>2314.3310999999999</v>
      </c>
      <c r="F825" s="172">
        <v>2.8927</v>
      </c>
      <c r="G825" s="172">
        <v>3.0283000000000002</v>
      </c>
      <c r="H825" s="172">
        <v>3.1589</v>
      </c>
      <c r="I825" s="172">
        <v>3.3174000000000001</v>
      </c>
      <c r="J825" s="172">
        <v>3.5868000000000002</v>
      </c>
      <c r="K825" s="172">
        <v>4.5213000000000001</v>
      </c>
      <c r="L825" s="172">
        <v>5.0061999999999998</v>
      </c>
      <c r="M825" s="172">
        <v>5.0747</v>
      </c>
      <c r="N825" s="172">
        <v>5.3269000000000002</v>
      </c>
      <c r="O825" s="172">
        <v>6.6193999999999997</v>
      </c>
      <c r="P825" s="172">
        <v>6.9866999999999999</v>
      </c>
      <c r="Q825" s="172">
        <v>7.7115999999999998</v>
      </c>
      <c r="R825" s="172">
        <v>6.3784000000000001</v>
      </c>
    </row>
    <row r="826" spans="1:18" x14ac:dyDescent="0.3">
      <c r="A826" s="168" t="s">
        <v>376</v>
      </c>
      <c r="B826" s="168" t="s">
        <v>231</v>
      </c>
      <c r="C826" s="168">
        <v>109254</v>
      </c>
      <c r="D826" s="171">
        <v>44025</v>
      </c>
      <c r="E826" s="172">
        <v>2297.8456000000001</v>
      </c>
      <c r="F826" s="172">
        <v>2.8102</v>
      </c>
      <c r="G826" s="172">
        <v>2.9457</v>
      </c>
      <c r="H826" s="172">
        <v>3.0758999999999999</v>
      </c>
      <c r="I826" s="172">
        <v>3.2342</v>
      </c>
      <c r="J826" s="172">
        <v>3.5034999999999998</v>
      </c>
      <c r="K826" s="172">
        <v>4.4372999999999996</v>
      </c>
      <c r="L826" s="172">
        <v>4.9211999999999998</v>
      </c>
      <c r="M826" s="172">
        <v>4.9885999999999999</v>
      </c>
      <c r="N826" s="172">
        <v>5.2396000000000003</v>
      </c>
      <c r="O826" s="172">
        <v>6.5259999999999998</v>
      </c>
      <c r="P826" s="172">
        <v>6.8868</v>
      </c>
      <c r="Q826" s="172">
        <v>7.1791</v>
      </c>
      <c r="R826" s="172">
        <v>6.2881999999999998</v>
      </c>
    </row>
    <row r="827" spans="1:18" x14ac:dyDescent="0.3">
      <c r="A827" s="168" t="s">
        <v>376</v>
      </c>
      <c r="B827" s="168" t="s">
        <v>123</v>
      </c>
      <c r="C827" s="168">
        <v>118305</v>
      </c>
      <c r="D827" s="171">
        <v>44025</v>
      </c>
      <c r="E827" s="172">
        <v>2412.9391000000001</v>
      </c>
      <c r="F827" s="172">
        <v>3.1345000000000001</v>
      </c>
      <c r="G827" s="172">
        <v>3.0846</v>
      </c>
      <c r="H827" s="172">
        <v>3.0703999999999998</v>
      </c>
      <c r="I827" s="172">
        <v>3.1286</v>
      </c>
      <c r="J827" s="172">
        <v>3.1078000000000001</v>
      </c>
      <c r="K827" s="172">
        <v>3.3210999999999999</v>
      </c>
      <c r="L827" s="172">
        <v>4.0872000000000002</v>
      </c>
      <c r="M827" s="172">
        <v>4.4534000000000002</v>
      </c>
      <c r="N827" s="172">
        <v>4.7957000000000001</v>
      </c>
      <c r="O827" s="172">
        <v>6.3429000000000002</v>
      </c>
      <c r="P827" s="172">
        <v>6.7398999999999996</v>
      </c>
      <c r="Q827" s="172">
        <v>7.5224000000000002</v>
      </c>
      <c r="R827" s="172">
        <v>6.0472999999999999</v>
      </c>
    </row>
    <row r="828" spans="1:18" x14ac:dyDescent="0.3">
      <c r="A828" s="168" t="s">
        <v>376</v>
      </c>
      <c r="B828" s="168" t="s">
        <v>232</v>
      </c>
      <c r="C828" s="168">
        <v>109353</v>
      </c>
      <c r="D828" s="171">
        <v>44025</v>
      </c>
      <c r="E828" s="172">
        <v>2405.9209999999998</v>
      </c>
      <c r="F828" s="172">
        <v>3.1133000000000002</v>
      </c>
      <c r="G828" s="172">
        <v>3.0642999999999998</v>
      </c>
      <c r="H828" s="172">
        <v>3.0503</v>
      </c>
      <c r="I828" s="172">
        <v>3.1086</v>
      </c>
      <c r="J828" s="172">
        <v>3.0878999999999999</v>
      </c>
      <c r="K828" s="172">
        <v>3.3010000000000002</v>
      </c>
      <c r="L828" s="172">
        <v>4.0697000000000001</v>
      </c>
      <c r="M828" s="172">
        <v>4.4345999999999997</v>
      </c>
      <c r="N828" s="172">
        <v>4.7748999999999997</v>
      </c>
      <c r="O828" s="172">
        <v>6.3071999999999999</v>
      </c>
      <c r="P828" s="172">
        <v>6.7061000000000002</v>
      </c>
      <c r="Q828" s="172">
        <v>7.5496999999999996</v>
      </c>
      <c r="R828" s="172">
        <v>6.0171000000000001</v>
      </c>
    </row>
    <row r="829" spans="1:18" x14ac:dyDescent="0.3">
      <c r="A829" s="168" t="s">
        <v>376</v>
      </c>
      <c r="B829" s="168" t="s">
        <v>1033</v>
      </c>
      <c r="C829" s="168">
        <v>142589</v>
      </c>
      <c r="D829" s="171">
        <v>44025</v>
      </c>
      <c r="E829" s="172">
        <v>1091.25037972569</v>
      </c>
      <c r="F829" s="172">
        <v>0</v>
      </c>
      <c r="G829" s="172">
        <v>1.7605999999999999</v>
      </c>
      <c r="H829" s="172">
        <v>2.2115999999999998</v>
      </c>
      <c r="I829" s="172">
        <v>1.9997</v>
      </c>
      <c r="J829" s="172">
        <v>2.1591</v>
      </c>
      <c r="K829" s="172">
        <v>2.5127999999999999</v>
      </c>
      <c r="L829" s="172">
        <v>2.9885000000000002</v>
      </c>
      <c r="M829" s="172">
        <v>3.0346000000000002</v>
      </c>
      <c r="N829" s="172">
        <v>3.1539999999999999</v>
      </c>
      <c r="O829" s="172"/>
      <c r="P829" s="172"/>
      <c r="Q829" s="172">
        <v>3.8119000000000001</v>
      </c>
      <c r="R829" s="172">
        <v>3.7301000000000002</v>
      </c>
    </row>
    <row r="830" spans="1:18" x14ac:dyDescent="0.3">
      <c r="A830" s="168" t="s">
        <v>376</v>
      </c>
      <c r="B830" s="168" t="s">
        <v>124</v>
      </c>
      <c r="C830" s="168">
        <v>119125</v>
      </c>
      <c r="D830" s="171">
        <v>44025</v>
      </c>
      <c r="E830" s="172">
        <v>2875.1478999999999</v>
      </c>
      <c r="F830" s="172">
        <v>3.4559000000000002</v>
      </c>
      <c r="G830" s="172">
        <v>3.4447000000000001</v>
      </c>
      <c r="H830" s="172">
        <v>3.2730000000000001</v>
      </c>
      <c r="I830" s="172">
        <v>3.3328000000000002</v>
      </c>
      <c r="J830" s="172">
        <v>3.5998000000000001</v>
      </c>
      <c r="K830" s="172">
        <v>4.1401000000000003</v>
      </c>
      <c r="L830" s="172">
        <v>5.0854999999999997</v>
      </c>
      <c r="M830" s="172">
        <v>5.1508000000000003</v>
      </c>
      <c r="N830" s="172">
        <v>5.4231999999999996</v>
      </c>
      <c r="O830" s="172">
        <v>6.6508000000000003</v>
      </c>
      <c r="P830" s="172">
        <v>6.9969999999999999</v>
      </c>
      <c r="Q830" s="172">
        <v>7.7013999999999996</v>
      </c>
      <c r="R830" s="172">
        <v>6.4581999999999997</v>
      </c>
    </row>
    <row r="831" spans="1:18" x14ac:dyDescent="0.3">
      <c r="A831" s="168" t="s">
        <v>376</v>
      </c>
      <c r="B831" s="168" t="s">
        <v>233</v>
      </c>
      <c r="C831" s="168">
        <v>103347</v>
      </c>
      <c r="D831" s="171">
        <v>44025</v>
      </c>
      <c r="E831" s="172">
        <v>2855.7125999999998</v>
      </c>
      <c r="F831" s="172">
        <v>3.3772000000000002</v>
      </c>
      <c r="G831" s="172">
        <v>3.3645999999999998</v>
      </c>
      <c r="H831" s="172">
        <v>3.1928999999999998</v>
      </c>
      <c r="I831" s="172">
        <v>3.2526000000000002</v>
      </c>
      <c r="J831" s="172">
        <v>3.5196000000000001</v>
      </c>
      <c r="K831" s="172">
        <v>4.0593000000000004</v>
      </c>
      <c r="L831" s="172">
        <v>4.9951999999999996</v>
      </c>
      <c r="M831" s="172">
        <v>5.0552999999999999</v>
      </c>
      <c r="N831" s="172">
        <v>5.3242000000000003</v>
      </c>
      <c r="O831" s="172">
        <v>6.5434000000000001</v>
      </c>
      <c r="P831" s="172">
        <v>6.8845000000000001</v>
      </c>
      <c r="Q831" s="172">
        <v>7.4257</v>
      </c>
      <c r="R831" s="172">
        <v>6.3558000000000003</v>
      </c>
    </row>
    <row r="832" spans="1:18" x14ac:dyDescent="0.3">
      <c r="A832" s="168" t="s">
        <v>376</v>
      </c>
      <c r="B832" s="168" t="s">
        <v>125</v>
      </c>
      <c r="C832" s="168">
        <v>140196</v>
      </c>
      <c r="D832" s="171">
        <v>44025</v>
      </c>
      <c r="E832" s="172">
        <v>2591.6723999999999</v>
      </c>
      <c r="F832" s="172">
        <v>3.0295999999999998</v>
      </c>
      <c r="G832" s="172">
        <v>3.1353</v>
      </c>
      <c r="H832" s="172">
        <v>3.1208</v>
      </c>
      <c r="I832" s="172">
        <v>3.2275</v>
      </c>
      <c r="J832" s="172">
        <v>3.3574999999999999</v>
      </c>
      <c r="K832" s="172">
        <v>4.5392999999999999</v>
      </c>
      <c r="L832" s="172">
        <v>5.242</v>
      </c>
      <c r="M832" s="172">
        <v>5.3567999999999998</v>
      </c>
      <c r="N832" s="172">
        <v>5.6505999999999998</v>
      </c>
      <c r="O832" s="172">
        <v>6.7617000000000003</v>
      </c>
      <c r="P832" s="172">
        <v>6.8562000000000003</v>
      </c>
      <c r="Q832" s="172">
        <v>7.6299000000000001</v>
      </c>
      <c r="R832" s="172">
        <v>6.6036000000000001</v>
      </c>
    </row>
    <row r="833" spans="1:18" x14ac:dyDescent="0.3">
      <c r="A833" s="168" t="s">
        <v>376</v>
      </c>
      <c r="B833" s="168" t="s">
        <v>234</v>
      </c>
      <c r="C833" s="168">
        <v>140182</v>
      </c>
      <c r="D833" s="171">
        <v>44025</v>
      </c>
      <c r="E833" s="172">
        <v>2566.7586999999999</v>
      </c>
      <c r="F833" s="172">
        <v>2.7789000000000001</v>
      </c>
      <c r="G833" s="172">
        <v>2.8849999999999998</v>
      </c>
      <c r="H833" s="172">
        <v>2.8706</v>
      </c>
      <c r="I833" s="172">
        <v>2.9773000000000001</v>
      </c>
      <c r="J833" s="172">
        <v>3.1069</v>
      </c>
      <c r="K833" s="172">
        <v>4.2858999999999998</v>
      </c>
      <c r="L833" s="172">
        <v>4.9753999999999996</v>
      </c>
      <c r="M833" s="172">
        <v>5.0868000000000002</v>
      </c>
      <c r="N833" s="172">
        <v>5.3765999999999998</v>
      </c>
      <c r="O833" s="172">
        <v>6.5867000000000004</v>
      </c>
      <c r="P833" s="172">
        <v>6.7153999999999998</v>
      </c>
      <c r="Q833" s="172">
        <v>7.5621999999999998</v>
      </c>
      <c r="R833" s="172">
        <v>6.4055999999999997</v>
      </c>
    </row>
    <row r="834" spans="1:18" x14ac:dyDescent="0.3">
      <c r="A834" s="168" t="s">
        <v>376</v>
      </c>
      <c r="B834" s="168" t="s">
        <v>417</v>
      </c>
      <c r="C834" s="168">
        <v>140176</v>
      </c>
      <c r="D834" s="171">
        <v>44025</v>
      </c>
      <c r="E834" s="172">
        <v>2334.2786000000001</v>
      </c>
      <c r="F834" s="172">
        <v>2.7787999999999999</v>
      </c>
      <c r="G834" s="172">
        <v>2.8851</v>
      </c>
      <c r="H834" s="172">
        <v>2.8708999999999998</v>
      </c>
      <c r="I834" s="172">
        <v>2.9775999999999998</v>
      </c>
      <c r="J834" s="172">
        <v>3.1072000000000002</v>
      </c>
      <c r="K834" s="172">
        <v>4.2862</v>
      </c>
      <c r="L834" s="172">
        <v>4.9737999999999998</v>
      </c>
      <c r="M834" s="172">
        <v>5.0858999999999996</v>
      </c>
      <c r="N834" s="172">
        <v>5.3758999999999997</v>
      </c>
      <c r="O834" s="172">
        <v>6.5789999999999997</v>
      </c>
      <c r="P834" s="172">
        <v>6.6896000000000004</v>
      </c>
      <c r="Q834" s="172">
        <v>6.8362999999999996</v>
      </c>
      <c r="R834" s="172">
        <v>6.4051999999999998</v>
      </c>
    </row>
    <row r="835" spans="1:18" x14ac:dyDescent="0.3">
      <c r="A835" s="168" t="s">
        <v>376</v>
      </c>
      <c r="B835" s="168" t="s">
        <v>126</v>
      </c>
      <c r="C835" s="168">
        <v>119164</v>
      </c>
      <c r="D835" s="171">
        <v>44025</v>
      </c>
      <c r="E835" s="172">
        <v>2200.9517999999998</v>
      </c>
      <c r="F835" s="172">
        <v>3.0948000000000002</v>
      </c>
      <c r="G835" s="172">
        <v>3.0472000000000001</v>
      </c>
      <c r="H835" s="172">
        <v>3.2105000000000001</v>
      </c>
      <c r="I835" s="172">
        <v>3.1602000000000001</v>
      </c>
      <c r="J835" s="172">
        <v>3.1797</v>
      </c>
      <c r="K835" s="172">
        <v>3.347</v>
      </c>
      <c r="L835" s="172">
        <v>4.2586000000000004</v>
      </c>
      <c r="M835" s="172">
        <v>4.4579000000000004</v>
      </c>
      <c r="N835" s="172">
        <v>4.7702</v>
      </c>
      <c r="O835" s="172">
        <v>6.4367000000000001</v>
      </c>
      <c r="P835" s="172">
        <v>6.9377000000000004</v>
      </c>
      <c r="Q835" s="172">
        <v>7.7228000000000003</v>
      </c>
      <c r="R835" s="172">
        <v>6.1117999999999997</v>
      </c>
    </row>
    <row r="836" spans="1:18" x14ac:dyDescent="0.3">
      <c r="A836" s="168" t="s">
        <v>376</v>
      </c>
      <c r="B836" s="168" t="s">
        <v>235</v>
      </c>
      <c r="C836" s="168">
        <v>112636</v>
      </c>
      <c r="D836" s="171">
        <v>44025</v>
      </c>
      <c r="E836" s="172">
        <v>2186.5626999999999</v>
      </c>
      <c r="F836" s="172">
        <v>3.0434000000000001</v>
      </c>
      <c r="G836" s="172">
        <v>2.996</v>
      </c>
      <c r="H836" s="172">
        <v>3.1604000000000001</v>
      </c>
      <c r="I836" s="172">
        <v>3.1105999999999998</v>
      </c>
      <c r="J836" s="172">
        <v>3.1301999999999999</v>
      </c>
      <c r="K836" s="172">
        <v>3.2974000000000001</v>
      </c>
      <c r="L836" s="172">
        <v>4.2076000000000002</v>
      </c>
      <c r="M836" s="172">
        <v>4.4051</v>
      </c>
      <c r="N836" s="172">
        <v>4.7001999999999997</v>
      </c>
      <c r="O836" s="172">
        <v>6.3345000000000002</v>
      </c>
      <c r="P836" s="172">
        <v>6.8307000000000002</v>
      </c>
      <c r="Q836" s="172">
        <v>7.8103999999999996</v>
      </c>
      <c r="R836" s="172">
        <v>6.0175000000000001</v>
      </c>
    </row>
    <row r="837" spans="1:18" x14ac:dyDescent="0.3">
      <c r="A837" s="168" t="s">
        <v>376</v>
      </c>
      <c r="B837" s="168" t="s">
        <v>418</v>
      </c>
      <c r="C837" s="168">
        <v>102441</v>
      </c>
      <c r="D837" s="171">
        <v>44019</v>
      </c>
      <c r="E837" s="172">
        <v>3040.8335000000002</v>
      </c>
      <c r="F837" s="172">
        <v>2.0047000000000001</v>
      </c>
      <c r="G837" s="172">
        <v>2.1301999999999999</v>
      </c>
      <c r="H837" s="172">
        <v>2.2040000000000002</v>
      </c>
      <c r="I837" s="172">
        <v>2.5888</v>
      </c>
      <c r="J837" s="172">
        <v>3.1387</v>
      </c>
      <c r="K837" s="172">
        <v>4.0644</v>
      </c>
      <c r="L837" s="172">
        <v>4.9390999999999998</v>
      </c>
      <c r="M837" s="172">
        <v>5.0766999999999998</v>
      </c>
      <c r="N837" s="172">
        <v>5.3423999999999996</v>
      </c>
      <c r="O837" s="172">
        <v>6.3212999999999999</v>
      </c>
      <c r="P837" s="172">
        <v>6.6375999999999999</v>
      </c>
      <c r="Q837" s="172">
        <v>7.1738999999999997</v>
      </c>
      <c r="R837" s="172">
        <v>6.2464000000000004</v>
      </c>
    </row>
    <row r="838" spans="1:18" x14ac:dyDescent="0.3">
      <c r="A838" s="168" t="s">
        <v>376</v>
      </c>
      <c r="B838" s="168" t="s">
        <v>419</v>
      </c>
      <c r="C838" s="168">
        <v>100538</v>
      </c>
      <c r="D838" s="171">
        <v>44025</v>
      </c>
      <c r="E838" s="172">
        <v>4676.8885</v>
      </c>
      <c r="F838" s="172">
        <v>2.1432000000000002</v>
      </c>
      <c r="G838" s="172">
        <v>2.2866</v>
      </c>
      <c r="H838" s="172">
        <v>2.3117999999999999</v>
      </c>
      <c r="I838" s="172">
        <v>2.4215</v>
      </c>
      <c r="J838" s="172">
        <v>2.6665000000000001</v>
      </c>
      <c r="K838" s="172">
        <v>3.6905000000000001</v>
      </c>
      <c r="L838" s="172">
        <v>4.6193999999999997</v>
      </c>
      <c r="M838" s="172">
        <v>4.7539999999999996</v>
      </c>
      <c r="N838" s="172">
        <v>5.0107999999999997</v>
      </c>
      <c r="O838" s="172">
        <v>6.0358000000000001</v>
      </c>
      <c r="P838" s="172">
        <v>6.3556999999999997</v>
      </c>
      <c r="Q838" s="172">
        <v>7.1886000000000001</v>
      </c>
      <c r="R838" s="172">
        <v>5.9461000000000004</v>
      </c>
    </row>
    <row r="839" spans="1:18" x14ac:dyDescent="0.3">
      <c r="A839" s="168" t="s">
        <v>376</v>
      </c>
      <c r="B839" s="168" t="s">
        <v>420</v>
      </c>
      <c r="C839" s="168">
        <v>100546</v>
      </c>
      <c r="D839" s="171">
        <v>44025</v>
      </c>
      <c r="E839" s="172">
        <v>3008.6767</v>
      </c>
      <c r="F839" s="172">
        <v>2.8134999999999999</v>
      </c>
      <c r="G839" s="172">
        <v>2.9567999999999999</v>
      </c>
      <c r="H839" s="172">
        <v>2.9823</v>
      </c>
      <c r="I839" s="172">
        <v>3.0920999999999998</v>
      </c>
      <c r="J839" s="172">
        <v>3.3380999999999998</v>
      </c>
      <c r="K839" s="172">
        <v>4.3672000000000004</v>
      </c>
      <c r="L839" s="172">
        <v>5.3108000000000004</v>
      </c>
      <c r="M839" s="172">
        <v>5.4539</v>
      </c>
      <c r="N839" s="172">
        <v>5.7218999999999998</v>
      </c>
      <c r="O839" s="172">
        <v>6.7569999999999997</v>
      </c>
      <c r="P839" s="172">
        <v>7.0731000000000002</v>
      </c>
      <c r="Q839" s="172">
        <v>7.6881000000000004</v>
      </c>
      <c r="R839" s="172">
        <v>6.6695000000000002</v>
      </c>
    </row>
    <row r="840" spans="1:18" x14ac:dyDescent="0.3">
      <c r="A840" s="168" t="s">
        <v>376</v>
      </c>
      <c r="B840" s="168" t="s">
        <v>127</v>
      </c>
      <c r="C840" s="168">
        <v>118577</v>
      </c>
      <c r="D840" s="171">
        <v>44025</v>
      </c>
      <c r="E840" s="172">
        <v>3022.4605000000001</v>
      </c>
      <c r="F840" s="172">
        <v>2.8984999999999999</v>
      </c>
      <c r="G840" s="172">
        <v>3.0411999999999999</v>
      </c>
      <c r="H840" s="172">
        <v>3.0668000000000002</v>
      </c>
      <c r="I840" s="172">
        <v>3.1768000000000001</v>
      </c>
      <c r="J840" s="172">
        <v>3.4222000000000001</v>
      </c>
      <c r="K840" s="172">
        <v>4.4508999999999999</v>
      </c>
      <c r="L840" s="172">
        <v>5.3867000000000003</v>
      </c>
      <c r="M840" s="172">
        <v>5.5286999999999997</v>
      </c>
      <c r="N840" s="172">
        <v>5.7965</v>
      </c>
      <c r="O840" s="172">
        <v>6.8235000000000001</v>
      </c>
      <c r="P840" s="172">
        <v>7.1416000000000004</v>
      </c>
      <c r="Q840" s="172">
        <v>7.8540000000000001</v>
      </c>
      <c r="R840" s="172">
        <v>6.7370999999999999</v>
      </c>
    </row>
    <row r="841" spans="1:18" x14ac:dyDescent="0.3">
      <c r="A841" s="168" t="s">
        <v>376</v>
      </c>
      <c r="B841" s="168" t="s">
        <v>236</v>
      </c>
      <c r="C841" s="168">
        <v>100868</v>
      </c>
      <c r="D841" s="171">
        <v>44025</v>
      </c>
      <c r="E841" s="172">
        <v>3931.5308</v>
      </c>
      <c r="F841" s="172">
        <v>3.012</v>
      </c>
      <c r="G841" s="172">
        <v>3.0731000000000002</v>
      </c>
      <c r="H841" s="172">
        <v>3.2772000000000001</v>
      </c>
      <c r="I841" s="172">
        <v>3.3052000000000001</v>
      </c>
      <c r="J841" s="172">
        <v>3.5455999999999999</v>
      </c>
      <c r="K841" s="172">
        <v>4.2362000000000002</v>
      </c>
      <c r="L841" s="172">
        <v>4.9248000000000003</v>
      </c>
      <c r="M841" s="172">
        <v>5.0168999999999997</v>
      </c>
      <c r="N841" s="172">
        <v>5.2950999999999997</v>
      </c>
      <c r="O841" s="172">
        <v>6.4549000000000003</v>
      </c>
      <c r="P841" s="172">
        <v>6.8353999999999999</v>
      </c>
      <c r="Q841" s="172">
        <v>7.1773999999999996</v>
      </c>
      <c r="R841" s="172">
        <v>6.3053999999999997</v>
      </c>
    </row>
    <row r="842" spans="1:18" x14ac:dyDescent="0.3">
      <c r="A842" s="168" t="s">
        <v>376</v>
      </c>
      <c r="B842" s="168" t="s">
        <v>128</v>
      </c>
      <c r="C842" s="168">
        <v>119091</v>
      </c>
      <c r="D842" s="171">
        <v>44025</v>
      </c>
      <c r="E842" s="172">
        <v>3955.9472999999998</v>
      </c>
      <c r="F842" s="172">
        <v>3.1124000000000001</v>
      </c>
      <c r="G842" s="172">
        <v>3.1736</v>
      </c>
      <c r="H842" s="172">
        <v>3.3771</v>
      </c>
      <c r="I842" s="172">
        <v>3.4053</v>
      </c>
      <c r="J842" s="172">
        <v>3.6459999999999999</v>
      </c>
      <c r="K842" s="172">
        <v>4.3381999999999996</v>
      </c>
      <c r="L842" s="172">
        <v>5.0279999999999996</v>
      </c>
      <c r="M842" s="172">
        <v>5.1211000000000002</v>
      </c>
      <c r="N842" s="172">
        <v>5.4006999999999996</v>
      </c>
      <c r="O842" s="172">
        <v>6.5617000000000001</v>
      </c>
      <c r="P842" s="172">
        <v>6.9360999999999997</v>
      </c>
      <c r="Q842" s="172">
        <v>7.6782000000000004</v>
      </c>
      <c r="R842" s="172">
        <v>6.4119999999999999</v>
      </c>
    </row>
    <row r="843" spans="1:18" x14ac:dyDescent="0.3">
      <c r="A843" s="168" t="s">
        <v>376</v>
      </c>
      <c r="B843" s="168" t="s">
        <v>237</v>
      </c>
      <c r="C843" s="168">
        <v>118902</v>
      </c>
      <c r="D843" s="171">
        <v>44025</v>
      </c>
      <c r="E843" s="172">
        <v>1994.0213000000001</v>
      </c>
      <c r="F843" s="172">
        <v>2.9015</v>
      </c>
      <c r="G843" s="172">
        <v>3.0253000000000001</v>
      </c>
      <c r="H843" s="172">
        <v>3.161</v>
      </c>
      <c r="I843" s="172">
        <v>3.3056000000000001</v>
      </c>
      <c r="J843" s="172">
        <v>3.5853999999999999</v>
      </c>
      <c r="K843" s="172">
        <v>4.2594000000000003</v>
      </c>
      <c r="L843" s="172">
        <v>4.6845999999999997</v>
      </c>
      <c r="M843" s="172">
        <v>4.9348000000000001</v>
      </c>
      <c r="N843" s="172">
        <v>5.2729999999999997</v>
      </c>
      <c r="O843" s="172">
        <v>6.5705</v>
      </c>
      <c r="P843" s="172">
        <v>6.9016999999999999</v>
      </c>
      <c r="Q843" s="172">
        <v>4.3726000000000003</v>
      </c>
      <c r="R843" s="172">
        <v>6.3704999999999998</v>
      </c>
    </row>
    <row r="844" spans="1:18" x14ac:dyDescent="0.3">
      <c r="A844" s="168" t="s">
        <v>376</v>
      </c>
      <c r="B844" s="168" t="s">
        <v>129</v>
      </c>
      <c r="C844" s="168">
        <v>120038</v>
      </c>
      <c r="D844" s="171">
        <v>44025</v>
      </c>
      <c r="E844" s="172">
        <v>2002.7637999999999</v>
      </c>
      <c r="F844" s="172">
        <v>3.0019</v>
      </c>
      <c r="G844" s="172">
        <v>3.1238999999999999</v>
      </c>
      <c r="H844" s="172">
        <v>3.2606000000000002</v>
      </c>
      <c r="I844" s="172">
        <v>3.4047000000000001</v>
      </c>
      <c r="J844" s="172">
        <v>3.6844999999999999</v>
      </c>
      <c r="K844" s="172">
        <v>4.3594999999999997</v>
      </c>
      <c r="L844" s="172">
        <v>4.7891000000000004</v>
      </c>
      <c r="M844" s="172">
        <v>5.0396000000000001</v>
      </c>
      <c r="N844" s="172">
        <v>5.3788</v>
      </c>
      <c r="O844" s="172">
        <v>6.6494</v>
      </c>
      <c r="P844" s="172">
        <v>6.9737</v>
      </c>
      <c r="Q844" s="172">
        <v>7.6944999999999997</v>
      </c>
      <c r="R844" s="172">
        <v>6.4566999999999997</v>
      </c>
    </row>
    <row r="845" spans="1:18" x14ac:dyDescent="0.3">
      <c r="A845" s="168" t="s">
        <v>376</v>
      </c>
      <c r="B845" s="168" t="s">
        <v>421</v>
      </c>
      <c r="C845" s="168">
        <v>118907</v>
      </c>
      <c r="D845" s="171">
        <v>44025</v>
      </c>
      <c r="E845" s="172">
        <v>2930.9304000000002</v>
      </c>
      <c r="F845" s="172">
        <v>2.1097000000000001</v>
      </c>
      <c r="G845" s="172">
        <v>2.2324999999999999</v>
      </c>
      <c r="H845" s="172">
        <v>2.3685</v>
      </c>
      <c r="I845" s="172">
        <v>2.5123000000000002</v>
      </c>
      <c r="J845" s="172">
        <v>2.7907000000000002</v>
      </c>
      <c r="K845" s="172">
        <v>3.4590999999999998</v>
      </c>
      <c r="L845" s="172">
        <v>3.8784999999999998</v>
      </c>
      <c r="M845" s="172">
        <v>4.1184000000000003</v>
      </c>
      <c r="N845" s="172">
        <v>4.4446000000000003</v>
      </c>
      <c r="O845" s="172">
        <v>5.6840000000000002</v>
      </c>
      <c r="P845" s="172">
        <v>5.9927999999999999</v>
      </c>
      <c r="Q845" s="172">
        <v>6.2931999999999997</v>
      </c>
      <c r="R845" s="172">
        <v>5.5000999999999998</v>
      </c>
    </row>
    <row r="846" spans="1:18" x14ac:dyDescent="0.3">
      <c r="A846" s="168" t="s">
        <v>376</v>
      </c>
      <c r="B846" s="168" t="s">
        <v>1034</v>
      </c>
      <c r="C846" s="168">
        <v>144947</v>
      </c>
      <c r="D846" s="171">
        <v>44025</v>
      </c>
      <c r="E846" s="172">
        <v>1064.17713770007</v>
      </c>
      <c r="F846" s="172">
        <v>2.58</v>
      </c>
      <c r="G846" s="172">
        <v>2.6051000000000002</v>
      </c>
      <c r="H846" s="172">
        <v>2.6074999999999999</v>
      </c>
      <c r="I846" s="172">
        <v>2.5714999999999999</v>
      </c>
      <c r="J846" s="172">
        <v>2.4207000000000001</v>
      </c>
      <c r="K846" s="172">
        <v>2.4533</v>
      </c>
      <c r="L846" s="172">
        <v>2.6044</v>
      </c>
      <c r="M846" s="172">
        <v>2.7856000000000001</v>
      </c>
      <c r="N846" s="172">
        <v>2.9624000000000001</v>
      </c>
      <c r="O846" s="172"/>
      <c r="P846" s="172"/>
      <c r="Q846" s="172">
        <v>3.5032999999999999</v>
      </c>
      <c r="R846" s="172"/>
    </row>
    <row r="847" spans="1:18" x14ac:dyDescent="0.3">
      <c r="A847" s="168" t="s">
        <v>376</v>
      </c>
      <c r="B847" s="168" t="s">
        <v>238</v>
      </c>
      <c r="C847" s="168">
        <v>103340</v>
      </c>
      <c r="D847" s="171">
        <v>44025</v>
      </c>
      <c r="E847" s="172">
        <v>296.3741</v>
      </c>
      <c r="F847" s="172">
        <v>3.1777000000000002</v>
      </c>
      <c r="G847" s="172">
        <v>3.2029000000000001</v>
      </c>
      <c r="H847" s="172">
        <v>3.4100999999999999</v>
      </c>
      <c r="I847" s="172">
        <v>3.4459</v>
      </c>
      <c r="J847" s="172">
        <v>3.8504999999999998</v>
      </c>
      <c r="K847" s="172">
        <v>4.5818000000000003</v>
      </c>
      <c r="L847" s="172">
        <v>5.1736000000000004</v>
      </c>
      <c r="M847" s="172">
        <v>5.2225999999999999</v>
      </c>
      <c r="N847" s="172">
        <v>5.4740000000000002</v>
      </c>
      <c r="O847" s="172">
        <v>6.5995999999999997</v>
      </c>
      <c r="P847" s="172">
        <v>6.9425999999999997</v>
      </c>
      <c r="Q847" s="172">
        <v>7.6909000000000001</v>
      </c>
      <c r="R847" s="172">
        <v>6.4386999999999999</v>
      </c>
    </row>
    <row r="848" spans="1:18" x14ac:dyDescent="0.3">
      <c r="A848" s="168" t="s">
        <v>376</v>
      </c>
      <c r="B848" s="168" t="s">
        <v>130</v>
      </c>
      <c r="C848" s="168">
        <v>120197</v>
      </c>
      <c r="D848" s="171">
        <v>44025</v>
      </c>
      <c r="E848" s="172">
        <v>297.77440000000001</v>
      </c>
      <c r="F848" s="172">
        <v>3.3098999999999998</v>
      </c>
      <c r="G848" s="172">
        <v>3.3227000000000002</v>
      </c>
      <c r="H848" s="172">
        <v>3.5308000000000002</v>
      </c>
      <c r="I848" s="172">
        <v>3.5666000000000002</v>
      </c>
      <c r="J848" s="172">
        <v>3.9708999999999999</v>
      </c>
      <c r="K848" s="172">
        <v>4.7034000000000002</v>
      </c>
      <c r="L848" s="172">
        <v>5.2859999999999996</v>
      </c>
      <c r="M848" s="172">
        <v>5.3227000000000002</v>
      </c>
      <c r="N848" s="172">
        <v>5.5685000000000002</v>
      </c>
      <c r="O848" s="172">
        <v>6.6801000000000004</v>
      </c>
      <c r="P848" s="172">
        <v>7.0124000000000004</v>
      </c>
      <c r="Q848" s="172">
        <v>7.7320000000000002</v>
      </c>
      <c r="R848" s="172">
        <v>6.5236999999999998</v>
      </c>
    </row>
    <row r="849" spans="1:18" x14ac:dyDescent="0.3">
      <c r="A849" s="168" t="s">
        <v>376</v>
      </c>
      <c r="B849" s="168" t="s">
        <v>239</v>
      </c>
      <c r="C849" s="168">
        <v>113096</v>
      </c>
      <c r="D849" s="171">
        <v>44025</v>
      </c>
      <c r="E849" s="172">
        <v>2144.2813000000001</v>
      </c>
      <c r="F849" s="172">
        <v>5.8855000000000004</v>
      </c>
      <c r="G849" s="172">
        <v>4.3625999999999996</v>
      </c>
      <c r="H849" s="172">
        <v>4.1369999999999996</v>
      </c>
      <c r="I849" s="172">
        <v>3.9289999999999998</v>
      </c>
      <c r="J849" s="172">
        <v>3.9752999999999998</v>
      </c>
      <c r="K849" s="172">
        <v>4.7233999999999998</v>
      </c>
      <c r="L849" s="172">
        <v>5.3996000000000004</v>
      </c>
      <c r="M849" s="172">
        <v>5.4424999999999999</v>
      </c>
      <c r="N849" s="172">
        <v>5.6412000000000004</v>
      </c>
      <c r="O849" s="172">
        <v>6.6802999999999999</v>
      </c>
      <c r="P849" s="172">
        <v>6.9501999999999997</v>
      </c>
      <c r="Q849" s="172">
        <v>7.9108000000000001</v>
      </c>
      <c r="R849" s="172">
        <v>6.5525000000000002</v>
      </c>
    </row>
    <row r="850" spans="1:18" x14ac:dyDescent="0.3">
      <c r="A850" s="168" t="s">
        <v>376</v>
      </c>
      <c r="B850" s="168" t="s">
        <v>131</v>
      </c>
      <c r="C850" s="168">
        <v>118345</v>
      </c>
      <c r="D850" s="171">
        <v>44025</v>
      </c>
      <c r="E850" s="172">
        <v>2160.2732000000001</v>
      </c>
      <c r="F850" s="172">
        <v>5.9264000000000001</v>
      </c>
      <c r="G850" s="172">
        <v>4.4029999999999996</v>
      </c>
      <c r="H850" s="172">
        <v>4.1776</v>
      </c>
      <c r="I850" s="172">
        <v>3.9695</v>
      </c>
      <c r="J850" s="172">
        <v>4.0156000000000001</v>
      </c>
      <c r="K850" s="172">
        <v>4.7640000000000002</v>
      </c>
      <c r="L850" s="172">
        <v>5.4406999999999996</v>
      </c>
      <c r="M850" s="172">
        <v>5.4855999999999998</v>
      </c>
      <c r="N850" s="172">
        <v>5.7042000000000002</v>
      </c>
      <c r="O850" s="172">
        <v>6.7853000000000003</v>
      </c>
      <c r="P850" s="172">
        <v>7.0576999999999996</v>
      </c>
      <c r="Q850" s="172">
        <v>7.7278000000000002</v>
      </c>
      <c r="R850" s="172">
        <v>6.6444999999999999</v>
      </c>
    </row>
    <row r="851" spans="1:18" x14ac:dyDescent="0.3">
      <c r="A851" s="168" t="s">
        <v>376</v>
      </c>
      <c r="B851" s="168" t="s">
        <v>132</v>
      </c>
      <c r="C851" s="168">
        <v>118364</v>
      </c>
      <c r="D851" s="171">
        <v>44025</v>
      </c>
      <c r="E851" s="172">
        <v>2431.2669999999998</v>
      </c>
      <c r="F851" s="172">
        <v>3.0417999999999998</v>
      </c>
      <c r="G851" s="172">
        <v>3.0958999999999999</v>
      </c>
      <c r="H851" s="172">
        <v>3.1737000000000002</v>
      </c>
      <c r="I851" s="172">
        <v>3.2111000000000001</v>
      </c>
      <c r="J851" s="172">
        <v>3.5121000000000002</v>
      </c>
      <c r="K851" s="172">
        <v>4.1872999999999996</v>
      </c>
      <c r="L851" s="172">
        <v>4.8352000000000004</v>
      </c>
      <c r="M851" s="172">
        <v>4.9374000000000002</v>
      </c>
      <c r="N851" s="172">
        <v>5.2027999999999999</v>
      </c>
      <c r="O851" s="172">
        <v>6.4938000000000002</v>
      </c>
      <c r="P851" s="172">
        <v>6.8930999999999996</v>
      </c>
      <c r="Q851" s="172">
        <v>7.6334999999999997</v>
      </c>
      <c r="R851" s="172">
        <v>6.2491000000000003</v>
      </c>
    </row>
    <row r="852" spans="1:18" x14ac:dyDescent="0.3">
      <c r="A852" s="168" t="s">
        <v>376</v>
      </c>
      <c r="B852" s="168" t="s">
        <v>240</v>
      </c>
      <c r="C852" s="168">
        <v>108690</v>
      </c>
      <c r="D852" s="171">
        <v>44025</v>
      </c>
      <c r="E852" s="172">
        <v>2419.8971000000001</v>
      </c>
      <c r="F852" s="172">
        <v>2.9912999999999998</v>
      </c>
      <c r="G852" s="172">
        <v>3.0455999999999999</v>
      </c>
      <c r="H852" s="172">
        <v>3.1236999999999999</v>
      </c>
      <c r="I852" s="172">
        <v>3.161</v>
      </c>
      <c r="J852" s="172">
        <v>3.4620000000000002</v>
      </c>
      <c r="K852" s="172">
        <v>4.1348000000000003</v>
      </c>
      <c r="L852" s="172">
        <v>4.7817999999999996</v>
      </c>
      <c r="M852" s="172">
        <v>4.8832000000000004</v>
      </c>
      <c r="N852" s="172">
        <v>5.1475999999999997</v>
      </c>
      <c r="O852" s="172">
        <v>6.4218999999999999</v>
      </c>
      <c r="P852" s="172">
        <v>6.8160999999999996</v>
      </c>
      <c r="Q852" s="172">
        <v>5.5738000000000003</v>
      </c>
      <c r="R852" s="172">
        <v>6.1829999999999998</v>
      </c>
    </row>
    <row r="853" spans="1:18" x14ac:dyDescent="0.3">
      <c r="A853" s="168" t="s">
        <v>376</v>
      </c>
      <c r="B853" s="168" t="s">
        <v>133</v>
      </c>
      <c r="C853" s="168">
        <v>125345</v>
      </c>
      <c r="D853" s="171">
        <v>44025</v>
      </c>
      <c r="E853" s="172">
        <v>1558.4176</v>
      </c>
      <c r="F853" s="172">
        <v>2.7404999999999999</v>
      </c>
      <c r="G853" s="172">
        <v>2.5206</v>
      </c>
      <c r="H853" s="172">
        <v>2.9359999999999999</v>
      </c>
      <c r="I853" s="172">
        <v>3.0992999999999999</v>
      </c>
      <c r="J853" s="172">
        <v>3.1488</v>
      </c>
      <c r="K853" s="172">
        <v>3.3719000000000001</v>
      </c>
      <c r="L853" s="172">
        <v>3.9519000000000002</v>
      </c>
      <c r="M853" s="172">
        <v>4.2324000000000002</v>
      </c>
      <c r="N853" s="172">
        <v>4.5994000000000002</v>
      </c>
      <c r="O853" s="172">
        <v>5.9615</v>
      </c>
      <c r="P853" s="172">
        <v>6.3933999999999997</v>
      </c>
      <c r="Q853" s="172">
        <v>6.8757999999999999</v>
      </c>
      <c r="R853" s="172">
        <v>5.6665999999999999</v>
      </c>
    </row>
    <row r="854" spans="1:18" x14ac:dyDescent="0.3">
      <c r="A854" s="168" t="s">
        <v>376</v>
      </c>
      <c r="B854" s="168" t="s">
        <v>241</v>
      </c>
      <c r="C854" s="168">
        <v>125259</v>
      </c>
      <c r="D854" s="171">
        <v>44025</v>
      </c>
      <c r="E854" s="172">
        <v>1553.2238</v>
      </c>
      <c r="F854" s="172">
        <v>2.6884999999999999</v>
      </c>
      <c r="G854" s="172">
        <v>2.4702999999999999</v>
      </c>
      <c r="H854" s="172">
        <v>2.8856999999999999</v>
      </c>
      <c r="I854" s="172">
        <v>3.0493000000000001</v>
      </c>
      <c r="J854" s="172">
        <v>3.0987</v>
      </c>
      <c r="K854" s="172">
        <v>3.3218000000000001</v>
      </c>
      <c r="L854" s="172">
        <v>3.9011</v>
      </c>
      <c r="M854" s="172">
        <v>4.181</v>
      </c>
      <c r="N854" s="172">
        <v>4.5472999999999999</v>
      </c>
      <c r="O854" s="172">
        <v>5.9085999999999999</v>
      </c>
      <c r="P854" s="172">
        <v>6.3403</v>
      </c>
      <c r="Q854" s="172">
        <v>6.8224</v>
      </c>
      <c r="R854" s="172">
        <v>5.6139000000000001</v>
      </c>
    </row>
    <row r="855" spans="1:18" x14ac:dyDescent="0.3">
      <c r="A855" s="168" t="s">
        <v>376</v>
      </c>
      <c r="B855" s="168" t="s">
        <v>242</v>
      </c>
      <c r="C855" s="168">
        <v>115991</v>
      </c>
      <c r="D855" s="171">
        <v>44025</v>
      </c>
      <c r="E855" s="172">
        <v>1945.8313000000001</v>
      </c>
      <c r="F855" s="172">
        <v>2.9977999999999998</v>
      </c>
      <c r="G855" s="172">
        <v>2.9575999999999998</v>
      </c>
      <c r="H855" s="172">
        <v>3.0728</v>
      </c>
      <c r="I855" s="172">
        <v>3.0928</v>
      </c>
      <c r="J855" s="172">
        <v>3.0621999999999998</v>
      </c>
      <c r="K855" s="172">
        <v>3.5562</v>
      </c>
      <c r="L855" s="172">
        <v>4.5255999999999998</v>
      </c>
      <c r="M855" s="172">
        <v>4.7923</v>
      </c>
      <c r="N855" s="172">
        <v>5.1360999999999999</v>
      </c>
      <c r="O855" s="172">
        <v>6.4648000000000003</v>
      </c>
      <c r="P855" s="172">
        <v>6.9276999999999997</v>
      </c>
      <c r="Q855" s="172">
        <v>7.9298999999999999</v>
      </c>
      <c r="R855" s="172">
        <v>6.2225999999999999</v>
      </c>
    </row>
    <row r="856" spans="1:18" x14ac:dyDescent="0.3">
      <c r="A856" s="168" t="s">
        <v>376</v>
      </c>
      <c r="B856" s="168" t="s">
        <v>134</v>
      </c>
      <c r="C856" s="168">
        <v>119135</v>
      </c>
      <c r="D856" s="171">
        <v>44025</v>
      </c>
      <c r="E856" s="172">
        <v>1960.2012999999999</v>
      </c>
      <c r="F856" s="172">
        <v>3.0969000000000002</v>
      </c>
      <c r="G856" s="172">
        <v>3.0569999999999999</v>
      </c>
      <c r="H856" s="172">
        <v>3.1726999999999999</v>
      </c>
      <c r="I856" s="172">
        <v>3.1928000000000001</v>
      </c>
      <c r="J856" s="172">
        <v>3.1623000000000001</v>
      </c>
      <c r="K856" s="172">
        <v>3.657</v>
      </c>
      <c r="L856" s="172">
        <v>4.6275000000000004</v>
      </c>
      <c r="M856" s="172">
        <v>4.8956999999999997</v>
      </c>
      <c r="N856" s="172">
        <v>5.2411000000000003</v>
      </c>
      <c r="O856" s="172">
        <v>6.5713999999999997</v>
      </c>
      <c r="P856" s="172">
        <v>7.0350000000000001</v>
      </c>
      <c r="Q856" s="172">
        <v>7.7457000000000003</v>
      </c>
      <c r="R856" s="172">
        <v>6.3288000000000002</v>
      </c>
    </row>
    <row r="857" spans="1:18" x14ac:dyDescent="0.3">
      <c r="A857" s="168" t="s">
        <v>376</v>
      </c>
      <c r="B857" s="168" t="s">
        <v>135</v>
      </c>
      <c r="C857" s="168">
        <v>147938</v>
      </c>
      <c r="D857" s="171">
        <v>44025</v>
      </c>
      <c r="E857" s="172">
        <v>1958.0451</v>
      </c>
      <c r="F857" s="172">
        <v>1.4018999999999999</v>
      </c>
      <c r="G857" s="172">
        <v>1.4019999999999999</v>
      </c>
      <c r="H857" s="172">
        <v>1.4018999999999999</v>
      </c>
      <c r="I857" s="172">
        <v>1.9036</v>
      </c>
      <c r="J857" s="172">
        <v>2.5280999999999998</v>
      </c>
      <c r="K857" s="172">
        <v>3.3546999999999998</v>
      </c>
      <c r="L857" s="172"/>
      <c r="M857" s="172"/>
      <c r="N857" s="172"/>
      <c r="O857" s="172"/>
      <c r="P857" s="172"/>
      <c r="Q857" s="172">
        <v>4.3555000000000001</v>
      </c>
      <c r="R857" s="172"/>
    </row>
    <row r="858" spans="1:18" x14ac:dyDescent="0.3">
      <c r="A858" s="168" t="s">
        <v>376</v>
      </c>
      <c r="B858" s="168" t="s">
        <v>136</v>
      </c>
      <c r="C858" s="168">
        <v>147940</v>
      </c>
      <c r="D858" s="171">
        <v>44025</v>
      </c>
      <c r="E858" s="172">
        <v>1960.9556</v>
      </c>
      <c r="F858" s="172">
        <v>3.1328999999999998</v>
      </c>
      <c r="G858" s="172">
        <v>3.2160000000000002</v>
      </c>
      <c r="H858" s="172">
        <v>3.2766999999999999</v>
      </c>
      <c r="I858" s="172">
        <v>3.2787000000000002</v>
      </c>
      <c r="J858" s="172">
        <v>3.2151000000000001</v>
      </c>
      <c r="K858" s="172">
        <v>3.7162000000000002</v>
      </c>
      <c r="L858" s="172"/>
      <c r="M858" s="172"/>
      <c r="N858" s="172"/>
      <c r="O858" s="172"/>
      <c r="P858" s="172"/>
      <c r="Q858" s="172">
        <v>4.6368999999999998</v>
      </c>
      <c r="R858" s="172"/>
    </row>
    <row r="859" spans="1:18" x14ac:dyDescent="0.3">
      <c r="A859" s="168" t="s">
        <v>376</v>
      </c>
      <c r="B859" s="168" t="s">
        <v>137</v>
      </c>
      <c r="C859" s="168">
        <v>147937</v>
      </c>
      <c r="D859" s="171">
        <v>44025</v>
      </c>
      <c r="E859" s="172">
        <v>1960.5581</v>
      </c>
      <c r="F859" s="172">
        <v>3.02</v>
      </c>
      <c r="G859" s="172">
        <v>3.0322</v>
      </c>
      <c r="H859" s="172">
        <v>3.1612</v>
      </c>
      <c r="I859" s="172">
        <v>3.1934</v>
      </c>
      <c r="J859" s="172">
        <v>3.1625000000000001</v>
      </c>
      <c r="K859" s="172">
        <v>3.6556999999999999</v>
      </c>
      <c r="L859" s="172"/>
      <c r="M859" s="172"/>
      <c r="N859" s="172"/>
      <c r="O859" s="172"/>
      <c r="P859" s="172"/>
      <c r="Q859" s="172">
        <v>4.5975999999999999</v>
      </c>
      <c r="R859" s="172"/>
    </row>
    <row r="860" spans="1:18" x14ac:dyDescent="0.3">
      <c r="A860" s="168" t="s">
        <v>376</v>
      </c>
      <c r="B860" s="168" t="s">
        <v>138</v>
      </c>
      <c r="C860" s="168">
        <v>147939</v>
      </c>
      <c r="D860" s="171">
        <v>44025</v>
      </c>
      <c r="E860" s="172">
        <v>1960.6656</v>
      </c>
      <c r="F860" s="172">
        <v>2.9434</v>
      </c>
      <c r="G860" s="172">
        <v>2.9439000000000002</v>
      </c>
      <c r="H860" s="172">
        <v>3.0329999999999999</v>
      </c>
      <c r="I860" s="172">
        <v>3.0790999999999999</v>
      </c>
      <c r="J860" s="172">
        <v>3.1417999999999999</v>
      </c>
      <c r="K860" s="172">
        <v>3.6461000000000001</v>
      </c>
      <c r="L860" s="172"/>
      <c r="M860" s="172"/>
      <c r="N860" s="172"/>
      <c r="O860" s="172"/>
      <c r="P860" s="172"/>
      <c r="Q860" s="172">
        <v>4.6022999999999996</v>
      </c>
      <c r="R860" s="172"/>
    </row>
    <row r="861" spans="1:18" x14ac:dyDescent="0.3">
      <c r="A861" s="168" t="s">
        <v>376</v>
      </c>
      <c r="B861" s="168" t="s">
        <v>243</v>
      </c>
      <c r="C861" s="168">
        <v>104486</v>
      </c>
      <c r="D861" s="171">
        <v>44025</v>
      </c>
      <c r="E861" s="172">
        <v>2748.6498000000001</v>
      </c>
      <c r="F861" s="172">
        <v>3.105</v>
      </c>
      <c r="G861" s="172">
        <v>3.0655999999999999</v>
      </c>
      <c r="H861" s="172">
        <v>3.1556999999999999</v>
      </c>
      <c r="I861" s="172">
        <v>3.2770999999999999</v>
      </c>
      <c r="J861" s="172">
        <v>3.5905</v>
      </c>
      <c r="K861" s="172">
        <v>4.2817999999999996</v>
      </c>
      <c r="L861" s="172">
        <v>4.8269000000000002</v>
      </c>
      <c r="M861" s="172">
        <v>4.9561999999999999</v>
      </c>
      <c r="N861" s="172">
        <v>5.2083000000000004</v>
      </c>
      <c r="O861" s="172">
        <v>6.5121000000000002</v>
      </c>
      <c r="P861" s="172">
        <v>6.8990999999999998</v>
      </c>
      <c r="Q861" s="172">
        <v>7.681</v>
      </c>
      <c r="R861" s="172">
        <v>6.2956000000000003</v>
      </c>
    </row>
    <row r="862" spans="1:18" x14ac:dyDescent="0.3">
      <c r="A862" s="168" t="s">
        <v>376</v>
      </c>
      <c r="B862" s="168" t="s">
        <v>139</v>
      </c>
      <c r="C862" s="168">
        <v>120537</v>
      </c>
      <c r="D862" s="171">
        <v>44025</v>
      </c>
      <c r="E862" s="172">
        <v>2762.7404000000001</v>
      </c>
      <c r="F862" s="172">
        <v>3.1776</v>
      </c>
      <c r="G862" s="172">
        <v>3.1362999999999999</v>
      </c>
      <c r="H862" s="172">
        <v>3.226</v>
      </c>
      <c r="I862" s="172">
        <v>3.3473999999999999</v>
      </c>
      <c r="J862" s="172">
        <v>3.6606000000000001</v>
      </c>
      <c r="K862" s="172">
        <v>4.3528000000000002</v>
      </c>
      <c r="L862" s="172">
        <v>4.8989000000000003</v>
      </c>
      <c r="M862" s="172">
        <v>5.0288000000000004</v>
      </c>
      <c r="N862" s="172">
        <v>5.2819000000000003</v>
      </c>
      <c r="O862" s="172">
        <v>6.5867000000000004</v>
      </c>
      <c r="P862" s="172">
        <v>6.9740000000000002</v>
      </c>
      <c r="Q862" s="172">
        <v>7.7039</v>
      </c>
      <c r="R862" s="172">
        <v>6.37</v>
      </c>
    </row>
    <row r="863" spans="1:18" x14ac:dyDescent="0.3">
      <c r="A863" s="168" t="s">
        <v>376</v>
      </c>
      <c r="B863" s="168" t="s">
        <v>422</v>
      </c>
      <c r="C863" s="168">
        <v>104488</v>
      </c>
      <c r="D863" s="171">
        <v>44025</v>
      </c>
      <c r="E863" s="172">
        <v>2498.8751000000002</v>
      </c>
      <c r="F863" s="172">
        <v>2.5768</v>
      </c>
      <c r="G863" s="172">
        <v>2.5362</v>
      </c>
      <c r="H863" s="172">
        <v>2.6257000000000001</v>
      </c>
      <c r="I863" s="172">
        <v>2.7465999999999999</v>
      </c>
      <c r="J863" s="172">
        <v>3.0589</v>
      </c>
      <c r="K863" s="172">
        <v>3.7465999999999999</v>
      </c>
      <c r="L863" s="172">
        <v>4.2866999999999997</v>
      </c>
      <c r="M863" s="172">
        <v>4.4143999999999997</v>
      </c>
      <c r="N863" s="172">
        <v>4.6576000000000004</v>
      </c>
      <c r="O863" s="172">
        <v>5.9356</v>
      </c>
      <c r="P863" s="172">
        <v>6.2919999999999998</v>
      </c>
      <c r="Q863" s="172">
        <v>6.9328000000000003</v>
      </c>
      <c r="R863" s="172">
        <v>5.7366999999999999</v>
      </c>
    </row>
    <row r="864" spans="1:18" x14ac:dyDescent="0.3">
      <c r="A864" s="168" t="s">
        <v>376</v>
      </c>
      <c r="B864" s="168" t="s">
        <v>140</v>
      </c>
      <c r="C864" s="168">
        <v>147157</v>
      </c>
      <c r="D864" s="171">
        <v>44025</v>
      </c>
      <c r="E864" s="172">
        <v>1057.4842000000001</v>
      </c>
      <c r="F864" s="172">
        <v>2.9306000000000001</v>
      </c>
      <c r="G864" s="172">
        <v>2.9725000000000001</v>
      </c>
      <c r="H864" s="172">
        <v>2.9567000000000001</v>
      </c>
      <c r="I864" s="172">
        <v>2.9977</v>
      </c>
      <c r="J864" s="172">
        <v>2.81</v>
      </c>
      <c r="K864" s="172">
        <v>2.8498000000000001</v>
      </c>
      <c r="L864" s="172">
        <v>3.5569000000000002</v>
      </c>
      <c r="M864" s="172">
        <v>3.9285999999999999</v>
      </c>
      <c r="N864" s="172">
        <v>4.3121</v>
      </c>
      <c r="O864" s="172"/>
      <c r="P864" s="172"/>
      <c r="Q864" s="172">
        <v>4.6729000000000003</v>
      </c>
      <c r="R864" s="172"/>
    </row>
    <row r="865" spans="1:18" x14ac:dyDescent="0.3">
      <c r="A865" s="168" t="s">
        <v>376</v>
      </c>
      <c r="B865" s="168" t="s">
        <v>244</v>
      </c>
      <c r="C865" s="168">
        <v>147153</v>
      </c>
      <c r="D865" s="171">
        <v>44025</v>
      </c>
      <c r="E865" s="172">
        <v>1056.0643</v>
      </c>
      <c r="F865" s="172">
        <v>2.8205</v>
      </c>
      <c r="G865" s="172">
        <v>2.8624000000000001</v>
      </c>
      <c r="H865" s="172">
        <v>2.847</v>
      </c>
      <c r="I865" s="172">
        <v>2.8877000000000002</v>
      </c>
      <c r="J865" s="172">
        <v>2.6996000000000002</v>
      </c>
      <c r="K865" s="172">
        <v>2.7389999999999999</v>
      </c>
      <c r="L865" s="172">
        <v>3.4453999999999998</v>
      </c>
      <c r="M865" s="172">
        <v>3.8157999999999999</v>
      </c>
      <c r="N865" s="172">
        <v>4.1977000000000002</v>
      </c>
      <c r="O865" s="172"/>
      <c r="P865" s="172"/>
      <c r="Q865" s="172">
        <v>4.5582000000000003</v>
      </c>
      <c r="R865" s="172"/>
    </row>
    <row r="866" spans="1:18" x14ac:dyDescent="0.3">
      <c r="A866" s="168" t="s">
        <v>376</v>
      </c>
      <c r="B866" s="168" t="s">
        <v>245</v>
      </c>
      <c r="C866" s="168">
        <v>100234</v>
      </c>
      <c r="D866" s="171">
        <v>44025</v>
      </c>
      <c r="E866" s="172">
        <v>54.654200000000003</v>
      </c>
      <c r="F866" s="172">
        <v>3.8738999999999999</v>
      </c>
      <c r="G866" s="172">
        <v>3.3624000000000001</v>
      </c>
      <c r="H866" s="172">
        <v>3.2936000000000001</v>
      </c>
      <c r="I866" s="172">
        <v>3.31</v>
      </c>
      <c r="J866" s="172">
        <v>3.4289999999999998</v>
      </c>
      <c r="K866" s="172">
        <v>3.9889999999999999</v>
      </c>
      <c r="L866" s="172">
        <v>4.6487999999999996</v>
      </c>
      <c r="M866" s="172">
        <v>4.8234000000000004</v>
      </c>
      <c r="N866" s="172">
        <v>5.1513999999999998</v>
      </c>
      <c r="O866" s="172">
        <v>6.5236999999999998</v>
      </c>
      <c r="P866" s="172">
        <v>6.9348999999999998</v>
      </c>
      <c r="Q866" s="172">
        <v>7.8235000000000001</v>
      </c>
      <c r="R866" s="172">
        <v>6.3186</v>
      </c>
    </row>
    <row r="867" spans="1:18" x14ac:dyDescent="0.3">
      <c r="A867" s="168" t="s">
        <v>376</v>
      </c>
      <c r="B867" s="168" t="s">
        <v>141</v>
      </c>
      <c r="C867" s="168">
        <v>120406</v>
      </c>
      <c r="D867" s="171">
        <v>44025</v>
      </c>
      <c r="E867" s="172">
        <v>54.981400000000001</v>
      </c>
      <c r="F867" s="172">
        <v>3.9171999999999998</v>
      </c>
      <c r="G867" s="172">
        <v>3.4308999999999998</v>
      </c>
      <c r="H867" s="172">
        <v>3.3689</v>
      </c>
      <c r="I867" s="172">
        <v>3.3900999999999999</v>
      </c>
      <c r="J867" s="172">
        <v>3.5085999999999999</v>
      </c>
      <c r="K867" s="172">
        <v>4.0693000000000001</v>
      </c>
      <c r="L867" s="172">
        <v>4.7305000000000001</v>
      </c>
      <c r="M867" s="172">
        <v>4.9058000000000002</v>
      </c>
      <c r="N867" s="172">
        <v>5.2354000000000003</v>
      </c>
      <c r="O867" s="172">
        <v>6.6081000000000003</v>
      </c>
      <c r="P867" s="172">
        <v>7.0189000000000004</v>
      </c>
      <c r="Q867" s="172">
        <v>7.7552000000000003</v>
      </c>
      <c r="R867" s="172">
        <v>6.4036</v>
      </c>
    </row>
    <row r="868" spans="1:18" x14ac:dyDescent="0.3">
      <c r="A868" s="168" t="s">
        <v>376</v>
      </c>
      <c r="B868" s="168" t="s">
        <v>423</v>
      </c>
      <c r="C868" s="168">
        <v>100247</v>
      </c>
      <c r="D868" s="171">
        <v>44025</v>
      </c>
      <c r="E868" s="172">
        <v>31.427399999999999</v>
      </c>
      <c r="F868" s="172">
        <v>3.8330000000000002</v>
      </c>
      <c r="G868" s="172">
        <v>3.3690000000000002</v>
      </c>
      <c r="H868" s="172">
        <v>3.3037999999999998</v>
      </c>
      <c r="I868" s="172">
        <v>3.3142</v>
      </c>
      <c r="J868" s="172">
        <v>3.4279999999999999</v>
      </c>
      <c r="K868" s="172">
        <v>3.9893000000000001</v>
      </c>
      <c r="L868" s="172">
        <v>4.6494999999999997</v>
      </c>
      <c r="M868" s="172">
        <v>4.8239999999999998</v>
      </c>
      <c r="N868" s="172">
        <v>5.1519000000000004</v>
      </c>
      <c r="O868" s="172">
        <v>6.5237999999999996</v>
      </c>
      <c r="P868" s="172">
        <v>6.9348999999999998</v>
      </c>
      <c r="Q868" s="172">
        <v>7.3422999999999998</v>
      </c>
      <c r="R868" s="172">
        <v>6.3188000000000004</v>
      </c>
    </row>
    <row r="869" spans="1:18" x14ac:dyDescent="0.3">
      <c r="A869" s="168" t="s">
        <v>376</v>
      </c>
      <c r="B869" s="168" t="s">
        <v>142</v>
      </c>
      <c r="C869" s="168">
        <v>119766</v>
      </c>
      <c r="D869" s="171">
        <v>44025</v>
      </c>
      <c r="E869" s="172">
        <v>4065.7608</v>
      </c>
      <c r="F869" s="172">
        <v>3.2105999999999999</v>
      </c>
      <c r="G869" s="172">
        <v>3.1791</v>
      </c>
      <c r="H869" s="172">
        <v>3.4359999999999999</v>
      </c>
      <c r="I869" s="172">
        <v>3.4983</v>
      </c>
      <c r="J869" s="172">
        <v>3.9388999999999998</v>
      </c>
      <c r="K869" s="172">
        <v>4.3780000000000001</v>
      </c>
      <c r="L869" s="172">
        <v>4.9531999999999998</v>
      </c>
      <c r="M869" s="172">
        <v>5.0823999999999998</v>
      </c>
      <c r="N869" s="172">
        <v>5.3334000000000001</v>
      </c>
      <c r="O869" s="172">
        <v>6.5629999999999997</v>
      </c>
      <c r="P869" s="172">
        <v>6.9295999999999998</v>
      </c>
      <c r="Q869" s="172">
        <v>7.6665999999999999</v>
      </c>
      <c r="R869" s="172">
        <v>6.3574000000000002</v>
      </c>
    </row>
    <row r="870" spans="1:18" x14ac:dyDescent="0.3">
      <c r="A870" s="168" t="s">
        <v>376</v>
      </c>
      <c r="B870" s="168" t="s">
        <v>246</v>
      </c>
      <c r="C870" s="168">
        <v>100835</v>
      </c>
      <c r="D870" s="171">
        <v>44025</v>
      </c>
      <c r="E870" s="172">
        <v>4050.5862999999999</v>
      </c>
      <c r="F870" s="172">
        <v>3.1585999999999999</v>
      </c>
      <c r="G870" s="172">
        <v>3.1276000000000002</v>
      </c>
      <c r="H870" s="172">
        <v>3.3845999999999998</v>
      </c>
      <c r="I870" s="172">
        <v>3.4466999999999999</v>
      </c>
      <c r="J870" s="172">
        <v>3.8877999999999999</v>
      </c>
      <c r="K870" s="172">
        <v>4.3254999999999999</v>
      </c>
      <c r="L870" s="172">
        <v>4.9000000000000004</v>
      </c>
      <c r="M870" s="172">
        <v>5.0286</v>
      </c>
      <c r="N870" s="172">
        <v>5.2792000000000003</v>
      </c>
      <c r="O870" s="172">
        <v>6.5090000000000003</v>
      </c>
      <c r="P870" s="172">
        <v>6.8764000000000003</v>
      </c>
      <c r="Q870" s="172">
        <v>7.3044000000000002</v>
      </c>
      <c r="R870" s="172">
        <v>6.3032000000000004</v>
      </c>
    </row>
    <row r="871" spans="1:18" x14ac:dyDescent="0.3">
      <c r="A871" s="168" t="s">
        <v>376</v>
      </c>
      <c r="B871" s="168" t="s">
        <v>247</v>
      </c>
      <c r="C871" s="168">
        <v>112457</v>
      </c>
      <c r="D871" s="171">
        <v>44025</v>
      </c>
      <c r="E871" s="172">
        <v>2744.5913</v>
      </c>
      <c r="F871" s="172">
        <v>3.0377000000000001</v>
      </c>
      <c r="G871" s="172">
        <v>3.2151999999999998</v>
      </c>
      <c r="H871" s="172">
        <v>3.2393000000000001</v>
      </c>
      <c r="I871" s="172">
        <v>3.3018999999999998</v>
      </c>
      <c r="J871" s="172">
        <v>3.7412999999999998</v>
      </c>
      <c r="K871" s="172">
        <v>4.2797000000000001</v>
      </c>
      <c r="L871" s="172">
        <v>5.0643000000000002</v>
      </c>
      <c r="M871" s="172">
        <v>5.1571999999999996</v>
      </c>
      <c r="N871" s="172">
        <v>5.3841000000000001</v>
      </c>
      <c r="O871" s="172">
        <v>6.5827999999999998</v>
      </c>
      <c r="P871" s="172">
        <v>6.9317000000000002</v>
      </c>
      <c r="Q871" s="172">
        <v>7.5983000000000001</v>
      </c>
      <c r="R871" s="172">
        <v>6.3826999999999998</v>
      </c>
    </row>
    <row r="872" spans="1:18" x14ac:dyDescent="0.3">
      <c r="A872" s="168" t="s">
        <v>376</v>
      </c>
      <c r="B872" s="168" t="s">
        <v>143</v>
      </c>
      <c r="C872" s="168">
        <v>119790</v>
      </c>
      <c r="D872" s="171">
        <v>44025</v>
      </c>
      <c r="E872" s="172">
        <v>2756.0282000000002</v>
      </c>
      <c r="F872" s="172">
        <v>3.0874000000000001</v>
      </c>
      <c r="G872" s="172">
        <v>3.2654000000000001</v>
      </c>
      <c r="H872" s="172">
        <v>3.2892999999999999</v>
      </c>
      <c r="I872" s="172">
        <v>3.3519000000000001</v>
      </c>
      <c r="J872" s="172">
        <v>3.7915000000000001</v>
      </c>
      <c r="K872" s="172">
        <v>4.3301999999999996</v>
      </c>
      <c r="L872" s="172">
        <v>5.1154999999999999</v>
      </c>
      <c r="M872" s="172">
        <v>5.2091000000000003</v>
      </c>
      <c r="N872" s="172">
        <v>5.4367000000000001</v>
      </c>
      <c r="O872" s="172">
        <v>6.6402999999999999</v>
      </c>
      <c r="P872" s="172">
        <v>6.9945000000000004</v>
      </c>
      <c r="Q872" s="172">
        <v>7.7008999999999999</v>
      </c>
      <c r="R872" s="172">
        <v>6.4371999999999998</v>
      </c>
    </row>
    <row r="873" spans="1:18" x14ac:dyDescent="0.3">
      <c r="A873" s="168" t="s">
        <v>376</v>
      </c>
      <c r="B873" s="168" t="s">
        <v>248</v>
      </c>
      <c r="C873" s="168">
        <v>101185</v>
      </c>
      <c r="D873" s="171">
        <v>44025</v>
      </c>
      <c r="E873" s="172">
        <v>3621.2856999999999</v>
      </c>
      <c r="F873" s="172">
        <v>3.2730000000000001</v>
      </c>
      <c r="G873" s="172">
        <v>3.2427000000000001</v>
      </c>
      <c r="H873" s="172">
        <v>3.3567</v>
      </c>
      <c r="I873" s="172">
        <v>3.444</v>
      </c>
      <c r="J873" s="172">
        <v>3.7764000000000002</v>
      </c>
      <c r="K873" s="172">
        <v>4.3545999999999996</v>
      </c>
      <c r="L873" s="172">
        <v>5.2016</v>
      </c>
      <c r="M873" s="172">
        <v>5.2491000000000003</v>
      </c>
      <c r="N873" s="172">
        <v>5.4720000000000004</v>
      </c>
      <c r="O873" s="172">
        <v>6.5533999999999999</v>
      </c>
      <c r="P873" s="172">
        <v>6.8960999999999997</v>
      </c>
      <c r="Q873" s="172">
        <v>7.2652999999999999</v>
      </c>
      <c r="R873" s="172">
        <v>6.3826000000000001</v>
      </c>
    </row>
    <row r="874" spans="1:18" x14ac:dyDescent="0.3">
      <c r="A874" s="168" t="s">
        <v>376</v>
      </c>
      <c r="B874" s="168" t="s">
        <v>144</v>
      </c>
      <c r="C874" s="168">
        <v>120249</v>
      </c>
      <c r="D874" s="171">
        <v>44025</v>
      </c>
      <c r="E874" s="172">
        <v>3650.9247999999998</v>
      </c>
      <c r="F874" s="172">
        <v>3.4125000000000001</v>
      </c>
      <c r="G874" s="172">
        <v>3.3828</v>
      </c>
      <c r="H874" s="172">
        <v>3.4967000000000001</v>
      </c>
      <c r="I874" s="172">
        <v>3.5842000000000001</v>
      </c>
      <c r="J874" s="172">
        <v>3.9167999999999998</v>
      </c>
      <c r="K874" s="172">
        <v>4.4962</v>
      </c>
      <c r="L874" s="172">
        <v>5.3452000000000002</v>
      </c>
      <c r="M874" s="172">
        <v>5.3871000000000002</v>
      </c>
      <c r="N874" s="172">
        <v>5.6139000000000001</v>
      </c>
      <c r="O874" s="172">
        <v>6.7007000000000003</v>
      </c>
      <c r="P874" s="172">
        <v>7.0407000000000002</v>
      </c>
      <c r="Q874" s="172">
        <v>7.7169999999999996</v>
      </c>
      <c r="R874" s="172">
        <v>6.5286</v>
      </c>
    </row>
    <row r="875" spans="1:18" x14ac:dyDescent="0.3">
      <c r="A875" s="168" t="s">
        <v>376</v>
      </c>
      <c r="B875" s="168" t="s">
        <v>437</v>
      </c>
      <c r="C875" s="168">
        <v>139538</v>
      </c>
      <c r="D875" s="171">
        <v>44025</v>
      </c>
      <c r="E875" s="172">
        <v>1305.796</v>
      </c>
      <c r="F875" s="172">
        <v>3.6480999999999999</v>
      </c>
      <c r="G875" s="172">
        <v>3.4578000000000002</v>
      </c>
      <c r="H875" s="172">
        <v>3.5918999999999999</v>
      </c>
      <c r="I875" s="172">
        <v>3.6313</v>
      </c>
      <c r="J875" s="172">
        <v>3.9148000000000001</v>
      </c>
      <c r="K875" s="172">
        <v>4.6262999999999996</v>
      </c>
      <c r="L875" s="172">
        <v>5.1820000000000004</v>
      </c>
      <c r="M875" s="172">
        <v>5.3354999999999997</v>
      </c>
      <c r="N875" s="172">
        <v>5.6189</v>
      </c>
      <c r="O875" s="172">
        <v>6.7666000000000004</v>
      </c>
      <c r="P875" s="172"/>
      <c r="Q875" s="172">
        <v>6.8451000000000004</v>
      </c>
      <c r="R875" s="172">
        <v>6.6199000000000003</v>
      </c>
    </row>
    <row r="876" spans="1:18" x14ac:dyDescent="0.3">
      <c r="A876" s="168" t="s">
        <v>376</v>
      </c>
      <c r="B876" s="168" t="s">
        <v>438</v>
      </c>
      <c r="C876" s="168">
        <v>139537</v>
      </c>
      <c r="D876" s="171">
        <v>44025</v>
      </c>
      <c r="E876" s="172">
        <v>1299.0604000000001</v>
      </c>
      <c r="F876" s="172">
        <v>3.5406</v>
      </c>
      <c r="G876" s="172">
        <v>3.3481999999999998</v>
      </c>
      <c r="H876" s="172">
        <v>3.4824000000000002</v>
      </c>
      <c r="I876" s="172">
        <v>3.5213000000000001</v>
      </c>
      <c r="J876" s="172">
        <v>3.8043999999999998</v>
      </c>
      <c r="K876" s="172">
        <v>4.5151000000000003</v>
      </c>
      <c r="L876" s="172">
        <v>5.0701000000000001</v>
      </c>
      <c r="M876" s="172">
        <v>5.2218</v>
      </c>
      <c r="N876" s="172">
        <v>5.5034000000000001</v>
      </c>
      <c r="O876" s="172">
        <v>6.6330999999999998</v>
      </c>
      <c r="P876" s="172"/>
      <c r="Q876" s="172">
        <v>6.7080000000000002</v>
      </c>
      <c r="R876" s="172">
        <v>6.4983000000000004</v>
      </c>
    </row>
    <row r="877" spans="1:18" x14ac:dyDescent="0.3">
      <c r="A877" s="168" t="s">
        <v>376</v>
      </c>
      <c r="B877" s="168" t="s">
        <v>146</v>
      </c>
      <c r="C877" s="168">
        <v>118859</v>
      </c>
      <c r="D877" s="171">
        <v>44025</v>
      </c>
      <c r="E877" s="172">
        <v>2120.7577000000001</v>
      </c>
      <c r="F877" s="172">
        <v>3.1377999999999999</v>
      </c>
      <c r="G877" s="172">
        <v>3.1751</v>
      </c>
      <c r="H877" s="172">
        <v>3.2706</v>
      </c>
      <c r="I877" s="172">
        <v>3.4348999999999998</v>
      </c>
      <c r="J877" s="172">
        <v>3.6023999999999998</v>
      </c>
      <c r="K877" s="172">
        <v>4.2584999999999997</v>
      </c>
      <c r="L877" s="172">
        <v>5.0244999999999997</v>
      </c>
      <c r="M877" s="172">
        <v>5.1515000000000004</v>
      </c>
      <c r="N877" s="172">
        <v>5.4303999999999997</v>
      </c>
      <c r="O877" s="172">
        <v>6.6454000000000004</v>
      </c>
      <c r="P877" s="172">
        <v>6.8970000000000002</v>
      </c>
      <c r="Q877" s="172">
        <v>7.4711999999999996</v>
      </c>
      <c r="R877" s="172">
        <v>6.4424999999999999</v>
      </c>
    </row>
    <row r="878" spans="1:18" x14ac:dyDescent="0.3">
      <c r="A878" s="168" t="s">
        <v>376</v>
      </c>
      <c r="B878" s="168" t="s">
        <v>250</v>
      </c>
      <c r="C878" s="168">
        <v>111646</v>
      </c>
      <c r="D878" s="171">
        <v>44025</v>
      </c>
      <c r="E878" s="172">
        <v>2095.2247000000002</v>
      </c>
      <c r="F878" s="172">
        <v>3.0489000000000002</v>
      </c>
      <c r="G878" s="172">
        <v>3.0807000000000002</v>
      </c>
      <c r="H878" s="172">
        <v>3.1766999999999999</v>
      </c>
      <c r="I878" s="172">
        <v>3.3408000000000002</v>
      </c>
      <c r="J878" s="172">
        <v>3.5206</v>
      </c>
      <c r="K878" s="172">
        <v>4.1630000000000003</v>
      </c>
      <c r="L878" s="172">
        <v>4.915</v>
      </c>
      <c r="M878" s="172">
        <v>5.0461</v>
      </c>
      <c r="N878" s="172">
        <v>5.3261000000000003</v>
      </c>
      <c r="O878" s="172">
        <v>6.5517000000000003</v>
      </c>
      <c r="P878" s="172">
        <v>6.7319000000000004</v>
      </c>
      <c r="Q878" s="172">
        <v>6.6391</v>
      </c>
      <c r="R878" s="172">
        <v>6.3579999999999997</v>
      </c>
    </row>
    <row r="879" spans="1:18" x14ac:dyDescent="0.3">
      <c r="A879" s="168" t="s">
        <v>376</v>
      </c>
      <c r="B879" s="168" t="s">
        <v>147</v>
      </c>
      <c r="C879" s="168">
        <v>145834</v>
      </c>
      <c r="D879" s="171">
        <v>44025</v>
      </c>
      <c r="E879" s="172">
        <v>10.807600000000001</v>
      </c>
      <c r="F879" s="172">
        <v>2.702</v>
      </c>
      <c r="G879" s="172">
        <v>2.9277000000000002</v>
      </c>
      <c r="H879" s="172">
        <v>2.8963999999999999</v>
      </c>
      <c r="I879" s="172">
        <v>2.9222000000000001</v>
      </c>
      <c r="J879" s="172">
        <v>2.9487999999999999</v>
      </c>
      <c r="K879" s="172">
        <v>3.4474999999999998</v>
      </c>
      <c r="L879" s="172">
        <v>3.9026999999999998</v>
      </c>
      <c r="M879" s="172">
        <v>4.2008000000000001</v>
      </c>
      <c r="N879" s="172">
        <v>4.5327999999999999</v>
      </c>
      <c r="O879" s="172"/>
      <c r="P879" s="172"/>
      <c r="Q879" s="172">
        <v>5.0807000000000002</v>
      </c>
      <c r="R879" s="172"/>
    </row>
    <row r="880" spans="1:18" x14ac:dyDescent="0.3">
      <c r="A880" s="168" t="s">
        <v>376</v>
      </c>
      <c r="B880" s="168" t="s">
        <v>251</v>
      </c>
      <c r="C880" s="168">
        <v>145946</v>
      </c>
      <c r="D880" s="171">
        <v>44025</v>
      </c>
      <c r="E880" s="172">
        <v>10.782299999999999</v>
      </c>
      <c r="F880" s="172">
        <v>2.7082999999999999</v>
      </c>
      <c r="G880" s="172">
        <v>2.8216000000000001</v>
      </c>
      <c r="H880" s="172">
        <v>2.758</v>
      </c>
      <c r="I880" s="172">
        <v>2.7837000000000001</v>
      </c>
      <c r="J880" s="172">
        <v>2.8130999999999999</v>
      </c>
      <c r="K880" s="172">
        <v>3.2967</v>
      </c>
      <c r="L880" s="172">
        <v>3.7517</v>
      </c>
      <c r="M880" s="172">
        <v>4.0468999999999999</v>
      </c>
      <c r="N880" s="172">
        <v>4.3768000000000002</v>
      </c>
      <c r="O880" s="172"/>
      <c r="P880" s="172"/>
      <c r="Q880" s="172">
        <v>4.9237000000000002</v>
      </c>
      <c r="R880" s="172"/>
    </row>
    <row r="881" spans="1:18" x14ac:dyDescent="0.3">
      <c r="A881" s="168" t="s">
        <v>376</v>
      </c>
      <c r="B881" s="168" t="s">
        <v>1035</v>
      </c>
      <c r="C881" s="168">
        <v>140086</v>
      </c>
      <c r="D881" s="171">
        <v>44025</v>
      </c>
      <c r="E881" s="172">
        <v>2253.9552260108298</v>
      </c>
      <c r="F881" s="172">
        <v>2.3319000000000001</v>
      </c>
      <c r="G881" s="172">
        <v>2.3662999999999998</v>
      </c>
      <c r="H881" s="172">
        <v>2.3713000000000002</v>
      </c>
      <c r="I881" s="172">
        <v>3.8618000000000001</v>
      </c>
      <c r="J881" s="172">
        <v>2.9483999999999999</v>
      </c>
      <c r="K881" s="172">
        <v>2.5651000000000002</v>
      </c>
      <c r="L881" s="172">
        <v>2.5989</v>
      </c>
      <c r="M881" s="172">
        <v>2.7555000000000001</v>
      </c>
      <c r="N881" s="172">
        <v>2.9302000000000001</v>
      </c>
      <c r="O881" s="172">
        <v>3.7039</v>
      </c>
      <c r="P881" s="172">
        <v>3.9735</v>
      </c>
      <c r="Q881" s="172">
        <v>4.8886000000000003</v>
      </c>
      <c r="R881" s="172">
        <v>3.5659000000000001</v>
      </c>
    </row>
    <row r="882" spans="1:18" x14ac:dyDescent="0.3">
      <c r="A882" s="168" t="s">
        <v>376</v>
      </c>
      <c r="B882" s="168" t="s">
        <v>252</v>
      </c>
      <c r="C882" s="168">
        <v>100851</v>
      </c>
      <c r="D882" s="171">
        <v>44025</v>
      </c>
      <c r="E882" s="172">
        <v>4888.1796999999997</v>
      </c>
      <c r="F882" s="172">
        <v>3.1513</v>
      </c>
      <c r="G882" s="172">
        <v>3.1957</v>
      </c>
      <c r="H882" s="172">
        <v>3.3277999999999999</v>
      </c>
      <c r="I882" s="172">
        <v>3.4451999999999998</v>
      </c>
      <c r="J882" s="172">
        <v>3.9119000000000002</v>
      </c>
      <c r="K882" s="172">
        <v>4.6755000000000004</v>
      </c>
      <c r="L882" s="172">
        <v>5.1589999999999998</v>
      </c>
      <c r="M882" s="172">
        <v>5.2214</v>
      </c>
      <c r="N882" s="172">
        <v>5.4939999999999998</v>
      </c>
      <c r="O882" s="172">
        <v>6.6588000000000003</v>
      </c>
      <c r="P882" s="172">
        <v>6.9805000000000001</v>
      </c>
      <c r="Q882" s="172">
        <v>7.2859999999999996</v>
      </c>
      <c r="R882" s="172">
        <v>6.5126999999999997</v>
      </c>
    </row>
    <row r="883" spans="1:18" x14ac:dyDescent="0.3">
      <c r="A883" s="168" t="s">
        <v>376</v>
      </c>
      <c r="B883" s="168" t="s">
        <v>148</v>
      </c>
      <c r="C883" s="168">
        <v>118701</v>
      </c>
      <c r="D883" s="171">
        <v>44025</v>
      </c>
      <c r="E883" s="172">
        <v>4918.2138000000004</v>
      </c>
      <c r="F883" s="172">
        <v>3.2412000000000001</v>
      </c>
      <c r="G883" s="172">
        <v>3.2856000000000001</v>
      </c>
      <c r="H883" s="172">
        <v>3.4180000000000001</v>
      </c>
      <c r="I883" s="172">
        <v>3.5352999999999999</v>
      </c>
      <c r="J883" s="172">
        <v>4.0022000000000002</v>
      </c>
      <c r="K883" s="172">
        <v>4.7728000000000002</v>
      </c>
      <c r="L883" s="172">
        <v>5.2648000000000001</v>
      </c>
      <c r="M883" s="172">
        <v>5.3204000000000002</v>
      </c>
      <c r="N883" s="172">
        <v>5.5904999999999996</v>
      </c>
      <c r="O883" s="172">
        <v>6.7483000000000004</v>
      </c>
      <c r="P883" s="172">
        <v>7.0701000000000001</v>
      </c>
      <c r="Q883" s="172">
        <v>7.7728000000000002</v>
      </c>
      <c r="R883" s="172">
        <v>6.6039000000000003</v>
      </c>
    </row>
    <row r="884" spans="1:18" x14ac:dyDescent="0.3">
      <c r="A884" s="168" t="s">
        <v>376</v>
      </c>
      <c r="B884" s="168" t="s">
        <v>424</v>
      </c>
      <c r="C884" s="168">
        <v>100837</v>
      </c>
      <c r="D884" s="171">
        <v>44025</v>
      </c>
      <c r="E884" s="172">
        <v>4460.2224999999999</v>
      </c>
      <c r="F884" s="172">
        <v>2.4708000000000001</v>
      </c>
      <c r="G884" s="172">
        <v>2.5152999999999999</v>
      </c>
      <c r="H884" s="172">
        <v>2.6474000000000002</v>
      </c>
      <c r="I884" s="172">
        <v>2.7642000000000002</v>
      </c>
      <c r="J884" s="172">
        <v>3.23</v>
      </c>
      <c r="K884" s="172">
        <v>3.9881000000000002</v>
      </c>
      <c r="L884" s="172">
        <v>4.4633000000000003</v>
      </c>
      <c r="M884" s="172">
        <v>4.5175000000000001</v>
      </c>
      <c r="N884" s="172">
        <v>4.7801</v>
      </c>
      <c r="O884" s="172">
        <v>5.8216999999999999</v>
      </c>
      <c r="P884" s="172">
        <v>6.1069000000000004</v>
      </c>
      <c r="Q884" s="172">
        <v>6.9229000000000003</v>
      </c>
      <c r="R884" s="172">
        <v>5.7152000000000003</v>
      </c>
    </row>
    <row r="885" spans="1:18" x14ac:dyDescent="0.3">
      <c r="A885" s="168" t="s">
        <v>376</v>
      </c>
      <c r="B885" s="168" t="s">
        <v>149</v>
      </c>
      <c r="C885" s="168">
        <v>143269</v>
      </c>
      <c r="D885" s="171">
        <v>44025</v>
      </c>
      <c r="E885" s="172">
        <v>1128.3420000000001</v>
      </c>
      <c r="F885" s="172">
        <v>2.7044999999999999</v>
      </c>
      <c r="G885" s="172">
        <v>2.9131</v>
      </c>
      <c r="H885" s="172">
        <v>2.8658000000000001</v>
      </c>
      <c r="I885" s="172">
        <v>2.9594999999999998</v>
      </c>
      <c r="J885" s="172">
        <v>3.1593</v>
      </c>
      <c r="K885" s="172">
        <v>3.5266000000000002</v>
      </c>
      <c r="L885" s="172">
        <v>4.2205000000000004</v>
      </c>
      <c r="M885" s="172">
        <v>4.4687999999999999</v>
      </c>
      <c r="N885" s="172">
        <v>4.8612000000000002</v>
      </c>
      <c r="O885" s="172"/>
      <c r="P885" s="172"/>
      <c r="Q885" s="172">
        <v>5.7077999999999998</v>
      </c>
      <c r="R885" s="172">
        <v>5.6524999999999999</v>
      </c>
    </row>
    <row r="886" spans="1:18" x14ac:dyDescent="0.3">
      <c r="A886" s="168" t="s">
        <v>376</v>
      </c>
      <c r="B886" s="168" t="s">
        <v>253</v>
      </c>
      <c r="C886" s="168">
        <v>143260</v>
      </c>
      <c r="D886" s="171">
        <v>44025</v>
      </c>
      <c r="E886" s="172">
        <v>1125.7637</v>
      </c>
      <c r="F886" s="172">
        <v>2.6036999999999999</v>
      </c>
      <c r="G886" s="172">
        <v>2.8117000000000001</v>
      </c>
      <c r="H886" s="172">
        <v>2.7648000000000001</v>
      </c>
      <c r="I886" s="172">
        <v>2.8589000000000002</v>
      </c>
      <c r="J886" s="172">
        <v>3.0588000000000002</v>
      </c>
      <c r="K886" s="172">
        <v>3.4257</v>
      </c>
      <c r="L886" s="172">
        <v>4.1192000000000002</v>
      </c>
      <c r="M886" s="172">
        <v>4.3661000000000003</v>
      </c>
      <c r="N886" s="172">
        <v>4.7569999999999997</v>
      </c>
      <c r="O886" s="172"/>
      <c r="P886" s="172"/>
      <c r="Q886" s="172">
        <v>5.5967000000000002</v>
      </c>
      <c r="R886" s="172">
        <v>5.5431999999999997</v>
      </c>
    </row>
    <row r="887" spans="1:18" x14ac:dyDescent="0.3">
      <c r="A887" s="168" t="s">
        <v>376</v>
      </c>
      <c r="B887" s="168" t="s">
        <v>254</v>
      </c>
      <c r="C887" s="168">
        <v>138288</v>
      </c>
      <c r="D887" s="171">
        <v>44025</v>
      </c>
      <c r="E887" s="172">
        <v>260.4359</v>
      </c>
      <c r="F887" s="172">
        <v>3.3639000000000001</v>
      </c>
      <c r="G887" s="172">
        <v>3.4580000000000002</v>
      </c>
      <c r="H887" s="172">
        <v>3.4419</v>
      </c>
      <c r="I887" s="172">
        <v>3.4742999999999999</v>
      </c>
      <c r="J887" s="172">
        <v>3.8241000000000001</v>
      </c>
      <c r="K887" s="172">
        <v>4.6009000000000002</v>
      </c>
      <c r="L887" s="172">
        <v>5.0157999999999996</v>
      </c>
      <c r="M887" s="172">
        <v>5.1544999999999996</v>
      </c>
      <c r="N887" s="172">
        <v>5.4282000000000004</v>
      </c>
      <c r="O887" s="172">
        <v>6.6444000000000001</v>
      </c>
      <c r="P887" s="172">
        <v>6.9936999999999996</v>
      </c>
      <c r="Q887" s="172">
        <v>7.7234999999999996</v>
      </c>
      <c r="R887" s="172">
        <v>6.4894999999999996</v>
      </c>
    </row>
    <row r="888" spans="1:18" x14ac:dyDescent="0.3">
      <c r="A888" s="168" t="s">
        <v>376</v>
      </c>
      <c r="B888" s="168" t="s">
        <v>150</v>
      </c>
      <c r="C888" s="168">
        <v>138299</v>
      </c>
      <c r="D888" s="171">
        <v>44025</v>
      </c>
      <c r="E888" s="172">
        <v>261.93360000000001</v>
      </c>
      <c r="F888" s="172">
        <v>3.4980000000000002</v>
      </c>
      <c r="G888" s="172">
        <v>3.5916000000000001</v>
      </c>
      <c r="H888" s="172">
        <v>3.5796999999999999</v>
      </c>
      <c r="I888" s="172">
        <v>3.6171000000000002</v>
      </c>
      <c r="J888" s="172">
        <v>4.0064000000000002</v>
      </c>
      <c r="K888" s="172">
        <v>4.8017000000000003</v>
      </c>
      <c r="L888" s="172">
        <v>5.2199</v>
      </c>
      <c r="M888" s="172">
        <v>5.3501000000000003</v>
      </c>
      <c r="N888" s="172">
        <v>5.5887000000000002</v>
      </c>
      <c r="O888" s="172">
        <v>6.7374000000000001</v>
      </c>
      <c r="P888" s="172">
        <v>7.0709999999999997</v>
      </c>
      <c r="Q888" s="172">
        <v>7.7469999999999999</v>
      </c>
      <c r="R888" s="172">
        <v>6.5991999999999997</v>
      </c>
    </row>
    <row r="889" spans="1:18" x14ac:dyDescent="0.3">
      <c r="A889" s="168" t="s">
        <v>376</v>
      </c>
      <c r="B889" s="168" t="s">
        <v>255</v>
      </c>
      <c r="C889" s="168">
        <v>100898</v>
      </c>
      <c r="D889" s="171">
        <v>44025</v>
      </c>
      <c r="E889" s="172">
        <v>2828.25216</v>
      </c>
      <c r="F889" s="172">
        <v>2.7980999999999998</v>
      </c>
      <c r="G889" s="172">
        <v>2.9397000000000002</v>
      </c>
      <c r="H889" s="172">
        <v>3.0552000000000001</v>
      </c>
      <c r="I889" s="172">
        <v>3.1063000000000001</v>
      </c>
      <c r="J889" s="172">
        <v>3.1147999999999998</v>
      </c>
      <c r="K889" s="172">
        <v>3.6238999999999999</v>
      </c>
      <c r="L889" s="172">
        <v>4.2885999999999997</v>
      </c>
      <c r="M889" s="172">
        <v>4.5509000000000004</v>
      </c>
      <c r="N889" s="172">
        <v>4.8829000000000002</v>
      </c>
      <c r="O889" s="172">
        <v>3.1947999999999999</v>
      </c>
      <c r="P889" s="172">
        <v>4.9012000000000002</v>
      </c>
      <c r="Q889" s="172">
        <v>6.7663000000000002</v>
      </c>
      <c r="R889" s="172">
        <v>1.3385</v>
      </c>
    </row>
    <row r="890" spans="1:18" x14ac:dyDescent="0.3">
      <c r="A890" s="168" t="s">
        <v>376</v>
      </c>
      <c r="B890" s="168" t="s">
        <v>151</v>
      </c>
      <c r="C890" s="168">
        <v>119468</v>
      </c>
      <c r="D890" s="171">
        <v>44025</v>
      </c>
      <c r="E890" s="172">
        <v>2843.5577600000001</v>
      </c>
      <c r="F890" s="172">
        <v>2.8980999999999999</v>
      </c>
      <c r="G890" s="172">
        <v>3.0396000000000001</v>
      </c>
      <c r="H890" s="172">
        <v>3.1549999999999998</v>
      </c>
      <c r="I890" s="172">
        <v>3.2063000000000001</v>
      </c>
      <c r="J890" s="172">
        <v>3.2149000000000001</v>
      </c>
      <c r="K890" s="172">
        <v>3.7248000000000001</v>
      </c>
      <c r="L890" s="172">
        <v>4.3749000000000002</v>
      </c>
      <c r="M890" s="172">
        <v>4.6230000000000002</v>
      </c>
      <c r="N890" s="172">
        <v>4.9158999999999997</v>
      </c>
      <c r="O890" s="172">
        <v>3.2555999999999998</v>
      </c>
      <c r="P890" s="172">
        <v>4.9676</v>
      </c>
      <c r="Q890" s="172">
        <v>6.3585000000000003</v>
      </c>
      <c r="R890" s="172">
        <v>1.3945000000000001</v>
      </c>
    </row>
    <row r="891" spans="1:18" x14ac:dyDescent="0.3">
      <c r="A891" s="168" t="s">
        <v>376</v>
      </c>
      <c r="B891" s="168" t="s">
        <v>256</v>
      </c>
      <c r="C891" s="168">
        <v>103225</v>
      </c>
      <c r="D891" s="171">
        <v>44025</v>
      </c>
      <c r="E891" s="172">
        <v>31.455300000000001</v>
      </c>
      <c r="F891" s="172">
        <v>5.3384999999999998</v>
      </c>
      <c r="G891" s="172">
        <v>5.1852</v>
      </c>
      <c r="H891" s="172">
        <v>4.6788999999999996</v>
      </c>
      <c r="I891" s="172">
        <v>5.2571000000000003</v>
      </c>
      <c r="J891" s="172">
        <v>4.5807000000000002</v>
      </c>
      <c r="K891" s="172">
        <v>4.5315000000000003</v>
      </c>
      <c r="L891" s="172">
        <v>5.2013999999999996</v>
      </c>
      <c r="M891" s="172">
        <v>5.5688000000000004</v>
      </c>
      <c r="N891" s="172">
        <v>5.9389000000000003</v>
      </c>
      <c r="O891" s="172">
        <v>6.7013999999999996</v>
      </c>
      <c r="P891" s="172">
        <v>7.1417999999999999</v>
      </c>
      <c r="Q891" s="172">
        <v>8.0523000000000007</v>
      </c>
      <c r="R891" s="172">
        <v>6.7220000000000004</v>
      </c>
    </row>
    <row r="892" spans="1:18" x14ac:dyDescent="0.3">
      <c r="A892" s="168" t="s">
        <v>376</v>
      </c>
      <c r="B892" s="168" t="s">
        <v>152</v>
      </c>
      <c r="C892" s="168">
        <v>120837</v>
      </c>
      <c r="D892" s="171">
        <v>44025</v>
      </c>
      <c r="E892" s="172">
        <v>31.836300000000001</v>
      </c>
      <c r="F892" s="172">
        <v>5.7333999999999996</v>
      </c>
      <c r="G892" s="172">
        <v>5.5438999999999998</v>
      </c>
      <c r="H892" s="172">
        <v>5.0330000000000004</v>
      </c>
      <c r="I892" s="172">
        <v>5.5888</v>
      </c>
      <c r="J892" s="172">
        <v>4.9245000000000001</v>
      </c>
      <c r="K892" s="172">
        <v>4.8827999999999996</v>
      </c>
      <c r="L892" s="172">
        <v>5.5579000000000001</v>
      </c>
      <c r="M892" s="172">
        <v>5.9313000000000002</v>
      </c>
      <c r="N892" s="172">
        <v>6.3079999999999998</v>
      </c>
      <c r="O892" s="172">
        <v>6.9679000000000002</v>
      </c>
      <c r="P892" s="172">
        <v>7.3018999999999998</v>
      </c>
      <c r="Q892" s="172">
        <v>8.0985999999999994</v>
      </c>
      <c r="R892" s="172">
        <v>7.0446</v>
      </c>
    </row>
    <row r="893" spans="1:18" x14ac:dyDescent="0.3">
      <c r="A893" s="168" t="s">
        <v>376</v>
      </c>
      <c r="B893" s="168" t="s">
        <v>153</v>
      </c>
      <c r="C893" s="168">
        <v>103734</v>
      </c>
      <c r="D893" s="171">
        <v>44025</v>
      </c>
      <c r="E893" s="172">
        <v>27.190200000000001</v>
      </c>
      <c r="F893" s="172">
        <v>2.6850000000000001</v>
      </c>
      <c r="G893" s="172">
        <v>2.9988000000000001</v>
      </c>
      <c r="H893" s="172">
        <v>2.8206000000000002</v>
      </c>
      <c r="I893" s="172">
        <v>2.9182000000000001</v>
      </c>
      <c r="J893" s="172">
        <v>3.1808000000000001</v>
      </c>
      <c r="K893" s="172">
        <v>3.3468</v>
      </c>
      <c r="L893" s="172">
        <v>4.1143000000000001</v>
      </c>
      <c r="M893" s="172">
        <v>4.3902000000000001</v>
      </c>
      <c r="N893" s="172">
        <v>4.7404000000000002</v>
      </c>
      <c r="O893" s="172">
        <v>5.8929999999999998</v>
      </c>
      <c r="P893" s="172">
        <v>6.2374999999999998</v>
      </c>
      <c r="Q893" s="172">
        <v>7.2576000000000001</v>
      </c>
      <c r="R893" s="172">
        <v>5.7412999999999998</v>
      </c>
    </row>
    <row r="894" spans="1:18" x14ac:dyDescent="0.3">
      <c r="A894" s="168" t="s">
        <v>376</v>
      </c>
      <c r="B894" s="168" t="s">
        <v>257</v>
      </c>
      <c r="C894" s="168">
        <v>141066</v>
      </c>
      <c r="D894" s="171">
        <v>44025</v>
      </c>
      <c r="E894" s="172">
        <v>27.134799999999998</v>
      </c>
      <c r="F894" s="172">
        <v>2.6905000000000001</v>
      </c>
      <c r="G894" s="172">
        <v>2.96</v>
      </c>
      <c r="H894" s="172">
        <v>2.7301000000000002</v>
      </c>
      <c r="I894" s="172">
        <v>2.8182</v>
      </c>
      <c r="J894" s="172">
        <v>3.0836999999999999</v>
      </c>
      <c r="K894" s="172">
        <v>3.2469999999999999</v>
      </c>
      <c r="L894" s="172">
        <v>4.0167000000000002</v>
      </c>
      <c r="M894" s="172">
        <v>4.3041</v>
      </c>
      <c r="N894" s="172">
        <v>4.6593999999999998</v>
      </c>
      <c r="O894" s="172">
        <v>5.8270999999999997</v>
      </c>
      <c r="P894" s="172">
        <v>6.1760000000000002</v>
      </c>
      <c r="Q894" s="172">
        <v>7.2009999999999996</v>
      </c>
      <c r="R894" s="172">
        <v>5.6695000000000002</v>
      </c>
    </row>
    <row r="895" spans="1:18" x14ac:dyDescent="0.3">
      <c r="A895" s="168" t="s">
        <v>376</v>
      </c>
      <c r="B895" s="168" t="s">
        <v>260</v>
      </c>
      <c r="C895" s="168">
        <v>105280</v>
      </c>
      <c r="D895" s="171">
        <v>44025</v>
      </c>
      <c r="E895" s="172">
        <v>3132.6142</v>
      </c>
      <c r="F895" s="172">
        <v>3.0750999999999999</v>
      </c>
      <c r="G895" s="172">
        <v>3.0973999999999999</v>
      </c>
      <c r="H895" s="172">
        <v>3.2077</v>
      </c>
      <c r="I895" s="172">
        <v>3.3153999999999999</v>
      </c>
      <c r="J895" s="172">
        <v>3.7092999999999998</v>
      </c>
      <c r="K895" s="172">
        <v>4.3682999999999996</v>
      </c>
      <c r="L895" s="172">
        <v>5.0068999999999999</v>
      </c>
      <c r="M895" s="172">
        <v>5.0914000000000001</v>
      </c>
      <c r="N895" s="172">
        <v>5.3532999999999999</v>
      </c>
      <c r="O895" s="172">
        <v>6.5065</v>
      </c>
      <c r="P895" s="172">
        <v>6.8571</v>
      </c>
      <c r="Q895" s="172">
        <v>7.1830999999999996</v>
      </c>
      <c r="R895" s="172">
        <v>6.3338000000000001</v>
      </c>
    </row>
    <row r="896" spans="1:18" x14ac:dyDescent="0.3">
      <c r="A896" s="168" t="s">
        <v>376</v>
      </c>
      <c r="B896" s="168" t="s">
        <v>156</v>
      </c>
      <c r="C896" s="168">
        <v>119800</v>
      </c>
      <c r="D896" s="171">
        <v>44025</v>
      </c>
      <c r="E896" s="172">
        <v>3148.9317999999998</v>
      </c>
      <c r="F896" s="172">
        <v>3.1554000000000002</v>
      </c>
      <c r="G896" s="172">
        <v>3.1776</v>
      </c>
      <c r="H896" s="172">
        <v>3.2879</v>
      </c>
      <c r="I896" s="172">
        <v>3.3955000000000002</v>
      </c>
      <c r="J896" s="172">
        <v>3.79</v>
      </c>
      <c r="K896" s="172">
        <v>4.4493</v>
      </c>
      <c r="L896" s="172">
        <v>5.0872999999999999</v>
      </c>
      <c r="M896" s="172">
        <v>5.1699000000000002</v>
      </c>
      <c r="N896" s="172">
        <v>5.4314</v>
      </c>
      <c r="O896" s="172">
        <v>6.5925000000000002</v>
      </c>
      <c r="P896" s="172">
        <v>6.9333999999999998</v>
      </c>
      <c r="Q896" s="172">
        <v>7.6592000000000002</v>
      </c>
      <c r="R896" s="172">
        <v>6.4221000000000004</v>
      </c>
    </row>
    <row r="897" spans="1:18" x14ac:dyDescent="0.3">
      <c r="A897" s="168" t="s">
        <v>376</v>
      </c>
      <c r="B897" s="168" t="s">
        <v>425</v>
      </c>
      <c r="C897" s="168">
        <v>105274</v>
      </c>
      <c r="D897" s="171">
        <v>44025</v>
      </c>
      <c r="E897" s="172">
        <v>3162.1961000000001</v>
      </c>
      <c r="F897" s="172">
        <v>3.0752000000000002</v>
      </c>
      <c r="G897" s="172">
        <v>3.0973000000000002</v>
      </c>
      <c r="H897" s="172">
        <v>3.2077</v>
      </c>
      <c r="I897" s="172">
        <v>3.3155000000000001</v>
      </c>
      <c r="J897" s="172">
        <v>3.7098</v>
      </c>
      <c r="K897" s="172">
        <v>4.3684000000000003</v>
      </c>
      <c r="L897" s="172">
        <v>5.0084999999999997</v>
      </c>
      <c r="M897" s="172">
        <v>5.0925000000000002</v>
      </c>
      <c r="N897" s="172">
        <v>5.3541999999999996</v>
      </c>
      <c r="O897" s="172">
        <v>6.5079000000000002</v>
      </c>
      <c r="P897" s="172">
        <v>6.8582999999999998</v>
      </c>
      <c r="Q897" s="172">
        <v>7.157</v>
      </c>
      <c r="R897" s="172">
        <v>6.3346999999999998</v>
      </c>
    </row>
    <row r="898" spans="1:18" x14ac:dyDescent="0.3">
      <c r="A898" s="168" t="s">
        <v>376</v>
      </c>
      <c r="B898" s="168" t="s">
        <v>157</v>
      </c>
      <c r="C898" s="168">
        <v>119686</v>
      </c>
      <c r="D898" s="171">
        <v>44025</v>
      </c>
      <c r="E898" s="172">
        <v>42.393999999999998</v>
      </c>
      <c r="F898" s="172">
        <v>3.2719999999999998</v>
      </c>
      <c r="G898" s="172">
        <v>3.2439</v>
      </c>
      <c r="H898" s="172">
        <v>3.3107000000000002</v>
      </c>
      <c r="I898" s="172">
        <v>3.2881</v>
      </c>
      <c r="J898" s="172">
        <v>3.5632999999999999</v>
      </c>
      <c r="K898" s="172">
        <v>4.4211999999999998</v>
      </c>
      <c r="L898" s="172">
        <v>4.9869000000000003</v>
      </c>
      <c r="M898" s="172">
        <v>5.1406000000000001</v>
      </c>
      <c r="N898" s="172">
        <v>5.4279000000000002</v>
      </c>
      <c r="O898" s="172">
        <v>6.6501000000000001</v>
      </c>
      <c r="P898" s="172">
        <v>6.9931999999999999</v>
      </c>
      <c r="Q898" s="172">
        <v>7.7118000000000002</v>
      </c>
      <c r="R898" s="172">
        <v>6.4794999999999998</v>
      </c>
    </row>
    <row r="899" spans="1:18" x14ac:dyDescent="0.3">
      <c r="A899" s="168" t="s">
        <v>376</v>
      </c>
      <c r="B899" s="168" t="s">
        <v>261</v>
      </c>
      <c r="C899" s="168">
        <v>103397</v>
      </c>
      <c r="D899" s="171">
        <v>44025</v>
      </c>
      <c r="E899" s="172">
        <v>42.1509</v>
      </c>
      <c r="F899" s="172">
        <v>3.2042000000000002</v>
      </c>
      <c r="G899" s="172">
        <v>3.1758999999999999</v>
      </c>
      <c r="H899" s="172">
        <v>3.2307000000000001</v>
      </c>
      <c r="I899" s="172">
        <v>3.2017000000000002</v>
      </c>
      <c r="J899" s="172">
        <v>3.4735999999999998</v>
      </c>
      <c r="K899" s="172">
        <v>4.3156999999999996</v>
      </c>
      <c r="L899" s="172">
        <v>4.8994999999999997</v>
      </c>
      <c r="M899" s="172">
        <v>5.0545999999999998</v>
      </c>
      <c r="N899" s="172">
        <v>5.3413000000000004</v>
      </c>
      <c r="O899" s="172">
        <v>6.5617999999999999</v>
      </c>
      <c r="P899" s="172">
        <v>6.9013</v>
      </c>
      <c r="Q899" s="172">
        <v>7.5890000000000004</v>
      </c>
      <c r="R899" s="172">
        <v>6.3978000000000002</v>
      </c>
    </row>
    <row r="900" spans="1:18" x14ac:dyDescent="0.3">
      <c r="A900" s="168" t="s">
        <v>376</v>
      </c>
      <c r="B900" s="168" t="s">
        <v>426</v>
      </c>
      <c r="C900" s="168">
        <v>100618</v>
      </c>
      <c r="D900" s="171">
        <v>44025</v>
      </c>
      <c r="E900" s="172">
        <v>39.392299999999999</v>
      </c>
      <c r="F900" s="172">
        <v>3.1505999999999998</v>
      </c>
      <c r="G900" s="172">
        <v>3.1511999999999998</v>
      </c>
      <c r="H900" s="172">
        <v>3.2185000000000001</v>
      </c>
      <c r="I900" s="172">
        <v>3.194</v>
      </c>
      <c r="J900" s="172">
        <v>3.4722</v>
      </c>
      <c r="K900" s="172">
        <v>4.3174000000000001</v>
      </c>
      <c r="L900" s="172">
        <v>4.9005000000000001</v>
      </c>
      <c r="M900" s="172">
        <v>5.0551000000000004</v>
      </c>
      <c r="N900" s="172">
        <v>5.3417000000000003</v>
      </c>
      <c r="O900" s="172">
        <v>6.5629999999999997</v>
      </c>
      <c r="P900" s="172">
        <v>6.9020999999999999</v>
      </c>
      <c r="Q900" s="172">
        <v>6.9630999999999998</v>
      </c>
      <c r="R900" s="172">
        <v>6.3981000000000003</v>
      </c>
    </row>
    <row r="901" spans="1:18" x14ac:dyDescent="0.3">
      <c r="A901" s="168" t="s">
        <v>376</v>
      </c>
      <c r="B901" s="168" t="s">
        <v>158</v>
      </c>
      <c r="C901" s="168">
        <v>119861</v>
      </c>
      <c r="D901" s="171">
        <v>44025</v>
      </c>
      <c r="E901" s="172">
        <v>3174.0072</v>
      </c>
      <c r="F901" s="172">
        <v>3.2833999999999999</v>
      </c>
      <c r="G901" s="172">
        <v>3.2591000000000001</v>
      </c>
      <c r="H901" s="172">
        <v>3.3793000000000002</v>
      </c>
      <c r="I901" s="172">
        <v>3.3696000000000002</v>
      </c>
      <c r="J901" s="172">
        <v>3.7523</v>
      </c>
      <c r="K901" s="172">
        <v>4.5895999999999999</v>
      </c>
      <c r="L901" s="172">
        <v>5.3592000000000004</v>
      </c>
      <c r="M901" s="172">
        <v>5.3897000000000004</v>
      </c>
      <c r="N901" s="172">
        <v>5.6081000000000003</v>
      </c>
      <c r="O901" s="172">
        <v>6.7140000000000004</v>
      </c>
      <c r="P901" s="172">
        <v>7.0377999999999998</v>
      </c>
      <c r="Q901" s="172">
        <v>7.7729999999999997</v>
      </c>
      <c r="R901" s="172">
        <v>6.5587999999999997</v>
      </c>
    </row>
    <row r="902" spans="1:18" x14ac:dyDescent="0.3">
      <c r="A902" s="168" t="s">
        <v>376</v>
      </c>
      <c r="B902" s="168" t="s">
        <v>262</v>
      </c>
      <c r="C902" s="168">
        <v>102672</v>
      </c>
      <c r="D902" s="171">
        <v>44025</v>
      </c>
      <c r="E902" s="172">
        <v>3154.2883000000002</v>
      </c>
      <c r="F902" s="172">
        <v>3.1720000000000002</v>
      </c>
      <c r="G902" s="172">
        <v>3.149</v>
      </c>
      <c r="H902" s="172">
        <v>3.2692000000000001</v>
      </c>
      <c r="I902" s="172">
        <v>3.2595999999999998</v>
      </c>
      <c r="J902" s="172">
        <v>3.6393</v>
      </c>
      <c r="K902" s="172">
        <v>4.4764999999999997</v>
      </c>
      <c r="L902" s="172">
        <v>5.2365000000000004</v>
      </c>
      <c r="M902" s="172">
        <v>5.2637</v>
      </c>
      <c r="N902" s="172">
        <v>5.4786999999999999</v>
      </c>
      <c r="O902" s="172">
        <v>6.6261999999999999</v>
      </c>
      <c r="P902" s="172">
        <v>6.9588999999999999</v>
      </c>
      <c r="Q902" s="172">
        <v>7.5050999999999997</v>
      </c>
      <c r="R902" s="172">
        <v>6.4577999999999998</v>
      </c>
    </row>
    <row r="903" spans="1:18" x14ac:dyDescent="0.3">
      <c r="A903" s="168" t="s">
        <v>376</v>
      </c>
      <c r="B903" s="168" t="s">
        <v>1036</v>
      </c>
      <c r="C903" s="168">
        <v>139619</v>
      </c>
      <c r="D903" s="171">
        <v>44025</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44025</v>
      </c>
      <c r="E904" s="172">
        <v>1968.0807</v>
      </c>
      <c r="F904" s="172">
        <v>5.5479000000000003</v>
      </c>
      <c r="G904" s="172">
        <v>5.6516999999999999</v>
      </c>
      <c r="H904" s="172">
        <v>5.7656999999999998</v>
      </c>
      <c r="I904" s="172">
        <v>5.1353</v>
      </c>
      <c r="J904" s="172">
        <v>4.2882999999999996</v>
      </c>
      <c r="K904" s="172">
        <v>3.1766999999999999</v>
      </c>
      <c r="L904" s="172">
        <v>3.4512999999999998</v>
      </c>
      <c r="M904" s="172">
        <v>3.7513999999999998</v>
      </c>
      <c r="N904" s="172">
        <v>4.0537999999999998</v>
      </c>
      <c r="O904" s="172">
        <v>5.8749000000000002</v>
      </c>
      <c r="P904" s="172">
        <v>4.8960999999999997</v>
      </c>
      <c r="Q904" s="172">
        <v>6.2004000000000001</v>
      </c>
      <c r="R904" s="172">
        <v>4.9542000000000002</v>
      </c>
    </row>
    <row r="905" spans="1:18" x14ac:dyDescent="0.3">
      <c r="A905" s="168" t="s">
        <v>376</v>
      </c>
      <c r="B905" s="168" t="s">
        <v>159</v>
      </c>
      <c r="C905" s="168">
        <v>118893</v>
      </c>
      <c r="D905" s="171">
        <v>44025</v>
      </c>
      <c r="E905" s="172">
        <v>1974.6341</v>
      </c>
      <c r="F905" s="172">
        <v>2.4603999999999999</v>
      </c>
      <c r="G905" s="172">
        <v>2.5531999999999999</v>
      </c>
      <c r="H905" s="172">
        <v>2.6625999999999999</v>
      </c>
      <c r="I905" s="172">
        <v>2.7042000000000002</v>
      </c>
      <c r="J905" s="172">
        <v>2.5937999999999999</v>
      </c>
      <c r="K905" s="172">
        <v>2.6234999999999999</v>
      </c>
      <c r="L905" s="172">
        <v>3.1922999999999999</v>
      </c>
      <c r="M905" s="172">
        <v>3.5912999999999999</v>
      </c>
      <c r="N905" s="172">
        <v>3.9432</v>
      </c>
      <c r="O905" s="172">
        <v>5.8903999999999996</v>
      </c>
      <c r="P905" s="172">
        <v>4.9386999999999999</v>
      </c>
      <c r="Q905" s="172">
        <v>6.3796999999999997</v>
      </c>
      <c r="R905" s="172">
        <v>4.9195000000000002</v>
      </c>
    </row>
    <row r="906" spans="1:18" x14ac:dyDescent="0.3">
      <c r="A906" s="168" t="s">
        <v>376</v>
      </c>
      <c r="B906" s="168" t="s">
        <v>428</v>
      </c>
      <c r="C906" s="168">
        <v>104241</v>
      </c>
      <c r="D906" s="171">
        <v>44025</v>
      </c>
      <c r="E906" s="172">
        <v>2301.4751999999999</v>
      </c>
      <c r="F906" s="172">
        <v>5.5437000000000003</v>
      </c>
      <c r="G906" s="172">
        <v>5.6501999999999999</v>
      </c>
      <c r="H906" s="172">
        <v>5.7645</v>
      </c>
      <c r="I906" s="172">
        <v>5.1346999999999996</v>
      </c>
      <c r="J906" s="172">
        <v>4.2874999999999996</v>
      </c>
      <c r="K906" s="172">
        <v>3.1760999999999999</v>
      </c>
      <c r="L906" s="172">
        <v>3.4087999999999998</v>
      </c>
      <c r="M906" s="172">
        <v>3.6791</v>
      </c>
      <c r="N906" s="172">
        <v>3.9645000000000001</v>
      </c>
      <c r="O906" s="172">
        <v>5.7506000000000004</v>
      </c>
      <c r="P906" s="172">
        <v>4.6268000000000002</v>
      </c>
      <c r="Q906" s="172">
        <v>6.1909000000000001</v>
      </c>
      <c r="R906" s="172">
        <v>4.8415999999999997</v>
      </c>
    </row>
    <row r="907" spans="1:18" x14ac:dyDescent="0.3">
      <c r="A907" s="168" t="s">
        <v>376</v>
      </c>
      <c r="B907" s="168" t="s">
        <v>263</v>
      </c>
      <c r="C907" s="168">
        <v>115398</v>
      </c>
      <c r="D907" s="171">
        <v>44025</v>
      </c>
      <c r="E907" s="172">
        <v>1922.4</v>
      </c>
      <c r="F907" s="172">
        <v>3.0001000000000002</v>
      </c>
      <c r="G907" s="172">
        <v>3.1126999999999998</v>
      </c>
      <c r="H907" s="172">
        <v>3.1722000000000001</v>
      </c>
      <c r="I907" s="172">
        <v>3.0762999999999998</v>
      </c>
      <c r="J907" s="172">
        <v>3.5402</v>
      </c>
      <c r="K907" s="172">
        <v>4.4527000000000001</v>
      </c>
      <c r="L907" s="172">
        <v>5.2285000000000004</v>
      </c>
      <c r="M907" s="172">
        <v>5.2351000000000001</v>
      </c>
      <c r="N907" s="172">
        <v>5.4291</v>
      </c>
      <c r="O907" s="172">
        <v>5.2606000000000002</v>
      </c>
      <c r="P907" s="172">
        <v>6.0534999999999997</v>
      </c>
      <c r="Q907" s="172">
        <v>7.4569999999999999</v>
      </c>
      <c r="R907" s="172">
        <v>4.4673999999999996</v>
      </c>
    </row>
    <row r="908" spans="1:18" x14ac:dyDescent="0.3">
      <c r="A908" s="168" t="s">
        <v>376</v>
      </c>
      <c r="B908" s="168" t="s">
        <v>160</v>
      </c>
      <c r="C908" s="168">
        <v>119303</v>
      </c>
      <c r="D908" s="171">
        <v>44025</v>
      </c>
      <c r="E908" s="172">
        <v>1936.6569</v>
      </c>
      <c r="F908" s="172">
        <v>3.0987</v>
      </c>
      <c r="G908" s="172">
        <v>3.2130000000000001</v>
      </c>
      <c r="H908" s="172">
        <v>3.2725</v>
      </c>
      <c r="I908" s="172">
        <v>3.1766000000000001</v>
      </c>
      <c r="J908" s="172">
        <v>3.6404999999999998</v>
      </c>
      <c r="K908" s="172">
        <v>4.5537999999999998</v>
      </c>
      <c r="L908" s="172">
        <v>5.3310000000000004</v>
      </c>
      <c r="M908" s="172">
        <v>5.3388999999999998</v>
      </c>
      <c r="N908" s="172">
        <v>5.5343999999999998</v>
      </c>
      <c r="O908" s="172">
        <v>5.3643000000000001</v>
      </c>
      <c r="P908" s="172">
        <v>6.1721000000000004</v>
      </c>
      <c r="Q908" s="172">
        <v>7.1515000000000004</v>
      </c>
      <c r="R908" s="172">
        <v>4.5768000000000004</v>
      </c>
    </row>
    <row r="909" spans="1:18" x14ac:dyDescent="0.3">
      <c r="A909" s="168" t="s">
        <v>376</v>
      </c>
      <c r="B909" s="168" t="s">
        <v>161</v>
      </c>
      <c r="C909" s="168">
        <v>120304</v>
      </c>
      <c r="D909" s="171">
        <v>44025</v>
      </c>
      <c r="E909" s="172">
        <v>3294.0349999999999</v>
      </c>
      <c r="F909" s="172">
        <v>3.2269999999999999</v>
      </c>
      <c r="G909" s="172">
        <v>3.2193999999999998</v>
      </c>
      <c r="H909" s="172">
        <v>3.3292000000000002</v>
      </c>
      <c r="I909" s="172">
        <v>3.4502999999999999</v>
      </c>
      <c r="J909" s="172">
        <v>3.8292999999999999</v>
      </c>
      <c r="K909" s="172">
        <v>4.4969000000000001</v>
      </c>
      <c r="L909" s="172">
        <v>5.0945</v>
      </c>
      <c r="M909" s="172">
        <v>5.1847000000000003</v>
      </c>
      <c r="N909" s="172">
        <v>5.4537000000000004</v>
      </c>
      <c r="O909" s="172">
        <v>6.6706000000000003</v>
      </c>
      <c r="P909" s="172">
        <v>6.9992000000000001</v>
      </c>
      <c r="Q909" s="172">
        <v>7.6950000000000003</v>
      </c>
      <c r="R909" s="172">
        <v>6.4984999999999999</v>
      </c>
    </row>
    <row r="910" spans="1:18" x14ac:dyDescent="0.3">
      <c r="A910" s="168" t="s">
        <v>376</v>
      </c>
      <c r="B910" s="168" t="s">
        <v>429</v>
      </c>
      <c r="C910" s="168">
        <v>102009</v>
      </c>
      <c r="D910" s="171">
        <v>44025</v>
      </c>
      <c r="E910" s="172">
        <v>3043.6970999999999</v>
      </c>
      <c r="F910" s="172">
        <v>2.6179999999999999</v>
      </c>
      <c r="G910" s="172">
        <v>2.6103999999999998</v>
      </c>
      <c r="H910" s="172">
        <v>2.7202999999999999</v>
      </c>
      <c r="I910" s="172">
        <v>2.8410000000000002</v>
      </c>
      <c r="J910" s="172">
        <v>3.2189999999999999</v>
      </c>
      <c r="K910" s="172">
        <v>3.8835000000000002</v>
      </c>
      <c r="L910" s="172">
        <v>4.4695999999999998</v>
      </c>
      <c r="M910" s="172">
        <v>4.5533000000000001</v>
      </c>
      <c r="N910" s="172">
        <v>4.8056000000000001</v>
      </c>
      <c r="O910" s="172">
        <v>5.9776999999999996</v>
      </c>
      <c r="P910" s="172">
        <v>6.3060999999999998</v>
      </c>
      <c r="Q910" s="172">
        <v>6.7408000000000001</v>
      </c>
      <c r="R910" s="172">
        <v>5.8297999999999996</v>
      </c>
    </row>
    <row r="911" spans="1:18" x14ac:dyDescent="0.3">
      <c r="A911" s="168" t="s">
        <v>376</v>
      </c>
      <c r="B911" s="168" t="s">
        <v>264</v>
      </c>
      <c r="C911" s="168">
        <v>102012</v>
      </c>
      <c r="D911" s="171">
        <v>44025</v>
      </c>
      <c r="E911" s="172">
        <v>3278.8584999999998</v>
      </c>
      <c r="F911" s="172">
        <v>3.1562000000000001</v>
      </c>
      <c r="G911" s="172">
        <v>3.1488999999999998</v>
      </c>
      <c r="H911" s="172">
        <v>3.2591000000000001</v>
      </c>
      <c r="I911" s="172">
        <v>3.3651</v>
      </c>
      <c r="J911" s="172">
        <v>3.7360000000000002</v>
      </c>
      <c r="K911" s="172">
        <v>4.3971999999999998</v>
      </c>
      <c r="L911" s="172">
        <v>4.9724000000000004</v>
      </c>
      <c r="M911" s="172">
        <v>5.08</v>
      </c>
      <c r="N911" s="172">
        <v>5.3582999999999998</v>
      </c>
      <c r="O911" s="172">
        <v>6.5991999999999997</v>
      </c>
      <c r="P911" s="172">
        <v>6.9391999999999996</v>
      </c>
      <c r="Q911" s="172">
        <v>7.2712000000000003</v>
      </c>
      <c r="R911" s="172">
        <v>6.4183000000000003</v>
      </c>
    </row>
    <row r="912" spans="1:18" x14ac:dyDescent="0.3">
      <c r="A912" s="168" t="s">
        <v>376</v>
      </c>
      <c r="B912" s="168" t="s">
        <v>162</v>
      </c>
      <c r="C912" s="168">
        <v>145971</v>
      </c>
      <c r="D912" s="171">
        <v>44025</v>
      </c>
      <c r="E912" s="172">
        <v>1088.7049</v>
      </c>
      <c r="F912" s="172">
        <v>2.5817000000000001</v>
      </c>
      <c r="G912" s="172">
        <v>2.8347000000000002</v>
      </c>
      <c r="H912" s="172">
        <v>2.7837000000000001</v>
      </c>
      <c r="I912" s="172">
        <v>2.9264999999999999</v>
      </c>
      <c r="J912" s="172">
        <v>3.1484999999999999</v>
      </c>
      <c r="K912" s="172">
        <v>3.5779000000000001</v>
      </c>
      <c r="L912" s="172">
        <v>4.1734999999999998</v>
      </c>
      <c r="M912" s="172">
        <v>4.5853999999999999</v>
      </c>
      <c r="N912" s="172">
        <v>5.0732999999999997</v>
      </c>
      <c r="O912" s="172"/>
      <c r="P912" s="172"/>
      <c r="Q912" s="172">
        <v>5.8532000000000002</v>
      </c>
      <c r="R912" s="172"/>
    </row>
    <row r="913" spans="1:18" x14ac:dyDescent="0.3">
      <c r="A913" s="168" t="s">
        <v>376</v>
      </c>
      <c r="B913" s="168" t="s">
        <v>265</v>
      </c>
      <c r="C913" s="168">
        <v>145968</v>
      </c>
      <c r="D913" s="171">
        <v>44025</v>
      </c>
      <c r="E913" s="172">
        <v>1087.4253000000001</v>
      </c>
      <c r="F913" s="172">
        <v>2.4973999999999998</v>
      </c>
      <c r="G913" s="172">
        <v>2.7530000000000001</v>
      </c>
      <c r="H913" s="172">
        <v>2.7029000000000001</v>
      </c>
      <c r="I913" s="172">
        <v>2.8460999999999999</v>
      </c>
      <c r="J913" s="172">
        <v>3.0680000000000001</v>
      </c>
      <c r="K913" s="172">
        <v>3.4969999999999999</v>
      </c>
      <c r="L913" s="172">
        <v>4.0922000000000001</v>
      </c>
      <c r="M913" s="172">
        <v>4.5050999999999997</v>
      </c>
      <c r="N913" s="172">
        <v>4.9911000000000003</v>
      </c>
      <c r="O913" s="172"/>
      <c r="P913" s="172"/>
      <c r="Q913" s="172">
        <v>5.7698999999999998</v>
      </c>
      <c r="R913" s="172"/>
    </row>
    <row r="914" spans="1:18" x14ac:dyDescent="0.3">
      <c r="A914" s="173" t="s">
        <v>27</v>
      </c>
      <c r="B914" s="168"/>
      <c r="C914" s="168"/>
      <c r="D914" s="168"/>
      <c r="E914" s="168"/>
      <c r="F914" s="174">
        <v>3.103725242718447</v>
      </c>
      <c r="G914" s="174">
        <v>3.1017398058252437</v>
      </c>
      <c r="H914" s="174">
        <v>3.1665407766990294</v>
      </c>
      <c r="I914" s="174">
        <v>3.2405951456310671</v>
      </c>
      <c r="J914" s="174">
        <v>3.4211427184465997</v>
      </c>
      <c r="K914" s="174">
        <v>3.9745980582524267</v>
      </c>
      <c r="L914" s="174">
        <v>4.6494020202020199</v>
      </c>
      <c r="M914" s="174">
        <v>4.8081343434343431</v>
      </c>
      <c r="N914" s="174">
        <v>5.0930757575757593</v>
      </c>
      <c r="O914" s="174">
        <v>6.2896393258426944</v>
      </c>
      <c r="P914" s="174">
        <v>6.6871360465116281</v>
      </c>
      <c r="Q914" s="174">
        <v>6.8923844660194238</v>
      </c>
      <c r="R914" s="174">
        <v>6.0030369565217407</v>
      </c>
    </row>
    <row r="915" spans="1:18" x14ac:dyDescent="0.3">
      <c r="A915" s="173" t="s">
        <v>409</v>
      </c>
      <c r="B915" s="168"/>
      <c r="C915" s="168"/>
      <c r="D915" s="168"/>
      <c r="E915" s="168"/>
      <c r="F915" s="174">
        <v>3.0752000000000002</v>
      </c>
      <c r="G915" s="174">
        <v>3.0958999999999999</v>
      </c>
      <c r="H915" s="174">
        <v>3.1737000000000002</v>
      </c>
      <c r="I915" s="174">
        <v>3.2275</v>
      </c>
      <c r="J915" s="174">
        <v>3.4735999999999998</v>
      </c>
      <c r="K915" s="174">
        <v>4.1872999999999996</v>
      </c>
      <c r="L915" s="174">
        <v>4.915</v>
      </c>
      <c r="M915" s="174">
        <v>5.0552999999999999</v>
      </c>
      <c r="N915" s="174">
        <v>5.3417000000000003</v>
      </c>
      <c r="O915" s="174">
        <v>6.5705</v>
      </c>
      <c r="P915" s="174">
        <v>6.9148999999999994</v>
      </c>
      <c r="Q915" s="174">
        <v>7.3243999999999998</v>
      </c>
      <c r="R915" s="174">
        <v>6.3804999999999996</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44025</v>
      </c>
      <c r="E918" s="172">
        <v>70.528999999999996</v>
      </c>
      <c r="F918" s="172">
        <v>7.3358999999999996</v>
      </c>
      <c r="G918" s="172">
        <v>7.3358999999999996</v>
      </c>
      <c r="H918" s="172">
        <v>43.040199999999999</v>
      </c>
      <c r="I918" s="172">
        <v>38.657800000000002</v>
      </c>
      <c r="J918" s="172">
        <v>18.165400000000002</v>
      </c>
      <c r="K918" s="172">
        <v>27.5505</v>
      </c>
      <c r="L918" s="172">
        <v>18.422699999999999</v>
      </c>
      <c r="M918" s="172">
        <v>14.978400000000001</v>
      </c>
      <c r="N918" s="172">
        <v>10.5387</v>
      </c>
      <c r="O918" s="172">
        <v>8.9530999999999992</v>
      </c>
      <c r="P918" s="172">
        <v>10.154400000000001</v>
      </c>
      <c r="Q918" s="172">
        <v>9.2733000000000008</v>
      </c>
      <c r="R918" s="172">
        <v>13.6371</v>
      </c>
    </row>
    <row r="919" spans="1:18" x14ac:dyDescent="0.3">
      <c r="A919" s="168" t="s">
        <v>1038</v>
      </c>
      <c r="B919" s="168" t="s">
        <v>1040</v>
      </c>
      <c r="C919" s="168">
        <v>120743</v>
      </c>
      <c r="D919" s="171">
        <v>44025</v>
      </c>
      <c r="E919" s="172">
        <v>75.073400000000007</v>
      </c>
      <c r="F919" s="172">
        <v>7.9301000000000004</v>
      </c>
      <c r="G919" s="172">
        <v>7.9301000000000004</v>
      </c>
      <c r="H919" s="172">
        <v>43.640099999999997</v>
      </c>
      <c r="I919" s="172">
        <v>39.265999999999998</v>
      </c>
      <c r="J919" s="172">
        <v>18.7746</v>
      </c>
      <c r="K919" s="172">
        <v>27.964099999999998</v>
      </c>
      <c r="L919" s="172">
        <v>18.854099999999999</v>
      </c>
      <c r="M919" s="172">
        <v>15.4817</v>
      </c>
      <c r="N919" s="172">
        <v>11.062799999999999</v>
      </c>
      <c r="O919" s="172">
        <v>9.5913000000000004</v>
      </c>
      <c r="P919" s="172">
        <v>10.963699999999999</v>
      </c>
      <c r="Q919" s="172">
        <v>10.073399999999999</v>
      </c>
      <c r="R919" s="172">
        <v>14.232100000000001</v>
      </c>
    </row>
    <row r="920" spans="1:18" x14ac:dyDescent="0.3">
      <c r="A920" s="168" t="s">
        <v>1038</v>
      </c>
      <c r="B920" s="168" t="s">
        <v>1041</v>
      </c>
      <c r="C920" s="168">
        <v>143702</v>
      </c>
      <c r="D920" s="171">
        <v>44025</v>
      </c>
      <c r="E920" s="172">
        <v>13.7675</v>
      </c>
      <c r="F920" s="172">
        <v>32.697000000000003</v>
      </c>
      <c r="G920" s="172">
        <v>32.697000000000003</v>
      </c>
      <c r="H920" s="172">
        <v>67.482299999999995</v>
      </c>
      <c r="I920" s="172">
        <v>58.333599999999997</v>
      </c>
      <c r="J920" s="172">
        <v>35.4773</v>
      </c>
      <c r="K920" s="172">
        <v>35.2089</v>
      </c>
      <c r="L920" s="172">
        <v>23.927299999999999</v>
      </c>
      <c r="M920" s="172">
        <v>18.358000000000001</v>
      </c>
      <c r="N920" s="172">
        <v>10.729100000000001</v>
      </c>
      <c r="O920" s="172"/>
      <c r="P920" s="172"/>
      <c r="Q920" s="172">
        <v>17.131799999999998</v>
      </c>
      <c r="R920" s="172">
        <v>17.454899999999999</v>
      </c>
    </row>
    <row r="921" spans="1:18" x14ac:dyDescent="0.3">
      <c r="A921" s="168" t="s">
        <v>1038</v>
      </c>
      <c r="B921" s="168" t="s">
        <v>1042</v>
      </c>
      <c r="C921" s="168">
        <v>143704</v>
      </c>
      <c r="D921" s="171">
        <v>44025</v>
      </c>
      <c r="E921" s="172">
        <v>13.859500000000001</v>
      </c>
      <c r="F921" s="172">
        <v>33.009</v>
      </c>
      <c r="G921" s="172">
        <v>33.009</v>
      </c>
      <c r="H921" s="172">
        <v>67.800700000000006</v>
      </c>
      <c r="I921" s="172">
        <v>58.645600000000002</v>
      </c>
      <c r="J921" s="172">
        <v>35.811700000000002</v>
      </c>
      <c r="K921" s="172">
        <v>35.557600000000001</v>
      </c>
      <c r="L921" s="172">
        <v>24.2849</v>
      </c>
      <c r="M921" s="172">
        <v>18.721299999999999</v>
      </c>
      <c r="N921" s="172">
        <v>11.0829</v>
      </c>
      <c r="O921" s="172"/>
      <c r="P921" s="172"/>
      <c r="Q921" s="172">
        <v>17.5183</v>
      </c>
      <c r="R921" s="172">
        <v>17.829000000000001</v>
      </c>
    </row>
    <row r="922" spans="1:18" x14ac:dyDescent="0.3">
      <c r="A922" s="173" t="s">
        <v>27</v>
      </c>
      <c r="B922" s="168"/>
      <c r="C922" s="168"/>
      <c r="D922" s="168"/>
      <c r="E922" s="168"/>
      <c r="F922" s="174">
        <v>20.243000000000002</v>
      </c>
      <c r="G922" s="174">
        <v>20.243000000000002</v>
      </c>
      <c r="H922" s="174">
        <v>55.490825000000001</v>
      </c>
      <c r="I922" s="174">
        <v>48.725749999999998</v>
      </c>
      <c r="J922" s="174">
        <v>27.05725</v>
      </c>
      <c r="K922" s="174">
        <v>31.570275000000002</v>
      </c>
      <c r="L922" s="174">
        <v>21.372250000000001</v>
      </c>
      <c r="M922" s="174">
        <v>16.88485</v>
      </c>
      <c r="N922" s="174">
        <v>10.853375000000002</v>
      </c>
      <c r="O922" s="174">
        <v>9.2721999999999998</v>
      </c>
      <c r="P922" s="174">
        <v>10.559049999999999</v>
      </c>
      <c r="Q922" s="174">
        <v>13.499199999999998</v>
      </c>
      <c r="R922" s="174">
        <v>15.788275000000001</v>
      </c>
    </row>
    <row r="923" spans="1:18" x14ac:dyDescent="0.3">
      <c r="A923" s="173" t="s">
        <v>409</v>
      </c>
      <c r="B923" s="168"/>
      <c r="C923" s="168"/>
      <c r="D923" s="168"/>
      <c r="E923" s="168"/>
      <c r="F923" s="174">
        <v>20.313550000000003</v>
      </c>
      <c r="G923" s="174">
        <v>20.313550000000003</v>
      </c>
      <c r="H923" s="174">
        <v>55.561199999999999</v>
      </c>
      <c r="I923" s="174">
        <v>48.799799999999998</v>
      </c>
      <c r="J923" s="174">
        <v>27.12595</v>
      </c>
      <c r="K923" s="174">
        <v>31.586500000000001</v>
      </c>
      <c r="L923" s="174">
        <v>21.390699999999999</v>
      </c>
      <c r="M923" s="174">
        <v>16.91985</v>
      </c>
      <c r="N923" s="174">
        <v>10.895949999999999</v>
      </c>
      <c r="O923" s="174">
        <v>9.2721999999999998</v>
      </c>
      <c r="P923" s="174">
        <v>10.559049999999999</v>
      </c>
      <c r="Q923" s="174">
        <v>13.602599999999999</v>
      </c>
      <c r="R923" s="174">
        <v>15.843499999999999</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44025</v>
      </c>
      <c r="E926" s="172">
        <v>499.50700000000001</v>
      </c>
      <c r="F926" s="172">
        <v>-1.2103999999999999</v>
      </c>
      <c r="G926" s="172">
        <v>-1.2103999999999999</v>
      </c>
      <c r="H926" s="172">
        <v>11.0688</v>
      </c>
      <c r="I926" s="172">
        <v>13.8124</v>
      </c>
      <c r="J926" s="172">
        <v>16.044</v>
      </c>
      <c r="K926" s="172">
        <v>13.808199999999999</v>
      </c>
      <c r="L926" s="172">
        <v>9.3979999999999997</v>
      </c>
      <c r="M926" s="172">
        <v>8.5554000000000006</v>
      </c>
      <c r="N926" s="172">
        <v>8.7228999999999992</v>
      </c>
      <c r="O926" s="172">
        <v>7.6372</v>
      </c>
      <c r="P926" s="172">
        <v>7.7670000000000003</v>
      </c>
      <c r="Q926" s="172">
        <v>7.5209000000000001</v>
      </c>
      <c r="R926" s="172">
        <v>8.4555000000000007</v>
      </c>
    </row>
    <row r="927" spans="1:18" x14ac:dyDescent="0.3">
      <c r="A927" s="168" t="s">
        <v>1044</v>
      </c>
      <c r="B927" s="168" t="s">
        <v>1046</v>
      </c>
      <c r="C927" s="168">
        <v>119523</v>
      </c>
      <c r="D927" s="171">
        <v>44025</v>
      </c>
      <c r="E927" s="172">
        <v>531.62729999999999</v>
      </c>
      <c r="F927" s="172">
        <v>-0.43020000000000003</v>
      </c>
      <c r="G927" s="172">
        <v>-0.43020000000000003</v>
      </c>
      <c r="H927" s="172">
        <v>11.8743</v>
      </c>
      <c r="I927" s="172">
        <v>14.629099999999999</v>
      </c>
      <c r="J927" s="172">
        <v>16.871500000000001</v>
      </c>
      <c r="K927" s="172">
        <v>14.6562</v>
      </c>
      <c r="L927" s="172">
        <v>10.274100000000001</v>
      </c>
      <c r="M927" s="172">
        <v>9.4521999999999995</v>
      </c>
      <c r="N927" s="172">
        <v>9.6419999999999995</v>
      </c>
      <c r="O927" s="172">
        <v>8.5414999999999992</v>
      </c>
      <c r="P927" s="172">
        <v>8.6610999999999994</v>
      </c>
      <c r="Q927" s="172">
        <v>9.0137999999999998</v>
      </c>
      <c r="R927" s="172">
        <v>9.3671000000000006</v>
      </c>
    </row>
    <row r="928" spans="1:18" x14ac:dyDescent="0.3">
      <c r="A928" s="168" t="s">
        <v>1044</v>
      </c>
      <c r="B928" s="168" t="s">
        <v>1047</v>
      </c>
      <c r="C928" s="168">
        <v>120513</v>
      </c>
      <c r="D928" s="171">
        <v>44025</v>
      </c>
      <c r="E928" s="172">
        <v>2402.5133999999998</v>
      </c>
      <c r="F928" s="172">
        <v>6.2061999999999999</v>
      </c>
      <c r="G928" s="172">
        <v>6.2061999999999999</v>
      </c>
      <c r="H928" s="172">
        <v>13.290900000000001</v>
      </c>
      <c r="I928" s="172">
        <v>14.287599999999999</v>
      </c>
      <c r="J928" s="172">
        <v>15.520099999999999</v>
      </c>
      <c r="K928" s="172">
        <v>13.897399999999999</v>
      </c>
      <c r="L928" s="172">
        <v>9.6097999999999999</v>
      </c>
      <c r="M928" s="172">
        <v>8.9376999999999995</v>
      </c>
      <c r="N928" s="172">
        <v>9.1728000000000005</v>
      </c>
      <c r="O928" s="172">
        <v>8.4074000000000009</v>
      </c>
      <c r="P928" s="172">
        <v>8.3874999999999993</v>
      </c>
      <c r="Q928" s="172">
        <v>8.7417999999999996</v>
      </c>
      <c r="R928" s="172">
        <v>9.0692000000000004</v>
      </c>
    </row>
    <row r="929" spans="1:18" x14ac:dyDescent="0.3">
      <c r="A929" s="168" t="s">
        <v>1044</v>
      </c>
      <c r="B929" s="168" t="s">
        <v>1048</v>
      </c>
      <c r="C929" s="168">
        <v>112214</v>
      </c>
      <c r="D929" s="171">
        <v>44025</v>
      </c>
      <c r="E929" s="172">
        <v>2328.7583</v>
      </c>
      <c r="F929" s="172">
        <v>5.8960999999999997</v>
      </c>
      <c r="G929" s="172">
        <v>5.8960999999999997</v>
      </c>
      <c r="H929" s="172">
        <v>12.9802</v>
      </c>
      <c r="I929" s="172">
        <v>13.9758</v>
      </c>
      <c r="J929" s="172">
        <v>15.206</v>
      </c>
      <c r="K929" s="172">
        <v>13.582700000000001</v>
      </c>
      <c r="L929" s="172">
        <v>9.2943999999999996</v>
      </c>
      <c r="M929" s="172">
        <v>8.6173000000000002</v>
      </c>
      <c r="N929" s="172">
        <v>8.8458000000000006</v>
      </c>
      <c r="O929" s="172">
        <v>7.9526000000000003</v>
      </c>
      <c r="P929" s="172">
        <v>7.9339000000000004</v>
      </c>
      <c r="Q929" s="172">
        <v>8.1675000000000004</v>
      </c>
      <c r="R929" s="172">
        <v>8.6885999999999992</v>
      </c>
    </row>
    <row r="930" spans="1:18" x14ac:dyDescent="0.3">
      <c r="A930" s="168" t="s">
        <v>1044</v>
      </c>
      <c r="B930" s="168" t="s">
        <v>1049</v>
      </c>
      <c r="C930" s="168">
        <v>112029</v>
      </c>
      <c r="D930" s="171">
        <v>44025</v>
      </c>
      <c r="E930" s="172">
        <v>1158.6833999999999</v>
      </c>
      <c r="F930" s="172">
        <v>7.5166000000000004</v>
      </c>
      <c r="G930" s="172">
        <v>7.5166000000000004</v>
      </c>
      <c r="H930" s="172">
        <v>12.270200000000001</v>
      </c>
      <c r="I930" s="172">
        <v>10.459300000000001</v>
      </c>
      <c r="J930" s="172">
        <v>10.377599999999999</v>
      </c>
      <c r="K930" s="172">
        <v>-22.412299999999998</v>
      </c>
      <c r="L930" s="172">
        <v>-65.540999999999997</v>
      </c>
      <c r="M930" s="172">
        <v>-44.729599999999998</v>
      </c>
      <c r="N930" s="172">
        <v>-35.808199999999999</v>
      </c>
      <c r="O930" s="172">
        <v>-15.735900000000001</v>
      </c>
      <c r="P930" s="172">
        <v>-6.6477000000000004</v>
      </c>
      <c r="Q930" s="172">
        <v>1.3406</v>
      </c>
      <c r="R930" s="172">
        <v>-25.1311</v>
      </c>
    </row>
    <row r="931" spans="1:18" x14ac:dyDescent="0.3">
      <c r="A931" s="168" t="s">
        <v>1044</v>
      </c>
      <c r="B931" s="168" t="s">
        <v>1050</v>
      </c>
      <c r="C931" s="168">
        <v>119410</v>
      </c>
      <c r="D931" s="171">
        <v>44025</v>
      </c>
      <c r="E931" s="172">
        <v>1186.4363000000001</v>
      </c>
      <c r="F931" s="172">
        <v>7.7319000000000004</v>
      </c>
      <c r="G931" s="172">
        <v>7.7319000000000004</v>
      </c>
      <c r="H931" s="172">
        <v>12.482799999999999</v>
      </c>
      <c r="I931" s="172">
        <v>10.671099999999999</v>
      </c>
      <c r="J931" s="172">
        <v>10.59</v>
      </c>
      <c r="K931" s="172">
        <v>-22.159500000000001</v>
      </c>
      <c r="L931" s="172">
        <v>-65.346599999999995</v>
      </c>
      <c r="M931" s="172">
        <v>-44.533799999999999</v>
      </c>
      <c r="N931" s="172">
        <v>-35.616700000000002</v>
      </c>
      <c r="O931" s="172">
        <v>-15.487</v>
      </c>
      <c r="P931" s="172">
        <v>-6.3323</v>
      </c>
      <c r="Q931" s="172">
        <v>-1.2439</v>
      </c>
      <c r="R931" s="172">
        <v>-24.908100000000001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44025</v>
      </c>
      <c r="E934" s="172">
        <v>30.870100000000001</v>
      </c>
      <c r="F934" s="172">
        <v>5.4019000000000004</v>
      </c>
      <c r="G934" s="172">
        <v>5.4019000000000004</v>
      </c>
      <c r="H934" s="172">
        <v>12.4785</v>
      </c>
      <c r="I934" s="172">
        <v>11.3834</v>
      </c>
      <c r="J934" s="172">
        <v>12.9954</v>
      </c>
      <c r="K934" s="172">
        <v>11.956799999999999</v>
      </c>
      <c r="L934" s="172">
        <v>9.6770999999999994</v>
      </c>
      <c r="M934" s="172">
        <v>8.6655999999999995</v>
      </c>
      <c r="N934" s="172">
        <v>8.7309000000000001</v>
      </c>
      <c r="O934" s="172">
        <v>7.3068999999999997</v>
      </c>
      <c r="P934" s="172">
        <v>7.4448999999999996</v>
      </c>
      <c r="Q934" s="172">
        <v>7.9489000000000001</v>
      </c>
      <c r="R934" s="172">
        <v>7.8422999999999998</v>
      </c>
    </row>
    <row r="935" spans="1:18" x14ac:dyDescent="0.3">
      <c r="A935" s="168" t="s">
        <v>1044</v>
      </c>
      <c r="B935" s="168" t="s">
        <v>1054</v>
      </c>
      <c r="C935" s="168">
        <v>120008</v>
      </c>
      <c r="D935" s="171">
        <v>44025</v>
      </c>
      <c r="E935" s="172">
        <v>32.539900000000003</v>
      </c>
      <c r="F935" s="172">
        <v>6.2847999999999997</v>
      </c>
      <c r="G935" s="172">
        <v>6.2847999999999997</v>
      </c>
      <c r="H935" s="172">
        <v>13.350300000000001</v>
      </c>
      <c r="I935" s="172">
        <v>12.251799999999999</v>
      </c>
      <c r="J935" s="172">
        <v>13.849399999999999</v>
      </c>
      <c r="K935" s="172">
        <v>12.8432</v>
      </c>
      <c r="L935" s="172">
        <v>10.560700000000001</v>
      </c>
      <c r="M935" s="172">
        <v>9.5496999999999996</v>
      </c>
      <c r="N935" s="172">
        <v>9.6402000000000001</v>
      </c>
      <c r="O935" s="172">
        <v>8.1042000000000005</v>
      </c>
      <c r="P935" s="172">
        <v>8.2017000000000007</v>
      </c>
      <c r="Q935" s="172">
        <v>8.6204000000000001</v>
      </c>
      <c r="R935" s="172">
        <v>8.7207000000000008</v>
      </c>
    </row>
    <row r="936" spans="1:18" x14ac:dyDescent="0.3">
      <c r="A936" s="168" t="s">
        <v>1044</v>
      </c>
      <c r="B936" s="168" t="s">
        <v>1055</v>
      </c>
      <c r="C936" s="168">
        <v>118291</v>
      </c>
      <c r="D936" s="171">
        <v>44025</v>
      </c>
      <c r="E936" s="172">
        <v>32.735300000000002</v>
      </c>
      <c r="F936" s="172">
        <v>2.7509999999999999</v>
      </c>
      <c r="G936" s="172">
        <v>2.7509999999999999</v>
      </c>
      <c r="H936" s="172">
        <v>10.1343</v>
      </c>
      <c r="I936" s="172">
        <v>10.8124</v>
      </c>
      <c r="J936" s="172">
        <v>11.5647</v>
      </c>
      <c r="K936" s="172">
        <v>12.1272</v>
      </c>
      <c r="L936" s="172">
        <v>8.6396999999999995</v>
      </c>
      <c r="M936" s="172">
        <v>7.9587000000000003</v>
      </c>
      <c r="N936" s="172">
        <v>8.1877999999999993</v>
      </c>
      <c r="O936" s="172">
        <v>7.6688000000000001</v>
      </c>
      <c r="P936" s="172">
        <v>7.8907999999999996</v>
      </c>
      <c r="Q936" s="172">
        <v>8.3146000000000004</v>
      </c>
      <c r="R936" s="172">
        <v>8.2640999999999991</v>
      </c>
    </row>
    <row r="937" spans="1:18" x14ac:dyDescent="0.3">
      <c r="A937" s="168" t="s">
        <v>1044</v>
      </c>
      <c r="B937" s="168" t="s">
        <v>1056</v>
      </c>
      <c r="C937" s="168">
        <v>102913</v>
      </c>
      <c r="D937" s="171">
        <v>44025</v>
      </c>
      <c r="E937" s="172">
        <v>32.287799999999997</v>
      </c>
      <c r="F937" s="172">
        <v>2.5251999999999999</v>
      </c>
      <c r="G937" s="172">
        <v>2.5251999999999999</v>
      </c>
      <c r="H937" s="172">
        <v>9.9022000000000006</v>
      </c>
      <c r="I937" s="172">
        <v>10.5802</v>
      </c>
      <c r="J937" s="172">
        <v>11.3064</v>
      </c>
      <c r="K937" s="172">
        <v>11.8851</v>
      </c>
      <c r="L937" s="172">
        <v>8.4093999999999998</v>
      </c>
      <c r="M937" s="172">
        <v>7.7196999999999996</v>
      </c>
      <c r="N937" s="172">
        <v>7.9387999999999996</v>
      </c>
      <c r="O937" s="172">
        <v>7.4379</v>
      </c>
      <c r="P937" s="172">
        <v>7.6738</v>
      </c>
      <c r="Q937" s="172">
        <v>7.9242999999999997</v>
      </c>
      <c r="R937" s="172">
        <v>8.01</v>
      </c>
    </row>
    <row r="938" spans="1:18" x14ac:dyDescent="0.3">
      <c r="A938" s="168" t="s">
        <v>1044</v>
      </c>
      <c r="B938" s="168" t="s">
        <v>1057</v>
      </c>
      <c r="C938" s="168">
        <v>133925</v>
      </c>
      <c r="D938" s="171">
        <v>44025</v>
      </c>
      <c r="E938" s="172">
        <v>15.3596</v>
      </c>
      <c r="F938" s="172">
        <v>3.3277999999999999</v>
      </c>
      <c r="G938" s="172">
        <v>3.3277999999999999</v>
      </c>
      <c r="H938" s="172">
        <v>8.8755000000000006</v>
      </c>
      <c r="I938" s="172">
        <v>9.3351000000000006</v>
      </c>
      <c r="J938" s="172">
        <v>11.533799999999999</v>
      </c>
      <c r="K938" s="172">
        <v>12.5304</v>
      </c>
      <c r="L938" s="172">
        <v>8.7056000000000004</v>
      </c>
      <c r="M938" s="172">
        <v>8.2555999999999994</v>
      </c>
      <c r="N938" s="172">
        <v>9.8841999999999999</v>
      </c>
      <c r="O938" s="172">
        <v>8.0802999999999994</v>
      </c>
      <c r="P938" s="172">
        <v>8.2286999999999999</v>
      </c>
      <c r="Q938" s="172">
        <v>8.3553999999999995</v>
      </c>
      <c r="R938" s="172">
        <v>8.8072999999999997</v>
      </c>
    </row>
    <row r="939" spans="1:18" x14ac:dyDescent="0.3">
      <c r="A939" s="168" t="s">
        <v>1044</v>
      </c>
      <c r="B939" s="168" t="s">
        <v>1058</v>
      </c>
      <c r="C939" s="168">
        <v>133926</v>
      </c>
      <c r="D939" s="171">
        <v>44025</v>
      </c>
      <c r="E939" s="172">
        <v>15.0975</v>
      </c>
      <c r="F939" s="172">
        <v>2.9824999999999999</v>
      </c>
      <c r="G939" s="172">
        <v>2.9824999999999999</v>
      </c>
      <c r="H939" s="172">
        <v>8.5447000000000006</v>
      </c>
      <c r="I939" s="172">
        <v>9.0282</v>
      </c>
      <c r="J939" s="172">
        <v>11.243</v>
      </c>
      <c r="K939" s="172">
        <v>12.2407</v>
      </c>
      <c r="L939" s="172">
        <v>8.4210999999999991</v>
      </c>
      <c r="M939" s="172">
        <v>7.9467999999999996</v>
      </c>
      <c r="N939" s="172">
        <v>9.5587</v>
      </c>
      <c r="O939" s="172">
        <v>7.7550999999999997</v>
      </c>
      <c r="P939" s="172">
        <v>7.8829000000000002</v>
      </c>
      <c r="Q939" s="172">
        <v>8.0073000000000008</v>
      </c>
      <c r="R939" s="172">
        <v>8.4852000000000007</v>
      </c>
    </row>
    <row r="940" spans="1:18" x14ac:dyDescent="0.3">
      <c r="A940" s="168" t="s">
        <v>1044</v>
      </c>
      <c r="B940" s="168" t="s">
        <v>1059</v>
      </c>
      <c r="C940" s="168">
        <v>140220</v>
      </c>
      <c r="D940" s="171">
        <v>44025</v>
      </c>
      <c r="E940" s="172">
        <v>2032.2243000000001</v>
      </c>
      <c r="F940" s="172">
        <v>-20.263500000000001</v>
      </c>
      <c r="G940" s="172">
        <v>-20.263500000000001</v>
      </c>
      <c r="H940" s="172">
        <v>-97.027100000000004</v>
      </c>
      <c r="I940" s="172">
        <v>-163.05549999999999</v>
      </c>
      <c r="J940" s="172">
        <v>-71.2834</v>
      </c>
      <c r="K940" s="172">
        <v>-24.055199999999999</v>
      </c>
      <c r="L940" s="172">
        <v>-9.2020999999999997</v>
      </c>
      <c r="M940" s="172">
        <v>-3.7059000000000002</v>
      </c>
      <c r="N940" s="172">
        <v>-0.79359999999999997</v>
      </c>
      <c r="O940" s="172">
        <v>0.62549999999999994</v>
      </c>
      <c r="P940" s="172">
        <v>1.4592000000000001</v>
      </c>
      <c r="Q940" s="172">
        <v>4.0564</v>
      </c>
      <c r="R940" s="172">
        <v>-2.6814</v>
      </c>
    </row>
    <row r="941" spans="1:18" x14ac:dyDescent="0.3">
      <c r="A941" s="168" t="s">
        <v>1044</v>
      </c>
      <c r="B941" s="168" t="s">
        <v>1060</v>
      </c>
      <c r="C941" s="168">
        <v>140207</v>
      </c>
      <c r="D941" s="171">
        <v>44025</v>
      </c>
      <c r="E941" s="172">
        <v>1971.3487</v>
      </c>
      <c r="F941" s="172">
        <v>-21.062200000000001</v>
      </c>
      <c r="G941" s="172">
        <v>-21.062200000000001</v>
      </c>
      <c r="H941" s="172">
        <v>-97.812200000000004</v>
      </c>
      <c r="I941" s="172">
        <v>-163.80539999999999</v>
      </c>
      <c r="J941" s="172">
        <v>-72.034700000000001</v>
      </c>
      <c r="K941" s="172">
        <v>-24.806699999999999</v>
      </c>
      <c r="L941" s="172">
        <v>-9.9656000000000002</v>
      </c>
      <c r="M941" s="172">
        <v>-4.4816000000000003</v>
      </c>
      <c r="N941" s="172">
        <v>-1.5839000000000001</v>
      </c>
      <c r="O941" s="172">
        <v>-0.16769999999999999</v>
      </c>
      <c r="P941" s="172">
        <v>0.91990000000000005</v>
      </c>
      <c r="Q941" s="172">
        <v>5.1569000000000003</v>
      </c>
      <c r="R941" s="172">
        <v>-3.45</v>
      </c>
    </row>
    <row r="942" spans="1:18" x14ac:dyDescent="0.3">
      <c r="A942" s="168" t="s">
        <v>1044</v>
      </c>
      <c r="B942" s="168" t="s">
        <v>1061</v>
      </c>
      <c r="C942" s="168">
        <v>100503</v>
      </c>
      <c r="D942" s="171">
        <v>44025</v>
      </c>
      <c r="E942" s="172">
        <v>39.259709571458501</v>
      </c>
      <c r="F942" s="172">
        <v>5.3634000000000004</v>
      </c>
      <c r="G942" s="172">
        <v>5.3634000000000004</v>
      </c>
      <c r="H942" s="172">
        <v>18.5535</v>
      </c>
      <c r="I942" s="172">
        <v>17.0489</v>
      </c>
      <c r="J942" s="172">
        <v>18.032399999999999</v>
      </c>
      <c r="K942" s="172">
        <v>11.091900000000001</v>
      </c>
      <c r="L942" s="172">
        <v>-11.2582</v>
      </c>
      <c r="M942" s="172">
        <v>-8.0338999999999992</v>
      </c>
      <c r="N942" s="172">
        <v>-5.0277000000000003</v>
      </c>
      <c r="O942" s="172">
        <v>1.8571</v>
      </c>
      <c r="P942" s="172">
        <v>3.8915999999999999</v>
      </c>
      <c r="Q942" s="172">
        <v>6.9184000000000001</v>
      </c>
      <c r="R942" s="172">
        <v>0.2455</v>
      </c>
    </row>
    <row r="943" spans="1:18" x14ac:dyDescent="0.3">
      <c r="A943" s="168" t="s">
        <v>1044</v>
      </c>
      <c r="B943" s="168" t="s">
        <v>1062</v>
      </c>
      <c r="C943" s="168">
        <v>118528</v>
      </c>
      <c r="D943" s="171">
        <v>44025</v>
      </c>
      <c r="E943" s="172">
        <v>15.5004284338542</v>
      </c>
      <c r="F943" s="172">
        <v>5.7977999999999996</v>
      </c>
      <c r="G943" s="172">
        <v>5.7977999999999996</v>
      </c>
      <c r="H943" s="172">
        <v>18.902100000000001</v>
      </c>
      <c r="I943" s="172">
        <v>17.423100000000002</v>
      </c>
      <c r="J943" s="172">
        <v>18.404399999999999</v>
      </c>
      <c r="K943" s="172">
        <v>11.467000000000001</v>
      </c>
      <c r="L943" s="172">
        <v>-10.924799999999999</v>
      </c>
      <c r="M943" s="172">
        <v>-7.6734999999999998</v>
      </c>
      <c r="N943" s="172">
        <v>-4.6485000000000003</v>
      </c>
      <c r="O943" s="172">
        <v>2.2683</v>
      </c>
      <c r="P943" s="172">
        <v>4.2876000000000003</v>
      </c>
      <c r="Q943" s="172">
        <v>5.4854000000000003</v>
      </c>
      <c r="R943" s="172">
        <v>0.65390000000000004</v>
      </c>
    </row>
    <row r="944" spans="1:18" x14ac:dyDescent="0.3">
      <c r="A944" s="168" t="s">
        <v>1044</v>
      </c>
      <c r="B944" s="168" t="s">
        <v>1063</v>
      </c>
      <c r="C944" s="168">
        <v>147990</v>
      </c>
      <c r="D944" s="171">
        <v>44025</v>
      </c>
      <c r="E944" s="172">
        <v>0.49930000000000002</v>
      </c>
      <c r="F944" s="172">
        <v>0</v>
      </c>
      <c r="G944" s="172">
        <v>0</v>
      </c>
      <c r="H944" s="172"/>
      <c r="I944" s="172"/>
      <c r="J944" s="172"/>
      <c r="K944" s="172"/>
      <c r="L944" s="172"/>
      <c r="M944" s="172"/>
      <c r="N944" s="172"/>
      <c r="O944" s="172"/>
      <c r="P944" s="172"/>
      <c r="Q944" s="172">
        <v>0</v>
      </c>
      <c r="R944" s="172"/>
    </row>
    <row r="945" spans="1:18" x14ac:dyDescent="0.3">
      <c r="A945" s="168" t="s">
        <v>1044</v>
      </c>
      <c r="B945" s="168" t="s">
        <v>1064</v>
      </c>
      <c r="C945" s="168">
        <v>147991</v>
      </c>
      <c r="D945" s="171">
        <v>44025</v>
      </c>
      <c r="E945" s="172">
        <v>0.51480000000000004</v>
      </c>
      <c r="F945" s="172">
        <v>0</v>
      </c>
      <c r="G945" s="172">
        <v>0</v>
      </c>
      <c r="H945" s="172"/>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44025</v>
      </c>
      <c r="E948" s="172">
        <v>43.378500000000003</v>
      </c>
      <c r="F948" s="172">
        <v>0.25240000000000001</v>
      </c>
      <c r="G948" s="172">
        <v>0.25240000000000001</v>
      </c>
      <c r="H948" s="172">
        <v>16.846800000000002</v>
      </c>
      <c r="I948" s="172">
        <v>17.546900000000001</v>
      </c>
      <c r="J948" s="172">
        <v>18.6587</v>
      </c>
      <c r="K948" s="172">
        <v>13.396599999999999</v>
      </c>
      <c r="L948" s="172">
        <v>9.1997</v>
      </c>
      <c r="M948" s="172">
        <v>8.3388000000000009</v>
      </c>
      <c r="N948" s="172">
        <v>8.3567999999999998</v>
      </c>
      <c r="O948" s="172">
        <v>7.3103999999999996</v>
      </c>
      <c r="P948" s="172">
        <v>7.5385</v>
      </c>
      <c r="Q948" s="172">
        <v>7.3586999999999998</v>
      </c>
      <c r="R948" s="172">
        <v>8.109</v>
      </c>
    </row>
    <row r="949" spans="1:18" x14ac:dyDescent="0.3">
      <c r="A949" s="168" t="s">
        <v>1044</v>
      </c>
      <c r="B949" s="168" t="s">
        <v>1068</v>
      </c>
      <c r="C949" s="168">
        <v>118942</v>
      </c>
      <c r="D949" s="171">
        <v>44025</v>
      </c>
      <c r="E949" s="172">
        <v>45.6539</v>
      </c>
      <c r="F949" s="172">
        <v>0.85289999999999999</v>
      </c>
      <c r="G949" s="172">
        <v>0.85289999999999999</v>
      </c>
      <c r="H949" s="172">
        <v>17.4529</v>
      </c>
      <c r="I949" s="172">
        <v>18.1541</v>
      </c>
      <c r="J949" s="172">
        <v>19.2712</v>
      </c>
      <c r="K949" s="172">
        <v>14.0154</v>
      </c>
      <c r="L949" s="172">
        <v>9.8262</v>
      </c>
      <c r="M949" s="172">
        <v>8.9765999999999995</v>
      </c>
      <c r="N949" s="172">
        <v>9.0074000000000005</v>
      </c>
      <c r="O949" s="172">
        <v>7.9775999999999998</v>
      </c>
      <c r="P949" s="172">
        <v>8.2555999999999994</v>
      </c>
      <c r="Q949" s="172">
        <v>8.5220000000000002</v>
      </c>
      <c r="R949" s="172">
        <v>8.7639999999999993</v>
      </c>
    </row>
    <row r="950" spans="1:18" x14ac:dyDescent="0.3">
      <c r="A950" s="168" t="s">
        <v>1044</v>
      </c>
      <c r="B950" s="168" t="s">
        <v>1069</v>
      </c>
      <c r="C950" s="168">
        <v>104344</v>
      </c>
      <c r="D950" s="171">
        <v>44025</v>
      </c>
      <c r="E950" s="172">
        <v>15.7692</v>
      </c>
      <c r="F950" s="172">
        <v>3.2414000000000001</v>
      </c>
      <c r="G950" s="172">
        <v>3.2414000000000001</v>
      </c>
      <c r="H950" s="172">
        <v>9.4741</v>
      </c>
      <c r="I950" s="172">
        <v>210.73509999999999</v>
      </c>
      <c r="J950" s="172">
        <v>104.7054</v>
      </c>
      <c r="K950" s="172">
        <v>1.3117000000000001</v>
      </c>
      <c r="L950" s="172">
        <v>2.0466000000000002</v>
      </c>
      <c r="M950" s="172">
        <v>3.2858000000000001</v>
      </c>
      <c r="N950" s="172">
        <v>4.3684000000000003</v>
      </c>
      <c r="O950" s="172">
        <v>2.5089999999999999</v>
      </c>
      <c r="P950" s="172">
        <v>4.4706999999999999</v>
      </c>
      <c r="Q950" s="172">
        <v>3.3685</v>
      </c>
      <c r="R950" s="172">
        <v>0.87060000000000004</v>
      </c>
    </row>
    <row r="951" spans="1:18" x14ac:dyDescent="0.3">
      <c r="A951" s="168" t="s">
        <v>1044</v>
      </c>
      <c r="B951" s="168" t="s">
        <v>1070</v>
      </c>
      <c r="C951" s="168">
        <v>120066</v>
      </c>
      <c r="D951" s="171">
        <v>44025</v>
      </c>
      <c r="E951" s="172">
        <v>16.667100000000001</v>
      </c>
      <c r="F951" s="172">
        <v>4.0162000000000004</v>
      </c>
      <c r="G951" s="172">
        <v>4.0162000000000004</v>
      </c>
      <c r="H951" s="172">
        <v>10.281700000000001</v>
      </c>
      <c r="I951" s="172">
        <v>211.6217</v>
      </c>
      <c r="J951" s="172">
        <v>105.6084</v>
      </c>
      <c r="K951" s="172">
        <v>2.1387</v>
      </c>
      <c r="L951" s="172">
        <v>2.8717999999999999</v>
      </c>
      <c r="M951" s="172">
        <v>4.1203000000000003</v>
      </c>
      <c r="N951" s="172">
        <v>5.2163000000000004</v>
      </c>
      <c r="O951" s="172">
        <v>3.3378000000000001</v>
      </c>
      <c r="P951" s="172">
        <v>5.3173000000000004</v>
      </c>
      <c r="Q951" s="172">
        <v>6.694</v>
      </c>
      <c r="R951" s="172">
        <v>1.6849000000000001</v>
      </c>
    </row>
    <row r="952" spans="1:18" x14ac:dyDescent="0.3">
      <c r="A952" s="168" t="s">
        <v>1044</v>
      </c>
      <c r="B952" s="168" t="s">
        <v>1071</v>
      </c>
      <c r="C952" s="168">
        <v>101619</v>
      </c>
      <c r="D952" s="171">
        <v>44025</v>
      </c>
      <c r="E952" s="172">
        <v>401.63670000000002</v>
      </c>
      <c r="F952" s="172">
        <v>6.0766999999999998</v>
      </c>
      <c r="G952" s="172">
        <v>6.0766999999999998</v>
      </c>
      <c r="H952" s="172">
        <v>19.014600000000002</v>
      </c>
      <c r="I952" s="172">
        <v>19.167200000000001</v>
      </c>
      <c r="J952" s="172">
        <v>19.966699999999999</v>
      </c>
      <c r="K952" s="172">
        <v>15.686999999999999</v>
      </c>
      <c r="L952" s="172">
        <v>9.9094999999999995</v>
      </c>
      <c r="M952" s="172">
        <v>9.327</v>
      </c>
      <c r="N952" s="172">
        <v>9.1839999999999993</v>
      </c>
      <c r="O952" s="172">
        <v>8.0594000000000001</v>
      </c>
      <c r="P952" s="172">
        <v>8.2813999999999997</v>
      </c>
      <c r="Q952" s="172">
        <v>8.1217000000000006</v>
      </c>
      <c r="R952" s="172">
        <v>8.8618000000000006</v>
      </c>
    </row>
    <row r="953" spans="1:18" x14ac:dyDescent="0.3">
      <c r="A953" s="168" t="s">
        <v>1044</v>
      </c>
      <c r="B953" s="168" t="s">
        <v>1072</v>
      </c>
      <c r="C953" s="168">
        <v>120398</v>
      </c>
      <c r="D953" s="171">
        <v>44025</v>
      </c>
      <c r="E953" s="172">
        <v>404.87689999999998</v>
      </c>
      <c r="F953" s="172">
        <v>6.1844999999999999</v>
      </c>
      <c r="G953" s="172">
        <v>6.1844999999999999</v>
      </c>
      <c r="H953" s="172">
        <v>19.123899999999999</v>
      </c>
      <c r="I953" s="172">
        <v>19.276</v>
      </c>
      <c r="J953" s="172">
        <v>20.066500000000001</v>
      </c>
      <c r="K953" s="172">
        <v>15.7834</v>
      </c>
      <c r="L953" s="172">
        <v>10.0054</v>
      </c>
      <c r="M953" s="172">
        <v>9.4242000000000008</v>
      </c>
      <c r="N953" s="172">
        <v>9.2828999999999997</v>
      </c>
      <c r="O953" s="172">
        <v>8.1928999999999998</v>
      </c>
      <c r="P953" s="172">
        <v>8.4130000000000003</v>
      </c>
      <c r="Q953" s="172">
        <v>8.7985000000000007</v>
      </c>
      <c r="R953" s="172">
        <v>8.9885999999999999</v>
      </c>
    </row>
    <row r="954" spans="1:18" x14ac:dyDescent="0.3">
      <c r="A954" s="168" t="s">
        <v>1044</v>
      </c>
      <c r="B954" s="168" t="s">
        <v>1073</v>
      </c>
      <c r="C954" s="168">
        <v>118371</v>
      </c>
      <c r="D954" s="171">
        <v>44025</v>
      </c>
      <c r="E954" s="172">
        <v>29.791899999999998</v>
      </c>
      <c r="F954" s="172">
        <v>2.1648000000000001</v>
      </c>
      <c r="G954" s="172">
        <v>2.1648000000000001</v>
      </c>
      <c r="H954" s="172">
        <v>10.171200000000001</v>
      </c>
      <c r="I954" s="172">
        <v>11.850199999999999</v>
      </c>
      <c r="J954" s="172">
        <v>14.8636</v>
      </c>
      <c r="K954" s="172">
        <v>13.2416</v>
      </c>
      <c r="L954" s="172">
        <v>9.4143000000000008</v>
      </c>
      <c r="M954" s="172">
        <v>8.6358999999999995</v>
      </c>
      <c r="N954" s="172">
        <v>8.7949999999999999</v>
      </c>
      <c r="O954" s="172">
        <v>7.9747000000000003</v>
      </c>
      <c r="P954" s="172">
        <v>8.1998999999999995</v>
      </c>
      <c r="Q954" s="172">
        <v>8.6362000000000005</v>
      </c>
      <c r="R954" s="172">
        <v>8.7118000000000002</v>
      </c>
    </row>
    <row r="955" spans="1:18" x14ac:dyDescent="0.3">
      <c r="A955" s="168" t="s">
        <v>1044</v>
      </c>
      <c r="B955" s="168" t="s">
        <v>1074</v>
      </c>
      <c r="C955" s="168">
        <v>108632</v>
      </c>
      <c r="D955" s="171">
        <v>44025</v>
      </c>
      <c r="E955" s="172">
        <v>29.4358</v>
      </c>
      <c r="F955" s="172">
        <v>1.9430000000000001</v>
      </c>
      <c r="G955" s="172">
        <v>1.9430000000000001</v>
      </c>
      <c r="H955" s="172">
        <v>9.9388000000000005</v>
      </c>
      <c r="I955" s="172">
        <v>11.627800000000001</v>
      </c>
      <c r="J955" s="172">
        <v>14.6355</v>
      </c>
      <c r="K955" s="172">
        <v>13.0146</v>
      </c>
      <c r="L955" s="172">
        <v>9.1858000000000004</v>
      </c>
      <c r="M955" s="172">
        <v>8.4002999999999997</v>
      </c>
      <c r="N955" s="172">
        <v>8.5599000000000007</v>
      </c>
      <c r="O955" s="172">
        <v>7.7504999999999997</v>
      </c>
      <c r="P955" s="172">
        <v>8.0000999999999998</v>
      </c>
      <c r="Q955" s="172">
        <v>7.7321999999999997</v>
      </c>
      <c r="R955" s="172">
        <v>8.4757999999999996</v>
      </c>
    </row>
    <row r="956" spans="1:18" x14ac:dyDescent="0.3">
      <c r="A956" s="168" t="s">
        <v>1044</v>
      </c>
      <c r="B956" s="168" t="s">
        <v>1075</v>
      </c>
      <c r="C956" s="168">
        <v>104726</v>
      </c>
      <c r="D956" s="171">
        <v>44025</v>
      </c>
      <c r="E956" s="172">
        <v>2881.0266000000001</v>
      </c>
      <c r="F956" s="172">
        <v>2.3256000000000001</v>
      </c>
      <c r="G956" s="172">
        <v>2.3256000000000001</v>
      </c>
      <c r="H956" s="172">
        <v>9.6171000000000006</v>
      </c>
      <c r="I956" s="172">
        <v>11.881600000000001</v>
      </c>
      <c r="J956" s="172">
        <v>13.190200000000001</v>
      </c>
      <c r="K956" s="172">
        <v>13.6303</v>
      </c>
      <c r="L956" s="172">
        <v>9.1134000000000004</v>
      </c>
      <c r="M956" s="172">
        <v>8.5388999999999999</v>
      </c>
      <c r="N956" s="172">
        <v>8.8366000000000007</v>
      </c>
      <c r="O956" s="172">
        <v>7.8388</v>
      </c>
      <c r="P956" s="172">
        <v>7.8860000000000001</v>
      </c>
      <c r="Q956" s="172">
        <v>8.1562000000000001</v>
      </c>
      <c r="R956" s="172">
        <v>8.7241</v>
      </c>
    </row>
    <row r="957" spans="1:18" x14ac:dyDescent="0.3">
      <c r="A957" s="168" t="s">
        <v>1044</v>
      </c>
      <c r="B957" s="168" t="s">
        <v>1076</v>
      </c>
      <c r="C957" s="168">
        <v>120570</v>
      </c>
      <c r="D957" s="171">
        <v>44025</v>
      </c>
      <c r="E957" s="172">
        <v>2958.0245</v>
      </c>
      <c r="F957" s="172">
        <v>2.6530999999999998</v>
      </c>
      <c r="G957" s="172">
        <v>2.6530999999999998</v>
      </c>
      <c r="H957" s="172">
        <v>9.9410000000000007</v>
      </c>
      <c r="I957" s="172">
        <v>12.204499999999999</v>
      </c>
      <c r="J957" s="172">
        <v>13.5145</v>
      </c>
      <c r="K957" s="172">
        <v>13.944900000000001</v>
      </c>
      <c r="L957" s="172">
        <v>9.4291999999999998</v>
      </c>
      <c r="M957" s="172">
        <v>8.859</v>
      </c>
      <c r="N957" s="172">
        <v>9.1638000000000002</v>
      </c>
      <c r="O957" s="172">
        <v>8.1823999999999995</v>
      </c>
      <c r="P957" s="172">
        <v>8.2642000000000007</v>
      </c>
      <c r="Q957" s="172">
        <v>8.5958000000000006</v>
      </c>
      <c r="R957" s="172">
        <v>9.0504999999999995</v>
      </c>
    </row>
    <row r="958" spans="1:18" x14ac:dyDescent="0.3">
      <c r="A958" s="168" t="s">
        <v>1044</v>
      </c>
      <c r="B958" s="168" t="s">
        <v>1077</v>
      </c>
      <c r="C958" s="168">
        <v>143607</v>
      </c>
      <c r="D958" s="171">
        <v>44025</v>
      </c>
      <c r="E958" s="172">
        <v>28.482900000000001</v>
      </c>
      <c r="F958" s="172">
        <v>1.7943</v>
      </c>
      <c r="G958" s="172">
        <v>1.7943</v>
      </c>
      <c r="H958" s="172">
        <v>6.5804</v>
      </c>
      <c r="I958" s="172">
        <v>526.41229999999996</v>
      </c>
      <c r="J958" s="172">
        <v>246.34399999999999</v>
      </c>
      <c r="K958" s="172">
        <v>91.872299999999996</v>
      </c>
      <c r="L958" s="172">
        <v>48.383099999999999</v>
      </c>
      <c r="M958" s="172">
        <v>27.299199999999999</v>
      </c>
      <c r="N958" s="172">
        <v>18.090599999999998</v>
      </c>
      <c r="O958" s="172">
        <v>6.3597999999999999</v>
      </c>
      <c r="P958" s="172">
        <v>7.0391000000000004</v>
      </c>
      <c r="Q958" s="172">
        <v>7.8784000000000001</v>
      </c>
      <c r="R958" s="172">
        <v>6.3815999999999997</v>
      </c>
    </row>
    <row r="959" spans="1:18" x14ac:dyDescent="0.3">
      <c r="A959" s="168" t="s">
        <v>1044</v>
      </c>
      <c r="B959" s="168" t="s">
        <v>1078</v>
      </c>
      <c r="C959" s="168">
        <v>143612</v>
      </c>
      <c r="D959" s="171">
        <v>44025</v>
      </c>
      <c r="E959" s="172">
        <v>28.713000000000001</v>
      </c>
      <c r="F959" s="172">
        <v>1.9071</v>
      </c>
      <c r="G959" s="172">
        <v>1.9071</v>
      </c>
      <c r="H959" s="172">
        <v>6.6914999999999996</v>
      </c>
      <c r="I959" s="172">
        <v>526.53620000000001</v>
      </c>
      <c r="J959" s="172">
        <v>246.4691</v>
      </c>
      <c r="K959" s="172">
        <v>91.995099999999994</v>
      </c>
      <c r="L959" s="172">
        <v>48.5077</v>
      </c>
      <c r="M959" s="172">
        <v>27.420200000000001</v>
      </c>
      <c r="N959" s="172">
        <v>18.209199999999999</v>
      </c>
      <c r="O959" s="172">
        <v>6.4672000000000001</v>
      </c>
      <c r="P959" s="172">
        <v>7.1569000000000003</v>
      </c>
      <c r="Q959" s="172">
        <v>7.8185000000000002</v>
      </c>
      <c r="R959" s="172">
        <v>6.4893000000000001</v>
      </c>
    </row>
    <row r="960" spans="1:18" x14ac:dyDescent="0.3">
      <c r="A960" s="168" t="s">
        <v>1044</v>
      </c>
      <c r="B960" s="168" t="s">
        <v>1079</v>
      </c>
      <c r="C960" s="168">
        <v>133805</v>
      </c>
      <c r="D960" s="171">
        <v>44025</v>
      </c>
      <c r="E960" s="172">
        <v>2547.3069999999998</v>
      </c>
      <c r="F960" s="172">
        <v>5.6683000000000003</v>
      </c>
      <c r="G960" s="172">
        <v>5.6683000000000003</v>
      </c>
      <c r="H960" s="172">
        <v>14.204499999999999</v>
      </c>
      <c r="I960" s="172">
        <v>13.705299999999999</v>
      </c>
      <c r="J960" s="172">
        <v>17.394200000000001</v>
      </c>
      <c r="K960" s="172">
        <v>14.027100000000001</v>
      </c>
      <c r="L960" s="172">
        <v>9.7081</v>
      </c>
      <c r="M960" s="172">
        <v>9.2090999999999994</v>
      </c>
      <c r="N960" s="172">
        <v>9.3697999999999997</v>
      </c>
      <c r="O960" s="172">
        <v>7.9276</v>
      </c>
      <c r="P960" s="172">
        <v>8.2277000000000005</v>
      </c>
      <c r="Q960" s="172">
        <v>7.8574000000000002</v>
      </c>
      <c r="R960" s="172">
        <v>8.5767000000000007</v>
      </c>
    </row>
    <row r="961" spans="1:18" x14ac:dyDescent="0.3">
      <c r="A961" s="168" t="s">
        <v>1044</v>
      </c>
      <c r="B961" s="168" t="s">
        <v>1080</v>
      </c>
      <c r="C961" s="168">
        <v>133810</v>
      </c>
      <c r="D961" s="171">
        <v>44025</v>
      </c>
      <c r="E961" s="172">
        <v>2673.7788999999998</v>
      </c>
      <c r="F961" s="172">
        <v>6.4089</v>
      </c>
      <c r="G961" s="172">
        <v>6.4089</v>
      </c>
      <c r="H961" s="172">
        <v>14.9468</v>
      </c>
      <c r="I961" s="172">
        <v>14.4495</v>
      </c>
      <c r="J961" s="172">
        <v>18.146000000000001</v>
      </c>
      <c r="K961" s="172">
        <v>14.795299999999999</v>
      </c>
      <c r="L961" s="172">
        <v>10.495799999999999</v>
      </c>
      <c r="M961" s="172">
        <v>10.0153</v>
      </c>
      <c r="N961" s="172">
        <v>10.191599999999999</v>
      </c>
      <c r="O961" s="172">
        <v>8.7334999999999994</v>
      </c>
      <c r="P961" s="172">
        <v>9.0367999999999995</v>
      </c>
      <c r="Q961" s="172">
        <v>9.0175000000000001</v>
      </c>
      <c r="R961" s="172">
        <v>9.3904999999999994</v>
      </c>
    </row>
    <row r="962" spans="1:18" x14ac:dyDescent="0.3">
      <c r="A962" s="168" t="s">
        <v>1044</v>
      </c>
      <c r="B962" s="168" t="s">
        <v>1081</v>
      </c>
      <c r="C962" s="168">
        <v>119809</v>
      </c>
      <c r="D962" s="171">
        <v>44025</v>
      </c>
      <c r="E962" s="172">
        <v>22.093599999999999</v>
      </c>
      <c r="F962" s="172">
        <v>2.9192999999999998</v>
      </c>
      <c r="G962" s="172">
        <v>2.9192999999999998</v>
      </c>
      <c r="H962" s="172">
        <v>15.6233</v>
      </c>
      <c r="I962" s="172">
        <v>65.827299999999994</v>
      </c>
      <c r="J962" s="172">
        <v>38.610500000000002</v>
      </c>
      <c r="K962" s="172">
        <v>12.511100000000001</v>
      </c>
      <c r="L962" s="172">
        <v>8.6565999999999992</v>
      </c>
      <c r="M962" s="172">
        <v>8.7895000000000003</v>
      </c>
      <c r="N962" s="172">
        <v>8.2234999999999996</v>
      </c>
      <c r="O962" s="172">
        <v>6.8691000000000004</v>
      </c>
      <c r="P962" s="172">
        <v>8.1824999999999992</v>
      </c>
      <c r="Q962" s="172">
        <v>8.4777000000000005</v>
      </c>
      <c r="R962" s="172">
        <v>7.0759999999999996</v>
      </c>
    </row>
    <row r="963" spans="1:18" x14ac:dyDescent="0.3">
      <c r="A963" s="168" t="s">
        <v>1044</v>
      </c>
      <c r="B963" s="168" t="s">
        <v>1082</v>
      </c>
      <c r="C963" s="168">
        <v>118133</v>
      </c>
      <c r="D963" s="171">
        <v>44025</v>
      </c>
      <c r="E963" s="172">
        <v>21.509</v>
      </c>
      <c r="F963" s="172">
        <v>2.3761999999999999</v>
      </c>
      <c r="G963" s="172">
        <v>2.3761999999999999</v>
      </c>
      <c r="H963" s="172">
        <v>15.1225</v>
      </c>
      <c r="I963" s="172">
        <v>65.304699999999997</v>
      </c>
      <c r="J963" s="172">
        <v>38.088799999999999</v>
      </c>
      <c r="K963" s="172">
        <v>11.9939</v>
      </c>
      <c r="L963" s="172">
        <v>8.1251999999999995</v>
      </c>
      <c r="M963" s="172">
        <v>8.2499000000000002</v>
      </c>
      <c r="N963" s="172">
        <v>7.6790000000000003</v>
      </c>
      <c r="O963" s="172">
        <v>6.3678999999999997</v>
      </c>
      <c r="P963" s="172">
        <v>7.7412999999999998</v>
      </c>
      <c r="Q963" s="172">
        <v>8.2925000000000004</v>
      </c>
      <c r="R963" s="172">
        <v>6.5511999999999997</v>
      </c>
    </row>
    <row r="964" spans="1:18" x14ac:dyDescent="0.3">
      <c r="A964" s="168" t="s">
        <v>1044</v>
      </c>
      <c r="B964" s="168" t="s">
        <v>1083</v>
      </c>
      <c r="C964" s="168">
        <v>101830</v>
      </c>
      <c r="D964" s="171">
        <v>44025</v>
      </c>
      <c r="E964" s="172">
        <v>30.390499999999999</v>
      </c>
      <c r="F964" s="172">
        <v>5.4470999999999998</v>
      </c>
      <c r="G964" s="172">
        <v>5.4470999999999998</v>
      </c>
      <c r="H964" s="172">
        <v>58.188800000000001</v>
      </c>
      <c r="I964" s="172">
        <v>35.945099999999996</v>
      </c>
      <c r="J964" s="172">
        <v>23.6374</v>
      </c>
      <c r="K964" s="172">
        <v>15.285</v>
      </c>
      <c r="L964" s="172">
        <v>9.3727999999999998</v>
      </c>
      <c r="M964" s="172">
        <v>8.5657999999999994</v>
      </c>
      <c r="N964" s="172">
        <v>8.5052000000000003</v>
      </c>
      <c r="O964" s="172">
        <v>6.1689999999999996</v>
      </c>
      <c r="P964" s="172">
        <v>6.7859999999999996</v>
      </c>
      <c r="Q964" s="172">
        <v>6.7079000000000004</v>
      </c>
      <c r="R964" s="172">
        <v>6.0292000000000003</v>
      </c>
    </row>
    <row r="965" spans="1:18" x14ac:dyDescent="0.3">
      <c r="A965" s="168" t="s">
        <v>1044</v>
      </c>
      <c r="B965" s="168" t="s">
        <v>1084</v>
      </c>
      <c r="C965" s="168">
        <v>120315</v>
      </c>
      <c r="D965" s="171">
        <v>44025</v>
      </c>
      <c r="E965" s="172">
        <v>31.978400000000001</v>
      </c>
      <c r="F965" s="172">
        <v>6.0143000000000004</v>
      </c>
      <c r="G965" s="172">
        <v>6.0143000000000004</v>
      </c>
      <c r="H965" s="172">
        <v>58.768300000000004</v>
      </c>
      <c r="I965" s="172">
        <v>36.506999999999998</v>
      </c>
      <c r="J965" s="172">
        <v>24.198899999999998</v>
      </c>
      <c r="K965" s="172">
        <v>15.857699999999999</v>
      </c>
      <c r="L965" s="172">
        <v>9.9522999999999993</v>
      </c>
      <c r="M965" s="172">
        <v>9.1043000000000003</v>
      </c>
      <c r="N965" s="172">
        <v>9.0643999999999991</v>
      </c>
      <c r="O965" s="172">
        <v>6.7370999999999999</v>
      </c>
      <c r="P965" s="172">
        <v>7.4898999999999996</v>
      </c>
      <c r="Q965" s="172">
        <v>8.0177999999999994</v>
      </c>
      <c r="R965" s="172">
        <v>6.5686999999999998</v>
      </c>
    </row>
    <row r="966" spans="1:18" x14ac:dyDescent="0.3">
      <c r="A966" s="168" t="s">
        <v>1044</v>
      </c>
      <c r="B966" s="168" t="s">
        <v>1085</v>
      </c>
      <c r="C966" s="168">
        <v>140613</v>
      </c>
      <c r="D966" s="171">
        <v>44025</v>
      </c>
      <c r="E966" s="172">
        <v>1300.8937000000001</v>
      </c>
      <c r="F966" s="172">
        <v>3.7982999999999998</v>
      </c>
      <c r="G966" s="172">
        <v>3.7982999999999998</v>
      </c>
      <c r="H966" s="172">
        <v>9.4199000000000002</v>
      </c>
      <c r="I966" s="172">
        <v>11.033099999999999</v>
      </c>
      <c r="J966" s="172">
        <v>12.6759</v>
      </c>
      <c r="K966" s="172">
        <v>11.359299999999999</v>
      </c>
      <c r="L966" s="172">
        <v>8.7827999999999999</v>
      </c>
      <c r="M966" s="172">
        <v>8.3872999999999998</v>
      </c>
      <c r="N966" s="172">
        <v>8.5130999999999997</v>
      </c>
      <c r="O966" s="172">
        <v>8.0287000000000006</v>
      </c>
      <c r="P966" s="172"/>
      <c r="Q966" s="172">
        <v>8.0237999999999996</v>
      </c>
      <c r="R966" s="172">
        <v>8.6354000000000006</v>
      </c>
    </row>
    <row r="967" spans="1:18" x14ac:dyDescent="0.3">
      <c r="A967" s="168" t="s">
        <v>1044</v>
      </c>
      <c r="B967" s="168" t="s">
        <v>1086</v>
      </c>
      <c r="C967" s="168">
        <v>140620</v>
      </c>
      <c r="D967" s="171">
        <v>44025</v>
      </c>
      <c r="E967" s="172">
        <v>1261.6425999999999</v>
      </c>
      <c r="F967" s="172">
        <v>2.9777</v>
      </c>
      <c r="G967" s="172">
        <v>2.9777</v>
      </c>
      <c r="H967" s="172">
        <v>8.5986999999999991</v>
      </c>
      <c r="I967" s="172">
        <v>10.210599999999999</v>
      </c>
      <c r="J967" s="172">
        <v>11.8483</v>
      </c>
      <c r="K967" s="172">
        <v>10.517899999999999</v>
      </c>
      <c r="L967" s="172">
        <v>7.9298999999999999</v>
      </c>
      <c r="M967" s="172">
        <v>7.5202</v>
      </c>
      <c r="N967" s="172">
        <v>7.6345000000000001</v>
      </c>
      <c r="O967" s="172">
        <v>7.0654000000000003</v>
      </c>
      <c r="P967" s="172"/>
      <c r="Q967" s="172">
        <v>7.0571000000000002</v>
      </c>
      <c r="R967" s="172">
        <v>7.7328999999999999</v>
      </c>
    </row>
    <row r="968" spans="1:18" x14ac:dyDescent="0.3">
      <c r="A968" s="168" t="s">
        <v>1044</v>
      </c>
      <c r="B968" s="168" t="s">
        <v>1087</v>
      </c>
      <c r="C968" s="168">
        <v>118840</v>
      </c>
      <c r="D968" s="171">
        <v>44025</v>
      </c>
      <c r="E968" s="172">
        <v>1831.3377</v>
      </c>
      <c r="F968" s="172">
        <v>5.1909000000000001</v>
      </c>
      <c r="G968" s="172">
        <v>5.1909000000000001</v>
      </c>
      <c r="H968" s="172">
        <v>35.082299999999996</v>
      </c>
      <c r="I968" s="172">
        <v>23.5915</v>
      </c>
      <c r="J968" s="172">
        <v>18.458500000000001</v>
      </c>
      <c r="K968" s="172">
        <v>12.5914</v>
      </c>
      <c r="L968" s="172">
        <v>8.9629999999999992</v>
      </c>
      <c r="M968" s="172">
        <v>7.6359000000000004</v>
      </c>
      <c r="N968" s="172">
        <v>7.8402000000000003</v>
      </c>
      <c r="O968" s="172">
        <v>7.1159999999999997</v>
      </c>
      <c r="P968" s="172">
        <v>7.2880000000000003</v>
      </c>
      <c r="Q968" s="172">
        <v>7.7342000000000004</v>
      </c>
      <c r="R968" s="172">
        <v>7.4554</v>
      </c>
    </row>
    <row r="969" spans="1:18" x14ac:dyDescent="0.3">
      <c r="A969" s="168" t="s">
        <v>1044</v>
      </c>
      <c r="B969" s="168" t="s">
        <v>1088</v>
      </c>
      <c r="C969" s="168">
        <v>107705</v>
      </c>
      <c r="D969" s="171">
        <v>44025</v>
      </c>
      <c r="E969" s="172">
        <v>1734.826</v>
      </c>
      <c r="F969" s="172">
        <v>4.6269999999999998</v>
      </c>
      <c r="G969" s="172">
        <v>4.6269999999999998</v>
      </c>
      <c r="H969" s="172">
        <v>34.5075</v>
      </c>
      <c r="I969" s="172">
        <v>23.011399999999998</v>
      </c>
      <c r="J969" s="172">
        <v>17.882999999999999</v>
      </c>
      <c r="K969" s="172">
        <v>12.0053</v>
      </c>
      <c r="L969" s="172">
        <v>8.3795000000000002</v>
      </c>
      <c r="M969" s="172">
        <v>7.0126999999999997</v>
      </c>
      <c r="N969" s="172">
        <v>7.1820000000000004</v>
      </c>
      <c r="O969" s="172">
        <v>6.4063999999999997</v>
      </c>
      <c r="P969" s="172">
        <v>6.5251999999999999</v>
      </c>
      <c r="Q969" s="172">
        <v>4.5563000000000002</v>
      </c>
      <c r="R969" s="172">
        <v>6.7614000000000001</v>
      </c>
    </row>
    <row r="970" spans="1:18" x14ac:dyDescent="0.3">
      <c r="A970" s="168" t="s">
        <v>1044</v>
      </c>
      <c r="B970" s="168" t="s">
        <v>1089</v>
      </c>
      <c r="C970" s="168">
        <v>111753</v>
      </c>
      <c r="D970" s="171">
        <v>44025</v>
      </c>
      <c r="E970" s="172">
        <v>2823.6010999999999</v>
      </c>
      <c r="F970" s="172">
        <v>6.8848000000000003</v>
      </c>
      <c r="G970" s="172">
        <v>6.8848000000000003</v>
      </c>
      <c r="H970" s="172">
        <v>13.384499999999999</v>
      </c>
      <c r="I970" s="172">
        <v>13.752800000000001</v>
      </c>
      <c r="J970" s="172">
        <v>16.899899999999999</v>
      </c>
      <c r="K970" s="172">
        <v>10.7508</v>
      </c>
      <c r="L970" s="172">
        <v>8.4373000000000005</v>
      </c>
      <c r="M970" s="172">
        <v>8.4200999999999997</v>
      </c>
      <c r="N970" s="172">
        <v>8.8043999999999993</v>
      </c>
      <c r="O970" s="172">
        <v>7.2332000000000001</v>
      </c>
      <c r="P970" s="172">
        <v>7.5697999999999999</v>
      </c>
      <c r="Q970" s="172">
        <v>8.1007999999999996</v>
      </c>
      <c r="R970" s="172">
        <v>7.6459999999999999</v>
      </c>
    </row>
    <row r="971" spans="1:18" x14ac:dyDescent="0.3">
      <c r="A971" s="168" t="s">
        <v>1044</v>
      </c>
      <c r="B971" s="168" t="s">
        <v>1090</v>
      </c>
      <c r="C971" s="168">
        <v>118709</v>
      </c>
      <c r="D971" s="171">
        <v>44025</v>
      </c>
      <c r="E971" s="172">
        <v>2902.4146000000001</v>
      </c>
      <c r="F971" s="172">
        <v>7.5959000000000003</v>
      </c>
      <c r="G971" s="172">
        <v>7.5959000000000003</v>
      </c>
      <c r="H971" s="172">
        <v>14.0966</v>
      </c>
      <c r="I971" s="172">
        <v>14.4664</v>
      </c>
      <c r="J971" s="172">
        <v>17.62</v>
      </c>
      <c r="K971" s="172">
        <v>11.4801</v>
      </c>
      <c r="L971" s="172">
        <v>9.1775000000000002</v>
      </c>
      <c r="M971" s="172">
        <v>9.0569000000000006</v>
      </c>
      <c r="N971" s="172">
        <v>9.3786000000000005</v>
      </c>
      <c r="O971" s="172">
        <v>7.6475999999999997</v>
      </c>
      <c r="P971" s="172">
        <v>7.9509999999999996</v>
      </c>
      <c r="Q971" s="172">
        <v>8.4939</v>
      </c>
      <c r="R971" s="172">
        <v>8.0974000000000004</v>
      </c>
    </row>
    <row r="972" spans="1:18" x14ac:dyDescent="0.3">
      <c r="A972" s="168" t="s">
        <v>1044</v>
      </c>
      <c r="B972" s="168" t="s">
        <v>1091</v>
      </c>
      <c r="C972" s="168">
        <v>138423</v>
      </c>
      <c r="D972" s="171">
        <v>44025</v>
      </c>
      <c r="E972" s="172">
        <v>22.588000000000001</v>
      </c>
      <c r="F972" s="172">
        <v>-8.5582999999999991</v>
      </c>
      <c r="G972" s="172">
        <v>-8.5582999999999991</v>
      </c>
      <c r="H972" s="172">
        <v>10.2464</v>
      </c>
      <c r="I972" s="172">
        <v>-53.430300000000003</v>
      </c>
      <c r="J972" s="172">
        <v>-19.913499999999999</v>
      </c>
      <c r="K972" s="172">
        <v>-6.1753</v>
      </c>
      <c r="L972" s="172">
        <v>-0.86280000000000001</v>
      </c>
      <c r="M972" s="172">
        <v>1.9582999999999999</v>
      </c>
      <c r="N972" s="172">
        <v>4.0183999999999997</v>
      </c>
      <c r="O972" s="172">
        <v>-0.11360000000000001</v>
      </c>
      <c r="P972" s="172">
        <v>3.3285</v>
      </c>
      <c r="Q972" s="172">
        <v>6.4336000000000002</v>
      </c>
      <c r="R972" s="172">
        <v>-3.2410000000000001</v>
      </c>
    </row>
    <row r="973" spans="1:18" x14ac:dyDescent="0.3">
      <c r="A973" s="168" t="s">
        <v>1044</v>
      </c>
      <c r="B973" s="168" t="s">
        <v>1092</v>
      </c>
      <c r="C973" s="168">
        <v>138443</v>
      </c>
      <c r="D973" s="171">
        <v>44025</v>
      </c>
      <c r="E973" s="172">
        <v>23.641100000000002</v>
      </c>
      <c r="F973" s="172">
        <v>-7.8174999999999999</v>
      </c>
      <c r="G973" s="172">
        <v>-7.8174999999999999</v>
      </c>
      <c r="H973" s="172">
        <v>10.9406</v>
      </c>
      <c r="I973" s="172">
        <v>-52.738900000000001</v>
      </c>
      <c r="J973" s="172">
        <v>-19.175799999999999</v>
      </c>
      <c r="K973" s="172">
        <v>-5.4161000000000001</v>
      </c>
      <c r="L973" s="172">
        <v>-9.9199999999999997E-2</v>
      </c>
      <c r="M973" s="172">
        <v>2.7349000000000001</v>
      </c>
      <c r="N973" s="172">
        <v>4.7965</v>
      </c>
      <c r="O973" s="172">
        <v>0.58399999999999996</v>
      </c>
      <c r="P973" s="172">
        <v>4.0058999999999996</v>
      </c>
      <c r="Q973" s="172">
        <v>5.9330999999999996</v>
      </c>
      <c r="R973" s="172">
        <v>-2.5390999999999999</v>
      </c>
    </row>
    <row r="974" spans="1:18" x14ac:dyDescent="0.3">
      <c r="A974" s="168" t="s">
        <v>1044</v>
      </c>
      <c r="B974" s="168" t="s">
        <v>1093</v>
      </c>
      <c r="C974" s="168">
        <v>102722</v>
      </c>
      <c r="D974" s="171">
        <v>44025</v>
      </c>
      <c r="E974" s="172">
        <v>2664.5816</v>
      </c>
      <c r="F974" s="172">
        <v>1.7335</v>
      </c>
      <c r="G974" s="172">
        <v>1.7335</v>
      </c>
      <c r="H974" s="172">
        <v>6.5842000000000001</v>
      </c>
      <c r="I974" s="172">
        <v>151.28890000000001</v>
      </c>
      <c r="J974" s="172">
        <v>73.849199999999996</v>
      </c>
      <c r="K974" s="172">
        <v>6.1398000000000001</v>
      </c>
      <c r="L974" s="172">
        <v>7.9617000000000004</v>
      </c>
      <c r="M974" s="172">
        <v>6.1131000000000002</v>
      </c>
      <c r="N974" s="172">
        <v>6.4218999999999999</v>
      </c>
      <c r="O974" s="172">
        <v>0.32040000000000002</v>
      </c>
      <c r="P974" s="172">
        <v>3.4346999999999999</v>
      </c>
      <c r="Q974" s="172">
        <v>6.3833000000000002</v>
      </c>
      <c r="R974" s="172">
        <v>-2.7719999999999998</v>
      </c>
    </row>
    <row r="975" spans="1:18" x14ac:dyDescent="0.3">
      <c r="A975" s="168" t="s">
        <v>1044</v>
      </c>
      <c r="B975" s="168" t="s">
        <v>1094</v>
      </c>
      <c r="C975" s="168">
        <v>119448</v>
      </c>
      <c r="D975" s="171">
        <v>44025</v>
      </c>
      <c r="E975" s="172">
        <v>2770.8434000000002</v>
      </c>
      <c r="F975" s="172">
        <v>1.9741</v>
      </c>
      <c r="G975" s="172">
        <v>1.9741</v>
      </c>
      <c r="H975" s="172">
        <v>6.8246000000000002</v>
      </c>
      <c r="I975" s="172">
        <v>151.5427</v>
      </c>
      <c r="J975" s="172">
        <v>74.097899999999996</v>
      </c>
      <c r="K975" s="172">
        <v>6.3613999999999997</v>
      </c>
      <c r="L975" s="172">
        <v>8.2013999999999996</v>
      </c>
      <c r="M975" s="172">
        <v>6.2946</v>
      </c>
      <c r="N975" s="172">
        <v>6.5865999999999998</v>
      </c>
      <c r="O975" s="172">
        <v>0.62839999999999996</v>
      </c>
      <c r="P975" s="172">
        <v>3.8620000000000001</v>
      </c>
      <c r="Q975" s="172">
        <v>5.7016</v>
      </c>
      <c r="R975" s="172">
        <v>-2.5190000000000001</v>
      </c>
    </row>
    <row r="976" spans="1:18" x14ac:dyDescent="0.3">
      <c r="A976" s="168" t="s">
        <v>1044</v>
      </c>
      <c r="B976" s="168" t="s">
        <v>1095</v>
      </c>
      <c r="C976" s="168">
        <v>106212</v>
      </c>
      <c r="D976" s="171">
        <v>44025</v>
      </c>
      <c r="E976" s="172">
        <v>2680.3431999999998</v>
      </c>
      <c r="F976" s="172">
        <v>3.6682999999999999</v>
      </c>
      <c r="G976" s="172">
        <v>3.6682999999999999</v>
      </c>
      <c r="H976" s="172">
        <v>10.982799999999999</v>
      </c>
      <c r="I976" s="172">
        <v>11.946199999999999</v>
      </c>
      <c r="J976" s="172">
        <v>12.178800000000001</v>
      </c>
      <c r="K976" s="172">
        <v>12.366</v>
      </c>
      <c r="L976" s="172">
        <v>8.7071000000000005</v>
      </c>
      <c r="M976" s="172">
        <v>8.1798000000000002</v>
      </c>
      <c r="N976" s="172">
        <v>8.3450000000000006</v>
      </c>
      <c r="O976" s="172">
        <v>7.7378999999999998</v>
      </c>
      <c r="P976" s="172">
        <v>7.8303000000000003</v>
      </c>
      <c r="Q976" s="172">
        <v>7.8948</v>
      </c>
      <c r="R976" s="172">
        <v>8.3337000000000003</v>
      </c>
    </row>
    <row r="977" spans="1:18" x14ac:dyDescent="0.3">
      <c r="A977" s="168" t="s">
        <v>1044</v>
      </c>
      <c r="B977" s="168" t="s">
        <v>1096</v>
      </c>
      <c r="C977" s="168">
        <v>119812</v>
      </c>
      <c r="D977" s="171">
        <v>44025</v>
      </c>
      <c r="E977" s="172">
        <v>2713.3132000000001</v>
      </c>
      <c r="F977" s="172">
        <v>4.3178999999999998</v>
      </c>
      <c r="G977" s="172">
        <v>4.3178999999999998</v>
      </c>
      <c r="H977" s="172">
        <v>11.634399999999999</v>
      </c>
      <c r="I977" s="172">
        <v>12.6005</v>
      </c>
      <c r="J977" s="172">
        <v>12.8375</v>
      </c>
      <c r="K977" s="172">
        <v>13.0381</v>
      </c>
      <c r="L977" s="172">
        <v>9.3064999999999998</v>
      </c>
      <c r="M977" s="172">
        <v>8.7966999999999995</v>
      </c>
      <c r="N977" s="172">
        <v>8.9671000000000003</v>
      </c>
      <c r="O977" s="172">
        <v>8.0404</v>
      </c>
      <c r="P977" s="172">
        <v>8.0526999999999997</v>
      </c>
      <c r="Q977" s="172">
        <v>8.4237000000000002</v>
      </c>
      <c r="R977" s="172">
        <v>8.7362000000000002</v>
      </c>
    </row>
    <row r="978" spans="1:18" x14ac:dyDescent="0.3">
      <c r="A978" s="168" t="s">
        <v>1044</v>
      </c>
      <c r="B978" s="168" t="s">
        <v>1097</v>
      </c>
      <c r="C978" s="168">
        <v>119680</v>
      </c>
      <c r="D978" s="171">
        <v>44025</v>
      </c>
      <c r="E978" s="172">
        <v>26.363299999999999</v>
      </c>
      <c r="F978" s="172">
        <v>4.8476999999999997</v>
      </c>
      <c r="G978" s="172">
        <v>4.8476999999999997</v>
      </c>
      <c r="H978" s="172">
        <v>13.007099999999999</v>
      </c>
      <c r="I978" s="172">
        <v>11.851599999999999</v>
      </c>
      <c r="J978" s="172">
        <v>13.5252</v>
      </c>
      <c r="K978" s="172">
        <v>11.633699999999999</v>
      </c>
      <c r="L978" s="172">
        <v>8.3741000000000003</v>
      </c>
      <c r="M978" s="172">
        <v>8.1212</v>
      </c>
      <c r="N978" s="172">
        <v>3.7035999999999998</v>
      </c>
      <c r="O978" s="172">
        <v>4.3597999999999999</v>
      </c>
      <c r="P978" s="172">
        <v>5.9034000000000004</v>
      </c>
      <c r="Q978" s="172">
        <v>7.1717000000000004</v>
      </c>
      <c r="R978" s="172">
        <v>3.0531000000000001</v>
      </c>
    </row>
    <row r="979" spans="1:18" x14ac:dyDescent="0.3">
      <c r="A979" s="168" t="s">
        <v>1044</v>
      </c>
      <c r="B979" s="168" t="s">
        <v>1098</v>
      </c>
      <c r="C979" s="168">
        <v>105563</v>
      </c>
      <c r="D979" s="171">
        <v>44025</v>
      </c>
      <c r="E979" s="172">
        <v>25.360600000000002</v>
      </c>
      <c r="F979" s="172">
        <v>4.3193000000000001</v>
      </c>
      <c r="G979" s="172">
        <v>4.3193000000000001</v>
      </c>
      <c r="H979" s="172">
        <v>12.510199999999999</v>
      </c>
      <c r="I979" s="172">
        <v>11.347200000000001</v>
      </c>
      <c r="J979" s="172">
        <v>13.0213</v>
      </c>
      <c r="K979" s="172">
        <v>11.204800000000001</v>
      </c>
      <c r="L979" s="172">
        <v>7.9458000000000002</v>
      </c>
      <c r="M979" s="172">
        <v>7.6586999999999996</v>
      </c>
      <c r="N979" s="172">
        <v>3.2391000000000001</v>
      </c>
      <c r="O979" s="172">
        <v>3.7774999999999999</v>
      </c>
      <c r="P979" s="172">
        <v>5.3007999999999997</v>
      </c>
      <c r="Q979" s="172">
        <v>7.2858000000000001</v>
      </c>
      <c r="R979" s="172">
        <v>2.5310999999999999</v>
      </c>
    </row>
    <row r="980" spans="1:18" x14ac:dyDescent="0.3">
      <c r="A980" s="168" t="s">
        <v>1044</v>
      </c>
      <c r="B980" s="168" t="s">
        <v>1099</v>
      </c>
      <c r="C980" s="168">
        <v>103159</v>
      </c>
      <c r="D980" s="171">
        <v>44025</v>
      </c>
      <c r="E980" s="172">
        <v>2980.7788999999998</v>
      </c>
      <c r="F980" s="172">
        <v>8.3087</v>
      </c>
      <c r="G980" s="172">
        <v>8.3087</v>
      </c>
      <c r="H980" s="172">
        <v>12.634399999999999</v>
      </c>
      <c r="I980" s="172">
        <v>13.2087</v>
      </c>
      <c r="J980" s="172">
        <v>13.8444</v>
      </c>
      <c r="K980" s="172">
        <v>13.1769</v>
      </c>
      <c r="L980" s="172">
        <v>9.2774000000000001</v>
      </c>
      <c r="M980" s="172">
        <v>8.5228999999999999</v>
      </c>
      <c r="N980" s="172">
        <v>8.6004000000000005</v>
      </c>
      <c r="O980" s="172">
        <v>5.8007</v>
      </c>
      <c r="P980" s="172">
        <v>6.7263999999999999</v>
      </c>
      <c r="Q980" s="172">
        <v>7.6265000000000001</v>
      </c>
      <c r="R980" s="172">
        <v>5.3617999999999997</v>
      </c>
    </row>
    <row r="981" spans="1:18" x14ac:dyDescent="0.3">
      <c r="A981" s="168" t="s">
        <v>1044</v>
      </c>
      <c r="B981" s="168" t="s">
        <v>1100</v>
      </c>
      <c r="C981" s="168">
        <v>147399</v>
      </c>
      <c r="D981" s="171">
        <v>44025</v>
      </c>
      <c r="E981" s="172">
        <v>31.1722</v>
      </c>
      <c r="F981" s="172">
        <v>0</v>
      </c>
      <c r="G981" s="172">
        <v>0</v>
      </c>
      <c r="H981" s="172">
        <v>-80.614500000000007</v>
      </c>
      <c r="I981" s="172">
        <v>-179.08850000000001</v>
      </c>
      <c r="J981" s="172">
        <v>-80.878699999999995</v>
      </c>
      <c r="K981" s="172">
        <v>-82.119399999999999</v>
      </c>
      <c r="L981" s="172">
        <v>-41.8842</v>
      </c>
      <c r="M981" s="172">
        <v>-40.447499999999998</v>
      </c>
      <c r="N981" s="172">
        <v>-32.657400000000003</v>
      </c>
      <c r="O981" s="172"/>
      <c r="P981" s="172"/>
      <c r="Q981" s="172">
        <v>-30.5886</v>
      </c>
      <c r="R981" s="172"/>
    </row>
    <row r="982" spans="1:18" x14ac:dyDescent="0.3">
      <c r="A982" s="168" t="s">
        <v>1044</v>
      </c>
      <c r="B982" s="168" t="s">
        <v>1101</v>
      </c>
      <c r="C982" s="168">
        <v>119863</v>
      </c>
      <c r="D982" s="171">
        <v>44025</v>
      </c>
      <c r="E982" s="172">
        <v>3019.3964999999998</v>
      </c>
      <c r="F982" s="172">
        <v>8.5731999999999999</v>
      </c>
      <c r="G982" s="172">
        <v>8.5731999999999999</v>
      </c>
      <c r="H982" s="172">
        <v>12.851100000000001</v>
      </c>
      <c r="I982" s="172">
        <v>13.395300000000001</v>
      </c>
      <c r="J982" s="172">
        <v>14.0533</v>
      </c>
      <c r="K982" s="172">
        <v>13.338900000000001</v>
      </c>
      <c r="L982" s="172">
        <v>9.4262999999999995</v>
      </c>
      <c r="M982" s="172">
        <v>8.6853999999999996</v>
      </c>
      <c r="N982" s="172">
        <v>8.7789999999999999</v>
      </c>
      <c r="O982" s="172">
        <v>6.0004</v>
      </c>
      <c r="P982" s="172">
        <v>6.9324000000000003</v>
      </c>
      <c r="Q982" s="172">
        <v>7.7469999999999999</v>
      </c>
      <c r="R982" s="172">
        <v>5.5496999999999996</v>
      </c>
    </row>
    <row r="983" spans="1:18" x14ac:dyDescent="0.3">
      <c r="A983" s="168" t="s">
        <v>1044</v>
      </c>
      <c r="B983" s="168" t="s">
        <v>1102</v>
      </c>
      <c r="C983" s="168">
        <v>147396</v>
      </c>
      <c r="D983" s="171">
        <v>44025</v>
      </c>
      <c r="E983" s="172">
        <v>31.5182</v>
      </c>
      <c r="F983" s="172">
        <v>0</v>
      </c>
      <c r="G983" s="172">
        <v>0</v>
      </c>
      <c r="H983" s="172">
        <v>-80.609200000000001</v>
      </c>
      <c r="I983" s="172">
        <v>-179.08699999999999</v>
      </c>
      <c r="J983" s="172">
        <v>-80.878</v>
      </c>
      <c r="K983" s="172">
        <v>-82.118799999999993</v>
      </c>
      <c r="L983" s="172">
        <v>-41.884099999999997</v>
      </c>
      <c r="M983" s="172">
        <v>-40.447400000000002</v>
      </c>
      <c r="N983" s="172">
        <v>-32.6599</v>
      </c>
      <c r="O983" s="172"/>
      <c r="P983" s="172"/>
      <c r="Q983" s="172">
        <v>-30.590900000000001</v>
      </c>
      <c r="R983" s="172"/>
    </row>
    <row r="984" spans="1:18" x14ac:dyDescent="0.3">
      <c r="A984" s="168" t="s">
        <v>1044</v>
      </c>
      <c r="B984" s="168" t="s">
        <v>1103</v>
      </c>
      <c r="C984" s="168">
        <v>120735</v>
      </c>
      <c r="D984" s="171">
        <v>44025</v>
      </c>
      <c r="E984" s="172">
        <v>2568.2512999999999</v>
      </c>
      <c r="F984" s="172">
        <v>8.0573999999999995</v>
      </c>
      <c r="G984" s="172">
        <v>8.0573999999999995</v>
      </c>
      <c r="H984" s="172">
        <v>14.225300000000001</v>
      </c>
      <c r="I984" s="172">
        <v>14.5932</v>
      </c>
      <c r="J984" s="172">
        <v>14.6656</v>
      </c>
      <c r="K984" s="172">
        <v>13.400700000000001</v>
      </c>
      <c r="L984" s="172">
        <v>9.6621000000000006</v>
      </c>
      <c r="M984" s="172">
        <v>8.9108999999999998</v>
      </c>
      <c r="N984" s="172">
        <v>8.9423999999999992</v>
      </c>
      <c r="O984" s="172">
        <v>3.6848000000000001</v>
      </c>
      <c r="P984" s="172">
        <v>5.64</v>
      </c>
      <c r="Q984" s="172">
        <v>6.9222999999999999</v>
      </c>
      <c r="R984" s="172">
        <v>2.1974999999999998</v>
      </c>
    </row>
    <row r="985" spans="1:18" x14ac:dyDescent="0.3">
      <c r="A985" s="168" t="s">
        <v>1044</v>
      </c>
      <c r="B985" s="168" t="s">
        <v>1104</v>
      </c>
      <c r="C985" s="168">
        <v>102544</v>
      </c>
      <c r="D985" s="171">
        <v>44025</v>
      </c>
      <c r="E985" s="172">
        <v>2541.0133999999998</v>
      </c>
      <c r="F985" s="172">
        <v>7.9870000000000001</v>
      </c>
      <c r="G985" s="172">
        <v>7.9870000000000001</v>
      </c>
      <c r="H985" s="172">
        <v>14.154999999999999</v>
      </c>
      <c r="I985" s="172">
        <v>14.512700000000001</v>
      </c>
      <c r="J985" s="172">
        <v>14.579000000000001</v>
      </c>
      <c r="K985" s="172">
        <v>13.308999999999999</v>
      </c>
      <c r="L985" s="172">
        <v>9.5632000000000001</v>
      </c>
      <c r="M985" s="172">
        <v>8.8078000000000003</v>
      </c>
      <c r="N985" s="172">
        <v>8.8308</v>
      </c>
      <c r="O985" s="172">
        <v>3.5457999999999998</v>
      </c>
      <c r="P985" s="172">
        <v>5.4912999999999998</v>
      </c>
      <c r="Q985" s="172">
        <v>7.3015999999999996</v>
      </c>
      <c r="R985" s="172">
        <v>2.0666000000000002</v>
      </c>
    </row>
    <row r="986" spans="1:18" x14ac:dyDescent="0.3">
      <c r="A986" s="173" t="s">
        <v>27</v>
      </c>
      <c r="B986" s="168"/>
      <c r="C986" s="168"/>
      <c r="D986" s="168"/>
      <c r="E986" s="168"/>
      <c r="F986" s="174">
        <v>2.6705517857142858</v>
      </c>
      <c r="G986" s="174">
        <v>2.6705517857142858</v>
      </c>
      <c r="H986" s="174">
        <v>7.265168518518518</v>
      </c>
      <c r="I986" s="174">
        <v>31.770335185185175</v>
      </c>
      <c r="J986" s="174">
        <v>22.199666666666666</v>
      </c>
      <c r="K986" s="174">
        <v>8.3333203703703731</v>
      </c>
      <c r="L986" s="174">
        <v>3.8948222222222233</v>
      </c>
      <c r="M986" s="174">
        <v>3.9070925925925928</v>
      </c>
      <c r="N986" s="174">
        <v>4.485485185185186</v>
      </c>
      <c r="O986" s="174">
        <v>5.0938596153846154</v>
      </c>
      <c r="P986" s="174">
        <v>6.1955980000000004</v>
      </c>
      <c r="Q986" s="174">
        <v>5.5712821428571448</v>
      </c>
      <c r="R986" s="174">
        <v>4.4775038461538452</v>
      </c>
    </row>
    <row r="987" spans="1:18" x14ac:dyDescent="0.3">
      <c r="A987" s="173" t="s">
        <v>409</v>
      </c>
      <c r="B987" s="168"/>
      <c r="C987" s="168"/>
      <c r="D987" s="168"/>
      <c r="E987" s="168"/>
      <c r="F987" s="174">
        <v>3.4980500000000001</v>
      </c>
      <c r="G987" s="174">
        <v>3.4980500000000001</v>
      </c>
      <c r="H987" s="174">
        <v>12.37435</v>
      </c>
      <c r="I987" s="174">
        <v>13.729050000000001</v>
      </c>
      <c r="J987" s="174">
        <v>14.7646</v>
      </c>
      <c r="K987" s="174">
        <v>12.438549999999999</v>
      </c>
      <c r="L987" s="174">
        <v>8.8728999999999996</v>
      </c>
      <c r="M987" s="174">
        <v>8.3937999999999988</v>
      </c>
      <c r="N987" s="174">
        <v>8.5365000000000002</v>
      </c>
      <c r="O987" s="174">
        <v>7.0907</v>
      </c>
      <c r="P987" s="174">
        <v>7.5141999999999998</v>
      </c>
      <c r="Q987" s="174">
        <v>7.7406000000000006</v>
      </c>
      <c r="R987" s="174">
        <v>7.5507</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44025</v>
      </c>
      <c r="E990" s="172">
        <v>23.635899999999999</v>
      </c>
      <c r="F990" s="172">
        <v>-2.1101000000000001</v>
      </c>
      <c r="G990" s="172">
        <v>-2.1101000000000001</v>
      </c>
      <c r="H990" s="172">
        <v>28.637</v>
      </c>
      <c r="I990" s="172">
        <v>132.1437</v>
      </c>
      <c r="J990" s="172">
        <v>73.709800000000001</v>
      </c>
      <c r="K990" s="172">
        <v>20.3691</v>
      </c>
      <c r="L990" s="172">
        <v>6.7788000000000004</v>
      </c>
      <c r="M990" s="172">
        <v>-2.9721000000000002</v>
      </c>
      <c r="N990" s="172">
        <v>-2.4117000000000002</v>
      </c>
      <c r="O990" s="172">
        <v>2.8437000000000001</v>
      </c>
      <c r="P990" s="172">
        <v>5.9865000000000004</v>
      </c>
      <c r="Q990" s="172">
        <v>7.7633999999999999</v>
      </c>
      <c r="R990" s="172">
        <v>1.2806999999999999</v>
      </c>
    </row>
    <row r="991" spans="1:18" x14ac:dyDescent="0.3">
      <c r="A991" s="168" t="s">
        <v>1106</v>
      </c>
      <c r="B991" s="168" t="s">
        <v>1108</v>
      </c>
      <c r="C991" s="168">
        <v>111803</v>
      </c>
      <c r="D991" s="171">
        <v>44025</v>
      </c>
      <c r="E991" s="172">
        <v>22.491</v>
      </c>
      <c r="F991" s="172">
        <v>-2.9205000000000001</v>
      </c>
      <c r="G991" s="172">
        <v>-2.9205000000000001</v>
      </c>
      <c r="H991" s="172">
        <v>27.8293</v>
      </c>
      <c r="I991" s="172">
        <v>130.97069999999999</v>
      </c>
      <c r="J991" s="172">
        <v>72.708799999999997</v>
      </c>
      <c r="K991" s="172">
        <v>19.497299999999999</v>
      </c>
      <c r="L991" s="172">
        <v>5.9570999999999996</v>
      </c>
      <c r="M991" s="172">
        <v>-3.7252000000000001</v>
      </c>
      <c r="N991" s="172">
        <v>-3.1078999999999999</v>
      </c>
      <c r="O991" s="172">
        <v>2.0948000000000002</v>
      </c>
      <c r="P991" s="172">
        <v>5.2370000000000001</v>
      </c>
      <c r="Q991" s="172">
        <v>7.4298000000000002</v>
      </c>
      <c r="R991" s="172">
        <v>0.56189999999999996</v>
      </c>
    </row>
    <row r="992" spans="1:18" x14ac:dyDescent="0.3">
      <c r="A992" s="168" t="s">
        <v>1106</v>
      </c>
      <c r="B992" s="168" t="s">
        <v>1109</v>
      </c>
      <c r="C992" s="168">
        <v>147816</v>
      </c>
      <c r="D992" s="171">
        <v>44025</v>
      </c>
      <c r="E992" s="172">
        <v>1.3931</v>
      </c>
      <c r="F992" s="172">
        <v>0</v>
      </c>
      <c r="G992" s="172">
        <v>0</v>
      </c>
      <c r="H992" s="172">
        <v>0</v>
      </c>
      <c r="I992" s="172">
        <v>0</v>
      </c>
      <c r="J992" s="172">
        <v>0</v>
      </c>
      <c r="K992" s="172">
        <v>0</v>
      </c>
      <c r="L992" s="172">
        <v>-49.896700000000003</v>
      </c>
      <c r="M992" s="172"/>
      <c r="N992" s="172"/>
      <c r="O992" s="172"/>
      <c r="P992" s="172"/>
      <c r="Q992" s="172">
        <v>-37.822000000000003</v>
      </c>
      <c r="R992" s="172"/>
    </row>
    <row r="993" spans="1:18" x14ac:dyDescent="0.3">
      <c r="A993" s="168" t="s">
        <v>1106</v>
      </c>
      <c r="B993" s="168" t="s">
        <v>1110</v>
      </c>
      <c r="C993" s="168">
        <v>147820</v>
      </c>
      <c r="D993" s="171">
        <v>44025</v>
      </c>
      <c r="E993" s="172">
        <v>1.3322000000000001</v>
      </c>
      <c r="F993" s="172">
        <v>0</v>
      </c>
      <c r="G993" s="172">
        <v>0</v>
      </c>
      <c r="H993" s="172">
        <v>0</v>
      </c>
      <c r="I993" s="172">
        <v>0</v>
      </c>
      <c r="J993" s="172">
        <v>0</v>
      </c>
      <c r="K993" s="172">
        <v>0</v>
      </c>
      <c r="L993" s="172">
        <v>-49.902700000000003</v>
      </c>
      <c r="M993" s="172"/>
      <c r="N993" s="172"/>
      <c r="O993" s="172"/>
      <c r="P993" s="172"/>
      <c r="Q993" s="172">
        <v>-37.826500000000003</v>
      </c>
      <c r="R993" s="172"/>
    </row>
    <row r="994" spans="1:18" x14ac:dyDescent="0.3">
      <c r="A994" s="168" t="s">
        <v>1106</v>
      </c>
      <c r="B994" s="168" t="s">
        <v>1111</v>
      </c>
      <c r="C994" s="168">
        <v>120475</v>
      </c>
      <c r="D994" s="171">
        <v>44025</v>
      </c>
      <c r="E994" s="172">
        <v>21.423100000000002</v>
      </c>
      <c r="F994" s="172">
        <v>9.6054999999999993</v>
      </c>
      <c r="G994" s="172">
        <v>9.6054999999999993</v>
      </c>
      <c r="H994" s="172">
        <v>37.309899999999999</v>
      </c>
      <c r="I994" s="172">
        <v>31.9803</v>
      </c>
      <c r="J994" s="172">
        <v>26.7958</v>
      </c>
      <c r="K994" s="172">
        <v>16.640899999999998</v>
      </c>
      <c r="L994" s="172">
        <v>12.444699999999999</v>
      </c>
      <c r="M994" s="172">
        <v>11.8268</v>
      </c>
      <c r="N994" s="172">
        <v>11.094099999999999</v>
      </c>
      <c r="O994" s="172">
        <v>8.2767999999999997</v>
      </c>
      <c r="P994" s="172">
        <v>9.4335000000000004</v>
      </c>
      <c r="Q994" s="172">
        <v>9.4588000000000001</v>
      </c>
      <c r="R994" s="172">
        <v>9.2867999999999995</v>
      </c>
    </row>
    <row r="995" spans="1:18" x14ac:dyDescent="0.3">
      <c r="A995" s="168" t="s">
        <v>1106</v>
      </c>
      <c r="B995" s="168" t="s">
        <v>1112</v>
      </c>
      <c r="C995" s="168">
        <v>116894</v>
      </c>
      <c r="D995" s="171">
        <v>44025</v>
      </c>
      <c r="E995" s="172">
        <v>20.167100000000001</v>
      </c>
      <c r="F995" s="172">
        <v>8.9352999999999998</v>
      </c>
      <c r="G995" s="172">
        <v>8.9352999999999998</v>
      </c>
      <c r="H995" s="172">
        <v>36.607900000000001</v>
      </c>
      <c r="I995" s="172">
        <v>31.280999999999999</v>
      </c>
      <c r="J995" s="172">
        <v>26.090699999999998</v>
      </c>
      <c r="K995" s="172">
        <v>15.9223</v>
      </c>
      <c r="L995" s="172">
        <v>11.7135</v>
      </c>
      <c r="M995" s="172">
        <v>11.082800000000001</v>
      </c>
      <c r="N995" s="172">
        <v>10.342700000000001</v>
      </c>
      <c r="O995" s="172">
        <v>7.5457000000000001</v>
      </c>
      <c r="P995" s="172">
        <v>8.6227</v>
      </c>
      <c r="Q995" s="172">
        <v>8.8202999999999996</v>
      </c>
      <c r="R995" s="172">
        <v>8.5691000000000006</v>
      </c>
    </row>
    <row r="996" spans="1:18" x14ac:dyDescent="0.3">
      <c r="A996" s="168" t="s">
        <v>1106</v>
      </c>
      <c r="B996" s="168" t="s">
        <v>1113</v>
      </c>
      <c r="C996" s="168">
        <v>127304</v>
      </c>
      <c r="D996" s="171">
        <v>44025</v>
      </c>
      <c r="E996" s="172">
        <v>14.668200000000001</v>
      </c>
      <c r="F996" s="172">
        <v>9.7955000000000005</v>
      </c>
      <c r="G996" s="172">
        <v>9.7955000000000005</v>
      </c>
      <c r="H996" s="172">
        <v>32.910800000000002</v>
      </c>
      <c r="I996" s="172">
        <v>25.413499999999999</v>
      </c>
      <c r="J996" s="172">
        <v>19.369599999999998</v>
      </c>
      <c r="K996" s="172">
        <v>18.601299999999998</v>
      </c>
      <c r="L996" s="172">
        <v>11.255800000000001</v>
      </c>
      <c r="M996" s="172">
        <v>9.3657000000000004</v>
      </c>
      <c r="N996" s="172">
        <v>7.7942999999999998</v>
      </c>
      <c r="O996" s="172">
        <v>2.9841000000000002</v>
      </c>
      <c r="P996" s="172">
        <v>5.1505999999999998</v>
      </c>
      <c r="Q996" s="172">
        <v>6.1967999999999996</v>
      </c>
      <c r="R996" s="172">
        <v>2.8077000000000001</v>
      </c>
    </row>
    <row r="997" spans="1:18" x14ac:dyDescent="0.3">
      <c r="A997" s="168" t="s">
        <v>1106</v>
      </c>
      <c r="B997" s="168" t="s">
        <v>1114</v>
      </c>
      <c r="C997" s="168">
        <v>127305</v>
      </c>
      <c r="D997" s="171">
        <v>44025</v>
      </c>
      <c r="E997" s="172">
        <v>15.3926</v>
      </c>
      <c r="F997" s="172">
        <v>10.205</v>
      </c>
      <c r="G997" s="172">
        <v>10.205</v>
      </c>
      <c r="H997" s="172">
        <v>33.376199999999997</v>
      </c>
      <c r="I997" s="172">
        <v>25.846499999999999</v>
      </c>
      <c r="J997" s="172">
        <v>19.8184</v>
      </c>
      <c r="K997" s="172">
        <v>19.075299999999999</v>
      </c>
      <c r="L997" s="172">
        <v>11.765700000000001</v>
      </c>
      <c r="M997" s="172">
        <v>9.9433000000000007</v>
      </c>
      <c r="N997" s="172">
        <v>8.4045000000000005</v>
      </c>
      <c r="O997" s="172">
        <v>3.7198000000000002</v>
      </c>
      <c r="P997" s="172">
        <v>5.9233000000000002</v>
      </c>
      <c r="Q997" s="172">
        <v>7.0042</v>
      </c>
      <c r="R997" s="172">
        <v>3.4630000000000001</v>
      </c>
    </row>
    <row r="998" spans="1:18" x14ac:dyDescent="0.3">
      <c r="A998" s="168" t="s">
        <v>1106</v>
      </c>
      <c r="B998" s="168" t="s">
        <v>1115</v>
      </c>
      <c r="C998" s="168">
        <v>118924</v>
      </c>
      <c r="D998" s="171">
        <v>44025</v>
      </c>
      <c r="E998" s="172">
        <v>64.671099999999996</v>
      </c>
      <c r="F998" s="172">
        <v>10.7141</v>
      </c>
      <c r="G998" s="172">
        <v>10.7141</v>
      </c>
      <c r="H998" s="172">
        <v>34.174900000000001</v>
      </c>
      <c r="I998" s="172">
        <v>19.290800000000001</v>
      </c>
      <c r="J998" s="172">
        <v>19.787700000000001</v>
      </c>
      <c r="K998" s="172">
        <v>25.9711</v>
      </c>
      <c r="L998" s="172">
        <v>14.5566</v>
      </c>
      <c r="M998" s="172">
        <v>12.148199999999999</v>
      </c>
      <c r="N998" s="172">
        <v>10.3637</v>
      </c>
      <c r="O998" s="172">
        <v>5.7675999999999998</v>
      </c>
      <c r="P998" s="172">
        <v>7.5469999999999997</v>
      </c>
      <c r="Q998" s="172">
        <v>7.8693</v>
      </c>
      <c r="R998" s="172">
        <v>6.1966999999999999</v>
      </c>
    </row>
    <row r="999" spans="1:18" x14ac:dyDescent="0.3">
      <c r="A999" s="168" t="s">
        <v>1106</v>
      </c>
      <c r="B999" s="168" t="s">
        <v>1116</v>
      </c>
      <c r="C999" s="168">
        <v>100078</v>
      </c>
      <c r="D999" s="171">
        <v>44025</v>
      </c>
      <c r="E999" s="172">
        <v>61.993299999999998</v>
      </c>
      <c r="F999" s="172">
        <v>10.351599999999999</v>
      </c>
      <c r="G999" s="172">
        <v>10.351599999999999</v>
      </c>
      <c r="H999" s="172">
        <v>33.811599999999999</v>
      </c>
      <c r="I999" s="172">
        <v>18.9267</v>
      </c>
      <c r="J999" s="172">
        <v>19.421800000000001</v>
      </c>
      <c r="K999" s="172">
        <v>25.607900000000001</v>
      </c>
      <c r="L999" s="172">
        <v>14.172499999999999</v>
      </c>
      <c r="M999" s="172">
        <v>11.7201</v>
      </c>
      <c r="N999" s="172">
        <v>9.9130000000000003</v>
      </c>
      <c r="O999" s="172">
        <v>5.3295000000000003</v>
      </c>
      <c r="P999" s="172">
        <v>7.0064000000000002</v>
      </c>
      <c r="Q999" s="172">
        <v>8.1734000000000009</v>
      </c>
      <c r="R999" s="172">
        <v>5.7450000000000001</v>
      </c>
    </row>
    <row r="1000" spans="1:18" x14ac:dyDescent="0.3">
      <c r="A1000" s="168" t="s">
        <v>1106</v>
      </c>
      <c r="B1000" s="168" t="s">
        <v>1117</v>
      </c>
      <c r="C1000" s="168">
        <v>147962</v>
      </c>
      <c r="D1000" s="171">
        <v>44025</v>
      </c>
      <c r="E1000" s="172">
        <v>0.38190000000000002</v>
      </c>
      <c r="F1000" s="172">
        <v>0</v>
      </c>
      <c r="G1000" s="172">
        <v>0</v>
      </c>
      <c r="H1000" s="172"/>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44025</v>
      </c>
      <c r="E1001" s="172">
        <v>0.40379999999999999</v>
      </c>
      <c r="F1001" s="172">
        <v>0</v>
      </c>
      <c r="G1001" s="172">
        <v>0</v>
      </c>
      <c r="H1001" s="172"/>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44025</v>
      </c>
      <c r="E1004" s="172">
        <v>22.049499999999998</v>
      </c>
      <c r="F1004" s="172">
        <v>-34.718499999999999</v>
      </c>
      <c r="G1004" s="172">
        <v>-34.718499999999999</v>
      </c>
      <c r="H1004" s="172">
        <v>22.706</v>
      </c>
      <c r="I1004" s="172">
        <v>35.0503</v>
      </c>
      <c r="J1004" s="172">
        <v>29.935400000000001</v>
      </c>
      <c r="K1004" s="172">
        <v>-0.75890000000000002</v>
      </c>
      <c r="L1004" s="172">
        <v>-9.3495000000000008</v>
      </c>
      <c r="M1004" s="172">
        <v>-4.1581999999999999</v>
      </c>
      <c r="N1004" s="172">
        <v>-2.6795</v>
      </c>
      <c r="O1004" s="172">
        <v>3.9737</v>
      </c>
      <c r="P1004" s="172">
        <v>5.9992000000000001</v>
      </c>
      <c r="Q1004" s="172">
        <v>7.7488999999999999</v>
      </c>
      <c r="R1004" s="172">
        <v>2.5592999999999999</v>
      </c>
    </row>
    <row r="1005" spans="1:18" x14ac:dyDescent="0.3">
      <c r="A1005" s="168" t="s">
        <v>1106</v>
      </c>
      <c r="B1005" s="168" t="s">
        <v>1122</v>
      </c>
      <c r="C1005" s="168">
        <v>118554</v>
      </c>
      <c r="D1005" s="171">
        <v>44025</v>
      </c>
      <c r="E1005" s="172">
        <v>23.393799999999999</v>
      </c>
      <c r="F1005" s="172">
        <v>-34.073599999999999</v>
      </c>
      <c r="G1005" s="172">
        <v>-34.073599999999999</v>
      </c>
      <c r="H1005" s="172">
        <v>23.396699999999999</v>
      </c>
      <c r="I1005" s="172">
        <v>35.744900000000001</v>
      </c>
      <c r="J1005" s="172">
        <v>30.6328</v>
      </c>
      <c r="K1005" s="172">
        <v>-6.1699999999999998E-2</v>
      </c>
      <c r="L1005" s="172">
        <v>-8.6327999999999996</v>
      </c>
      <c r="M1005" s="172">
        <v>-3.4053</v>
      </c>
      <c r="N1005" s="172">
        <v>-1.9077</v>
      </c>
      <c r="O1005" s="172">
        <v>4.7786</v>
      </c>
      <c r="P1005" s="172">
        <v>6.8163</v>
      </c>
      <c r="Q1005" s="172">
        <v>8.1432000000000002</v>
      </c>
      <c r="R1005" s="172">
        <v>3.3761999999999999</v>
      </c>
    </row>
    <row r="1006" spans="1:18" x14ac:dyDescent="0.3">
      <c r="A1006" s="168" t="s">
        <v>1106</v>
      </c>
      <c r="B1006" s="168" t="s">
        <v>1123</v>
      </c>
      <c r="C1006" s="168">
        <v>101989</v>
      </c>
      <c r="D1006" s="171">
        <v>44025</v>
      </c>
      <c r="E1006" s="172">
        <v>41.3416</v>
      </c>
      <c r="F1006" s="172">
        <v>-15.049300000000001</v>
      </c>
      <c r="G1006" s="172">
        <v>-15.049300000000001</v>
      </c>
      <c r="H1006" s="172">
        <v>36.783999999999999</v>
      </c>
      <c r="I1006" s="172">
        <v>30.6067</v>
      </c>
      <c r="J1006" s="172">
        <v>33.7256</v>
      </c>
      <c r="K1006" s="172">
        <v>14.4054</v>
      </c>
      <c r="L1006" s="172">
        <v>9.8429000000000002</v>
      </c>
      <c r="M1006" s="172">
        <v>9.7371999999999996</v>
      </c>
      <c r="N1006" s="172">
        <v>8.8232999999999997</v>
      </c>
      <c r="O1006" s="172">
        <v>7.2965999999999998</v>
      </c>
      <c r="P1006" s="172">
        <v>8.1189</v>
      </c>
      <c r="Q1006" s="172">
        <v>7.9989999999999997</v>
      </c>
      <c r="R1006" s="172">
        <v>8.8430999999999997</v>
      </c>
    </row>
    <row r="1007" spans="1:18" x14ac:dyDescent="0.3">
      <c r="A1007" s="168" t="s">
        <v>1106</v>
      </c>
      <c r="B1007" s="168" t="s">
        <v>1124</v>
      </c>
      <c r="C1007" s="168">
        <v>119081</v>
      </c>
      <c r="D1007" s="171">
        <v>44025</v>
      </c>
      <c r="E1007" s="172">
        <v>43.293399999999998</v>
      </c>
      <c r="F1007" s="172">
        <v>-14.2315</v>
      </c>
      <c r="G1007" s="172">
        <v>-14.2315</v>
      </c>
      <c r="H1007" s="172">
        <v>37.605899999999998</v>
      </c>
      <c r="I1007" s="172">
        <v>31.436199999999999</v>
      </c>
      <c r="J1007" s="172">
        <v>34.5593</v>
      </c>
      <c r="K1007" s="172">
        <v>15.237500000000001</v>
      </c>
      <c r="L1007" s="172">
        <v>10.6889</v>
      </c>
      <c r="M1007" s="172">
        <v>10.5982</v>
      </c>
      <c r="N1007" s="172">
        <v>9.6959999999999997</v>
      </c>
      <c r="O1007" s="172">
        <v>8.1592000000000002</v>
      </c>
      <c r="P1007" s="172">
        <v>8.8627000000000002</v>
      </c>
      <c r="Q1007" s="172">
        <v>8.9608000000000008</v>
      </c>
      <c r="R1007" s="172">
        <v>9.7157</v>
      </c>
    </row>
    <row r="1008" spans="1:18" x14ac:dyDescent="0.3">
      <c r="A1008" s="168" t="s">
        <v>1106</v>
      </c>
      <c r="B1008" s="168" t="s">
        <v>1125</v>
      </c>
      <c r="C1008" s="168">
        <v>102741</v>
      </c>
      <c r="D1008" s="171">
        <v>44025</v>
      </c>
      <c r="E1008" s="172">
        <v>32.229399999999998</v>
      </c>
      <c r="F1008" s="172">
        <v>8.2350999999999992</v>
      </c>
      <c r="G1008" s="172">
        <v>8.2350999999999992</v>
      </c>
      <c r="H1008" s="172">
        <v>48.184399999999997</v>
      </c>
      <c r="I1008" s="172">
        <v>41.718499999999999</v>
      </c>
      <c r="J1008" s="172">
        <v>33.9011</v>
      </c>
      <c r="K1008" s="172">
        <v>17.207599999999999</v>
      </c>
      <c r="L1008" s="172">
        <v>10.6907</v>
      </c>
      <c r="M1008" s="172">
        <v>11.5023</v>
      </c>
      <c r="N1008" s="172">
        <v>10.6515</v>
      </c>
      <c r="O1008" s="172">
        <v>7.2922000000000002</v>
      </c>
      <c r="P1008" s="172">
        <v>8.1488999999999994</v>
      </c>
      <c r="Q1008" s="172">
        <v>7.6702000000000004</v>
      </c>
      <c r="R1008" s="172">
        <v>8.9004999999999992</v>
      </c>
    </row>
    <row r="1009" spans="1:18" x14ac:dyDescent="0.3">
      <c r="A1009" s="168" t="s">
        <v>1106</v>
      </c>
      <c r="B1009" s="168" t="s">
        <v>1126</v>
      </c>
      <c r="C1009" s="168">
        <v>120670</v>
      </c>
      <c r="D1009" s="171">
        <v>44025</v>
      </c>
      <c r="E1009" s="172">
        <v>34.2393</v>
      </c>
      <c r="F1009" s="172">
        <v>8.89</v>
      </c>
      <c r="G1009" s="172">
        <v>8.89</v>
      </c>
      <c r="H1009" s="172">
        <v>48.835500000000003</v>
      </c>
      <c r="I1009" s="172">
        <v>42.374600000000001</v>
      </c>
      <c r="J1009" s="172">
        <v>34.547400000000003</v>
      </c>
      <c r="K1009" s="172">
        <v>17.850999999999999</v>
      </c>
      <c r="L1009" s="172">
        <v>11.3188</v>
      </c>
      <c r="M1009" s="172">
        <v>12.1205</v>
      </c>
      <c r="N1009" s="172">
        <v>11.2851</v>
      </c>
      <c r="O1009" s="172">
        <v>8.0648</v>
      </c>
      <c r="P1009" s="172">
        <v>9.0225000000000009</v>
      </c>
      <c r="Q1009" s="172">
        <v>9.2454000000000001</v>
      </c>
      <c r="R1009" s="172">
        <v>9.6102000000000007</v>
      </c>
    </row>
    <row r="1010" spans="1:18" x14ac:dyDescent="0.3">
      <c r="A1010" s="168" t="s">
        <v>1106</v>
      </c>
      <c r="B1010" s="168" t="s">
        <v>1127</v>
      </c>
      <c r="C1010" s="168">
        <v>118401</v>
      </c>
      <c r="D1010" s="171">
        <v>44025</v>
      </c>
      <c r="E1010" s="172">
        <v>37.934100000000001</v>
      </c>
      <c r="F1010" s="172">
        <v>2.1493000000000002</v>
      </c>
      <c r="G1010" s="172">
        <v>2.1493000000000002</v>
      </c>
      <c r="H1010" s="172">
        <v>34.633899999999997</v>
      </c>
      <c r="I1010" s="172">
        <v>28.338999999999999</v>
      </c>
      <c r="J1010" s="172">
        <v>26.3188</v>
      </c>
      <c r="K1010" s="172">
        <v>26.096299999999999</v>
      </c>
      <c r="L1010" s="172">
        <v>16.939699999999998</v>
      </c>
      <c r="M1010" s="172">
        <v>13.3811</v>
      </c>
      <c r="N1010" s="172">
        <v>12.0694</v>
      </c>
      <c r="O1010" s="172">
        <v>9.0569000000000006</v>
      </c>
      <c r="P1010" s="172">
        <v>9.2360000000000007</v>
      </c>
      <c r="Q1010" s="172">
        <v>9.1084999999999994</v>
      </c>
      <c r="R1010" s="172">
        <v>11.6206</v>
      </c>
    </row>
    <row r="1011" spans="1:18" x14ac:dyDescent="0.3">
      <c r="A1011" s="168" t="s">
        <v>1106</v>
      </c>
      <c r="B1011" s="168" t="s">
        <v>1128</v>
      </c>
      <c r="C1011" s="168">
        <v>108728</v>
      </c>
      <c r="D1011" s="171">
        <v>44025</v>
      </c>
      <c r="E1011" s="172">
        <v>36.046900000000001</v>
      </c>
      <c r="F1011" s="172">
        <v>1.5189999999999999</v>
      </c>
      <c r="G1011" s="172">
        <v>1.5189999999999999</v>
      </c>
      <c r="H1011" s="172">
        <v>33.967300000000002</v>
      </c>
      <c r="I1011" s="172">
        <v>27.666</v>
      </c>
      <c r="J1011" s="172">
        <v>25.635100000000001</v>
      </c>
      <c r="K1011" s="172">
        <v>25.382899999999999</v>
      </c>
      <c r="L1011" s="172">
        <v>16.2164</v>
      </c>
      <c r="M1011" s="172">
        <v>12.646800000000001</v>
      </c>
      <c r="N1011" s="172">
        <v>11.326499999999999</v>
      </c>
      <c r="O1011" s="172">
        <v>8.3423999999999996</v>
      </c>
      <c r="P1011" s="172">
        <v>8.5359999999999996</v>
      </c>
      <c r="Q1011" s="172">
        <v>7.8212000000000002</v>
      </c>
      <c r="R1011" s="172">
        <v>10.894399999999999</v>
      </c>
    </row>
    <row r="1012" spans="1:18" x14ac:dyDescent="0.3">
      <c r="A1012" s="168" t="s">
        <v>1106</v>
      </c>
      <c r="B1012" s="168" t="s">
        <v>1129</v>
      </c>
      <c r="C1012" s="168">
        <v>121153</v>
      </c>
      <c r="D1012" s="171">
        <v>44025</v>
      </c>
      <c r="E1012" s="172">
        <v>18.472200000000001</v>
      </c>
      <c r="F1012" s="172">
        <v>14.5075</v>
      </c>
      <c r="G1012" s="172">
        <v>14.5075</v>
      </c>
      <c r="H1012" s="172">
        <v>34.152000000000001</v>
      </c>
      <c r="I1012" s="172">
        <v>27.0806</v>
      </c>
      <c r="J1012" s="172">
        <v>19.3718</v>
      </c>
      <c r="K1012" s="172">
        <v>18.667999999999999</v>
      </c>
      <c r="L1012" s="172">
        <v>13.382199999999999</v>
      </c>
      <c r="M1012" s="172">
        <v>10.7159</v>
      </c>
      <c r="N1012" s="172">
        <v>8.9745000000000008</v>
      </c>
      <c r="O1012" s="172">
        <v>9.0728000000000009</v>
      </c>
      <c r="P1012" s="172">
        <v>8.9916</v>
      </c>
      <c r="Q1012" s="172">
        <v>8.6902000000000008</v>
      </c>
      <c r="R1012" s="172">
        <v>9.5632000000000001</v>
      </c>
    </row>
    <row r="1013" spans="1:18" x14ac:dyDescent="0.3">
      <c r="A1013" s="168" t="s">
        <v>1106</v>
      </c>
      <c r="B1013" s="168" t="s">
        <v>1130</v>
      </c>
      <c r="C1013" s="168">
        <v>121158</v>
      </c>
      <c r="D1013" s="171">
        <v>44025</v>
      </c>
      <c r="E1013" s="172">
        <v>17.399000000000001</v>
      </c>
      <c r="F1013" s="172">
        <v>14.0016</v>
      </c>
      <c r="G1013" s="172">
        <v>14.0016</v>
      </c>
      <c r="H1013" s="172">
        <v>33.630800000000001</v>
      </c>
      <c r="I1013" s="172">
        <v>26.5657</v>
      </c>
      <c r="J1013" s="172">
        <v>18.8597</v>
      </c>
      <c r="K1013" s="172">
        <v>18.144100000000002</v>
      </c>
      <c r="L1013" s="172">
        <v>12.850099999999999</v>
      </c>
      <c r="M1013" s="172">
        <v>10.175599999999999</v>
      </c>
      <c r="N1013" s="172">
        <v>8.4291</v>
      </c>
      <c r="O1013" s="172">
        <v>8.5121000000000002</v>
      </c>
      <c r="P1013" s="172">
        <v>8.2727000000000004</v>
      </c>
      <c r="Q1013" s="172">
        <v>7.8103999999999996</v>
      </c>
      <c r="R1013" s="172">
        <v>8.9938000000000002</v>
      </c>
    </row>
    <row r="1014" spans="1:18" x14ac:dyDescent="0.3">
      <c r="A1014" s="168" t="s">
        <v>1106</v>
      </c>
      <c r="B1014" s="168" t="s">
        <v>1131</v>
      </c>
      <c r="C1014" s="168">
        <v>128009</v>
      </c>
      <c r="D1014" s="171">
        <v>44025</v>
      </c>
      <c r="E1014" s="172">
        <v>16.6157</v>
      </c>
      <c r="F1014" s="172">
        <v>-15.7958</v>
      </c>
      <c r="G1014" s="172">
        <v>-15.7958</v>
      </c>
      <c r="H1014" s="172">
        <v>36.308599999999998</v>
      </c>
      <c r="I1014" s="172">
        <v>24.597799999999999</v>
      </c>
      <c r="J1014" s="172">
        <v>31.2652</v>
      </c>
      <c r="K1014" s="172">
        <v>14.956300000000001</v>
      </c>
      <c r="L1014" s="172">
        <v>6.7766999999999999</v>
      </c>
      <c r="M1014" s="172">
        <v>8.3292999999999999</v>
      </c>
      <c r="N1014" s="172">
        <v>8.1943999999999999</v>
      </c>
      <c r="O1014" s="172">
        <v>6.2209000000000003</v>
      </c>
      <c r="P1014" s="172">
        <v>7.6745999999999999</v>
      </c>
      <c r="Q1014" s="172">
        <v>8.3688000000000002</v>
      </c>
      <c r="R1014" s="172">
        <v>6.9595000000000002</v>
      </c>
    </row>
    <row r="1015" spans="1:18" x14ac:dyDescent="0.3">
      <c r="A1015" s="168" t="s">
        <v>1106</v>
      </c>
      <c r="B1015" s="168" t="s">
        <v>1132</v>
      </c>
      <c r="C1015" s="168">
        <v>128006</v>
      </c>
      <c r="D1015" s="171">
        <v>44025</v>
      </c>
      <c r="E1015" s="172">
        <v>17.578299999999999</v>
      </c>
      <c r="F1015" s="172">
        <v>-14.7248</v>
      </c>
      <c r="G1015" s="172">
        <v>-14.7248</v>
      </c>
      <c r="H1015" s="172">
        <v>37.3446</v>
      </c>
      <c r="I1015" s="172">
        <v>25.641400000000001</v>
      </c>
      <c r="J1015" s="172">
        <v>32.317799999999998</v>
      </c>
      <c r="K1015" s="172">
        <v>15.9998</v>
      </c>
      <c r="L1015" s="172">
        <v>7.7252000000000001</v>
      </c>
      <c r="M1015" s="172">
        <v>9.2556999999999992</v>
      </c>
      <c r="N1015" s="172">
        <v>9.1232000000000006</v>
      </c>
      <c r="O1015" s="172">
        <v>7.0804999999999998</v>
      </c>
      <c r="P1015" s="172">
        <v>8.7476000000000003</v>
      </c>
      <c r="Q1015" s="172">
        <v>9.3391000000000002</v>
      </c>
      <c r="R1015" s="172">
        <v>7.8360000000000003</v>
      </c>
    </row>
    <row r="1016" spans="1:18" x14ac:dyDescent="0.3">
      <c r="A1016" s="168" t="s">
        <v>1106</v>
      </c>
      <c r="B1016" s="168" t="s">
        <v>1133</v>
      </c>
      <c r="C1016" s="168">
        <v>133604</v>
      </c>
      <c r="D1016" s="171">
        <v>44025</v>
      </c>
      <c r="E1016" s="172">
        <v>15.6684</v>
      </c>
      <c r="F1016" s="172">
        <v>16.562200000000001</v>
      </c>
      <c r="G1016" s="172">
        <v>16.562200000000001</v>
      </c>
      <c r="H1016" s="172">
        <v>47.857799999999997</v>
      </c>
      <c r="I1016" s="172">
        <v>40.693300000000001</v>
      </c>
      <c r="J1016" s="172">
        <v>37.754100000000001</v>
      </c>
      <c r="K1016" s="172">
        <v>14.251099999999999</v>
      </c>
      <c r="L1016" s="172">
        <v>8.8681000000000001</v>
      </c>
      <c r="M1016" s="172">
        <v>9.9550999999999998</v>
      </c>
      <c r="N1016" s="172">
        <v>8.7850999999999999</v>
      </c>
      <c r="O1016" s="172">
        <v>6.8677000000000001</v>
      </c>
      <c r="P1016" s="172">
        <v>8.5082000000000004</v>
      </c>
      <c r="Q1016" s="172">
        <v>8.5943000000000005</v>
      </c>
      <c r="R1016" s="172">
        <v>8.2911000000000001</v>
      </c>
    </row>
    <row r="1017" spans="1:18" x14ac:dyDescent="0.3">
      <c r="A1017" s="168" t="s">
        <v>1106</v>
      </c>
      <c r="B1017" s="168" t="s">
        <v>1134</v>
      </c>
      <c r="C1017" s="168">
        <v>133607</v>
      </c>
      <c r="D1017" s="171">
        <v>44025</v>
      </c>
      <c r="E1017" s="172">
        <v>14.9429</v>
      </c>
      <c r="F1017" s="172">
        <v>15.653</v>
      </c>
      <c r="G1017" s="172">
        <v>15.653</v>
      </c>
      <c r="H1017" s="172">
        <v>46.933399999999999</v>
      </c>
      <c r="I1017" s="172">
        <v>39.766800000000003</v>
      </c>
      <c r="J1017" s="172">
        <v>36.818199999999997</v>
      </c>
      <c r="K1017" s="172">
        <v>13.3118</v>
      </c>
      <c r="L1017" s="172">
        <v>7.9025999999999996</v>
      </c>
      <c r="M1017" s="172">
        <v>8.9845000000000006</v>
      </c>
      <c r="N1017" s="172">
        <v>7.8154000000000003</v>
      </c>
      <c r="O1017" s="172">
        <v>5.9295999999999998</v>
      </c>
      <c r="P1017" s="172">
        <v>7.5616000000000003</v>
      </c>
      <c r="Q1017" s="172">
        <v>7.6531000000000002</v>
      </c>
      <c r="R1017" s="172">
        <v>7.3487999999999998</v>
      </c>
    </row>
    <row r="1018" spans="1:18" x14ac:dyDescent="0.3">
      <c r="A1018" s="168" t="s">
        <v>1106</v>
      </c>
      <c r="B1018" s="168" t="s">
        <v>1135</v>
      </c>
      <c r="C1018" s="168">
        <v>130037</v>
      </c>
      <c r="D1018" s="171">
        <v>44025</v>
      </c>
      <c r="E1018" s="172">
        <v>10.636900000000001</v>
      </c>
      <c r="F1018" s="172">
        <v>7.2103000000000002</v>
      </c>
      <c r="G1018" s="172">
        <v>7.2103000000000002</v>
      </c>
      <c r="H1018" s="172">
        <v>2.4521999999999999</v>
      </c>
      <c r="I1018" s="172">
        <v>15.2111</v>
      </c>
      <c r="J1018" s="172">
        <v>16.340399999999999</v>
      </c>
      <c r="K1018" s="172">
        <v>6.7092999999999998</v>
      </c>
      <c r="L1018" s="172">
        <v>-47.684899999999999</v>
      </c>
      <c r="M1018" s="172">
        <v>-31.843699999999998</v>
      </c>
      <c r="N1018" s="172">
        <v>-23.675799999999999</v>
      </c>
      <c r="O1018" s="172">
        <v>-7.6825999999999999</v>
      </c>
      <c r="P1018" s="172">
        <v>-0.90980000000000005</v>
      </c>
      <c r="Q1018" s="172">
        <v>1.0254000000000001</v>
      </c>
      <c r="R1018" s="172">
        <v>-13.0108</v>
      </c>
    </row>
    <row r="1019" spans="1:18" x14ac:dyDescent="0.3">
      <c r="A1019" s="168" t="s">
        <v>1106</v>
      </c>
      <c r="B1019" s="168" t="s">
        <v>1136</v>
      </c>
      <c r="C1019" s="168">
        <v>130050</v>
      </c>
      <c r="D1019" s="171">
        <v>44025</v>
      </c>
      <c r="E1019" s="172">
        <v>11.211399999999999</v>
      </c>
      <c r="F1019" s="172">
        <v>7.8185000000000002</v>
      </c>
      <c r="G1019" s="172">
        <v>7.8185000000000002</v>
      </c>
      <c r="H1019" s="172">
        <v>3.0247999999999999</v>
      </c>
      <c r="I1019" s="172">
        <v>15.7447</v>
      </c>
      <c r="J1019" s="172">
        <v>16.895099999999999</v>
      </c>
      <c r="K1019" s="172">
        <v>7.274</v>
      </c>
      <c r="L1019" s="172">
        <v>-47.189599999999999</v>
      </c>
      <c r="M1019" s="172">
        <v>-31.3064</v>
      </c>
      <c r="N1019" s="172">
        <v>-23.1145</v>
      </c>
      <c r="O1019" s="172">
        <v>-6.8400999999999996</v>
      </c>
      <c r="P1019" s="172">
        <v>-2.12E-2</v>
      </c>
      <c r="Q1019" s="172">
        <v>1.9073</v>
      </c>
      <c r="R1019" s="172">
        <v>-12.276899999999999</v>
      </c>
    </row>
    <row r="1020" spans="1:18" x14ac:dyDescent="0.3">
      <c r="A1020" s="168" t="s">
        <v>1106</v>
      </c>
      <c r="B1020" s="168" t="s">
        <v>1137</v>
      </c>
      <c r="C1020" s="168">
        <v>148083</v>
      </c>
      <c r="D1020" s="171">
        <v>44025</v>
      </c>
      <c r="E1020" s="172">
        <v>5.4100000000000002E-2</v>
      </c>
      <c r="F1020" s="172">
        <v>0</v>
      </c>
      <c r="G1020" s="172">
        <v>0</v>
      </c>
      <c r="H1020" s="172">
        <v>9.6561000000000003</v>
      </c>
      <c r="I1020" s="172">
        <v>9.6739999999999995</v>
      </c>
      <c r="J1020" s="172">
        <v>8.7703000000000007</v>
      </c>
      <c r="K1020" s="172">
        <v>9.0986999999999991</v>
      </c>
      <c r="L1020" s="172"/>
      <c r="M1020" s="172"/>
      <c r="N1020" s="172"/>
      <c r="O1020" s="172"/>
      <c r="P1020" s="172"/>
      <c r="Q1020" s="172">
        <v>9.5315999999999992</v>
      </c>
      <c r="R1020" s="172"/>
    </row>
    <row r="1021" spans="1:18" x14ac:dyDescent="0.3">
      <c r="A1021" s="168" t="s">
        <v>1106</v>
      </c>
      <c r="B1021" s="168" t="s">
        <v>1138</v>
      </c>
      <c r="C1021" s="168">
        <v>148080</v>
      </c>
      <c r="D1021" s="171">
        <v>44025</v>
      </c>
      <c r="E1021" s="172">
        <v>5.6899999999999999E-2</v>
      </c>
      <c r="F1021" s="172">
        <v>0</v>
      </c>
      <c r="G1021" s="172">
        <v>0</v>
      </c>
      <c r="H1021" s="172">
        <v>9.1800999999999995</v>
      </c>
      <c r="I1021" s="172">
        <v>9.1963000000000008</v>
      </c>
      <c r="J1021" s="172">
        <v>8.3356999999999992</v>
      </c>
      <c r="K1021" s="172">
        <v>9.3781999999999996</v>
      </c>
      <c r="L1021" s="172"/>
      <c r="M1021" s="172"/>
      <c r="N1021" s="172"/>
      <c r="O1021" s="172"/>
      <c r="P1021" s="172"/>
      <c r="Q1021" s="172">
        <v>9.5151000000000003</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44025</v>
      </c>
      <c r="E1024" s="172">
        <v>39.7408</v>
      </c>
      <c r="F1024" s="172">
        <v>2.7252999999999998</v>
      </c>
      <c r="G1024" s="172">
        <v>2.7252999999999998</v>
      </c>
      <c r="H1024" s="172">
        <v>32.478099999999998</v>
      </c>
      <c r="I1024" s="172">
        <v>27.6736</v>
      </c>
      <c r="J1024" s="172">
        <v>25.554400000000001</v>
      </c>
      <c r="K1024" s="172">
        <v>23.1022</v>
      </c>
      <c r="L1024" s="172">
        <v>15.246600000000001</v>
      </c>
      <c r="M1024" s="172">
        <v>14.2052</v>
      </c>
      <c r="N1024" s="172">
        <v>12.870900000000001</v>
      </c>
      <c r="O1024" s="172">
        <v>9.6364000000000001</v>
      </c>
      <c r="P1024" s="172">
        <v>10.417899999999999</v>
      </c>
      <c r="Q1024" s="172">
        <v>10.447100000000001</v>
      </c>
      <c r="R1024" s="172">
        <v>11.8154</v>
      </c>
    </row>
    <row r="1025" spans="1:18" x14ac:dyDescent="0.3">
      <c r="A1025" s="168" t="s">
        <v>1106</v>
      </c>
      <c r="B1025" s="168" t="s">
        <v>1142</v>
      </c>
      <c r="C1025" s="168">
        <v>102053</v>
      </c>
      <c r="D1025" s="171">
        <v>44025</v>
      </c>
      <c r="E1025" s="172">
        <v>37.744199999999999</v>
      </c>
      <c r="F1025" s="172">
        <v>2.3536000000000001</v>
      </c>
      <c r="G1025" s="172">
        <v>2.3536000000000001</v>
      </c>
      <c r="H1025" s="172">
        <v>32.094700000000003</v>
      </c>
      <c r="I1025" s="172">
        <v>27.290600000000001</v>
      </c>
      <c r="J1025" s="172">
        <v>25.131599999999999</v>
      </c>
      <c r="K1025" s="172">
        <v>22.650200000000002</v>
      </c>
      <c r="L1025" s="172">
        <v>14.794600000000001</v>
      </c>
      <c r="M1025" s="172">
        <v>13.7578</v>
      </c>
      <c r="N1025" s="172">
        <v>12.4292</v>
      </c>
      <c r="O1025" s="172">
        <v>8.9374000000000002</v>
      </c>
      <c r="P1025" s="172">
        <v>9.5513999999999992</v>
      </c>
      <c r="Q1025" s="172">
        <v>8.2790999999999997</v>
      </c>
      <c r="R1025" s="172">
        <v>11.307499999999999</v>
      </c>
    </row>
    <row r="1026" spans="1:18" x14ac:dyDescent="0.3">
      <c r="A1026" s="168" t="s">
        <v>1106</v>
      </c>
      <c r="B1026" s="168" t="s">
        <v>1143</v>
      </c>
      <c r="C1026" s="168">
        <v>100603</v>
      </c>
      <c r="D1026" s="171">
        <v>44025</v>
      </c>
      <c r="E1026" s="172">
        <v>57.142400000000002</v>
      </c>
      <c r="F1026" s="172">
        <v>7.3288000000000002</v>
      </c>
      <c r="G1026" s="172">
        <v>7.3288000000000002</v>
      </c>
      <c r="H1026" s="172">
        <v>33.788699999999999</v>
      </c>
      <c r="I1026" s="172">
        <v>32.3245</v>
      </c>
      <c r="J1026" s="172">
        <v>26.472300000000001</v>
      </c>
      <c r="K1026" s="172">
        <v>22.5745</v>
      </c>
      <c r="L1026" s="172">
        <v>9.1264000000000003</v>
      </c>
      <c r="M1026" s="172">
        <v>8.3770000000000007</v>
      </c>
      <c r="N1026" s="172">
        <v>7.5308000000000002</v>
      </c>
      <c r="O1026" s="172">
        <v>6.3830999999999998</v>
      </c>
      <c r="P1026" s="172">
        <v>7.5242000000000004</v>
      </c>
      <c r="Q1026" s="172">
        <v>8.0235000000000003</v>
      </c>
      <c r="R1026" s="172">
        <v>7.8532999999999999</v>
      </c>
    </row>
    <row r="1027" spans="1:18" x14ac:dyDescent="0.3">
      <c r="A1027" s="168" t="s">
        <v>1106</v>
      </c>
      <c r="B1027" s="168" t="s">
        <v>1144</v>
      </c>
      <c r="C1027" s="168">
        <v>119675</v>
      </c>
      <c r="D1027" s="171">
        <v>44025</v>
      </c>
      <c r="E1027" s="172">
        <v>60.949399999999997</v>
      </c>
      <c r="F1027" s="172">
        <v>8.1699000000000002</v>
      </c>
      <c r="G1027" s="172">
        <v>8.1699000000000002</v>
      </c>
      <c r="H1027" s="172">
        <v>34.645899999999997</v>
      </c>
      <c r="I1027" s="172">
        <v>33.183100000000003</v>
      </c>
      <c r="J1027" s="172">
        <v>27.341100000000001</v>
      </c>
      <c r="K1027" s="172">
        <v>23.462900000000001</v>
      </c>
      <c r="L1027" s="172">
        <v>10.069699999999999</v>
      </c>
      <c r="M1027" s="172">
        <v>9.3475999999999999</v>
      </c>
      <c r="N1027" s="172">
        <v>8.4655000000000005</v>
      </c>
      <c r="O1027" s="172">
        <v>7.3796999999999997</v>
      </c>
      <c r="P1027" s="172">
        <v>8.3422000000000001</v>
      </c>
      <c r="Q1027" s="172">
        <v>8.34</v>
      </c>
      <c r="R1027" s="172">
        <v>8.7864000000000004</v>
      </c>
    </row>
    <row r="1028" spans="1:18" x14ac:dyDescent="0.3">
      <c r="A1028" s="168" t="s">
        <v>1106</v>
      </c>
      <c r="B1028" s="168" t="s">
        <v>1145</v>
      </c>
      <c r="C1028" s="168">
        <v>119127</v>
      </c>
      <c r="D1028" s="171">
        <v>44025</v>
      </c>
      <c r="E1028" s="172">
        <v>29.437999999999999</v>
      </c>
      <c r="F1028" s="172">
        <v>14.2341</v>
      </c>
      <c r="G1028" s="172">
        <v>14.2341</v>
      </c>
      <c r="H1028" s="172">
        <v>41.816000000000003</v>
      </c>
      <c r="I1028" s="172">
        <v>38.036000000000001</v>
      </c>
      <c r="J1028" s="172">
        <v>37.421599999999998</v>
      </c>
      <c r="K1028" s="172">
        <v>27.7363</v>
      </c>
      <c r="L1028" s="172">
        <v>17.212800000000001</v>
      </c>
      <c r="M1028" s="172">
        <v>14.234</v>
      </c>
      <c r="N1028" s="172">
        <v>12.698499999999999</v>
      </c>
      <c r="O1028" s="172">
        <v>2.2229999999999999</v>
      </c>
      <c r="P1028" s="172">
        <v>5.4908000000000001</v>
      </c>
      <c r="Q1028" s="172">
        <v>6.8624000000000001</v>
      </c>
      <c r="R1028" s="172">
        <v>1.6847000000000001</v>
      </c>
    </row>
    <row r="1029" spans="1:18" x14ac:dyDescent="0.3">
      <c r="A1029" s="168" t="s">
        <v>1106</v>
      </c>
      <c r="B1029" s="168" t="s">
        <v>1146</v>
      </c>
      <c r="C1029" s="168">
        <v>147385</v>
      </c>
      <c r="D1029" s="171">
        <v>44025</v>
      </c>
      <c r="E1029" s="172">
        <v>0.83730000000000004</v>
      </c>
      <c r="F1029" s="172">
        <v>0</v>
      </c>
      <c r="G1029" s="172">
        <v>0</v>
      </c>
      <c r="H1029" s="172">
        <v>0</v>
      </c>
      <c r="I1029" s="172">
        <v>0</v>
      </c>
      <c r="J1029" s="172">
        <v>0</v>
      </c>
      <c r="K1029" s="172">
        <v>-100.38249999999999</v>
      </c>
      <c r="L1029" s="172">
        <v>-51.5124</v>
      </c>
      <c r="M1029" s="172">
        <v>-52.898600000000002</v>
      </c>
      <c r="N1029" s="172">
        <v>-40.337000000000003</v>
      </c>
      <c r="O1029" s="172"/>
      <c r="P1029" s="172"/>
      <c r="Q1029" s="172">
        <v>-38.0456</v>
      </c>
      <c r="R1029" s="172"/>
    </row>
    <row r="1030" spans="1:18" x14ac:dyDescent="0.3">
      <c r="A1030" s="168" t="s">
        <v>1106</v>
      </c>
      <c r="B1030" s="168" t="s">
        <v>1147</v>
      </c>
      <c r="C1030" s="168">
        <v>101703</v>
      </c>
      <c r="D1030" s="171">
        <v>44025</v>
      </c>
      <c r="E1030" s="172">
        <v>27.332899999999999</v>
      </c>
      <c r="F1030" s="172">
        <v>13.2347</v>
      </c>
      <c r="G1030" s="172">
        <v>13.2347</v>
      </c>
      <c r="H1030" s="172">
        <v>40.798000000000002</v>
      </c>
      <c r="I1030" s="172">
        <v>37.022100000000002</v>
      </c>
      <c r="J1030" s="172">
        <v>36.351500000000001</v>
      </c>
      <c r="K1030" s="172">
        <v>26.641300000000001</v>
      </c>
      <c r="L1030" s="172">
        <v>16.364899999999999</v>
      </c>
      <c r="M1030" s="172">
        <v>13.242100000000001</v>
      </c>
      <c r="N1030" s="172">
        <v>11.654500000000001</v>
      </c>
      <c r="O1030" s="172">
        <v>1.3184</v>
      </c>
      <c r="P1030" s="172">
        <v>4.4337</v>
      </c>
      <c r="Q1030" s="172">
        <v>5.8654000000000002</v>
      </c>
      <c r="R1030" s="172">
        <v>0.77939999999999998</v>
      </c>
    </row>
    <row r="1031" spans="1:18" x14ac:dyDescent="0.3">
      <c r="A1031" s="168" t="s">
        <v>1106</v>
      </c>
      <c r="B1031" s="168" t="s">
        <v>1148</v>
      </c>
      <c r="C1031" s="168">
        <v>147384</v>
      </c>
      <c r="D1031" s="171">
        <v>44025</v>
      </c>
      <c r="E1031" s="172">
        <v>0.7853</v>
      </c>
      <c r="F1031" s="172">
        <v>0</v>
      </c>
      <c r="G1031" s="172">
        <v>0</v>
      </c>
      <c r="H1031" s="172">
        <v>0</v>
      </c>
      <c r="I1031" s="172">
        <v>0</v>
      </c>
      <c r="J1031" s="172">
        <v>0</v>
      </c>
      <c r="K1031" s="172">
        <v>-100.39919999999999</v>
      </c>
      <c r="L1031" s="172">
        <v>-51.5227</v>
      </c>
      <c r="M1031" s="172">
        <v>-52.9026</v>
      </c>
      <c r="N1031" s="172">
        <v>-40.340600000000002</v>
      </c>
      <c r="O1031" s="172"/>
      <c r="P1031" s="172"/>
      <c r="Q1031" s="172">
        <v>-38.048200000000001</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44025</v>
      </c>
      <c r="E1034" s="172">
        <v>0.1053</v>
      </c>
      <c r="F1034" s="172">
        <v>11.565300000000001</v>
      </c>
      <c r="G1034" s="172">
        <v>11.565300000000001</v>
      </c>
      <c r="H1034" s="172">
        <v>9.9224999999999994</v>
      </c>
      <c r="I1034" s="172">
        <v>9.9413999999999998</v>
      </c>
      <c r="J1034" s="172">
        <v>9.0137</v>
      </c>
      <c r="K1034" s="172">
        <v>8.9565999999999999</v>
      </c>
      <c r="L1034" s="172"/>
      <c r="M1034" s="172"/>
      <c r="N1034" s="172"/>
      <c r="O1034" s="172"/>
      <c r="P1034" s="172"/>
      <c r="Q1034" s="172">
        <v>9.0424000000000007</v>
      </c>
      <c r="R1034" s="172"/>
    </row>
    <row r="1035" spans="1:18" x14ac:dyDescent="0.3">
      <c r="A1035" s="168" t="s">
        <v>1106</v>
      </c>
      <c r="B1035" s="168" t="s">
        <v>1152</v>
      </c>
      <c r="C1035" s="168">
        <v>148138</v>
      </c>
      <c r="D1035" s="171">
        <v>44025</v>
      </c>
      <c r="E1035" s="172">
        <v>0.10150000000000001</v>
      </c>
      <c r="F1035" s="172">
        <v>0</v>
      </c>
      <c r="G1035" s="172">
        <v>0</v>
      </c>
      <c r="H1035" s="172">
        <v>5.1422999999999996</v>
      </c>
      <c r="I1035" s="172">
        <v>7.7286999999999999</v>
      </c>
      <c r="J1035" s="172">
        <v>8.1765000000000008</v>
      </c>
      <c r="K1035" s="172">
        <v>8.4739000000000004</v>
      </c>
      <c r="L1035" s="172"/>
      <c r="M1035" s="172"/>
      <c r="N1035" s="172"/>
      <c r="O1035" s="172"/>
      <c r="P1035" s="172"/>
      <c r="Q1035" s="172">
        <v>8.8678000000000008</v>
      </c>
      <c r="R1035" s="172"/>
    </row>
    <row r="1036" spans="1:18" x14ac:dyDescent="0.3">
      <c r="A1036" s="168" t="s">
        <v>1106</v>
      </c>
      <c r="B1036" s="168" t="s">
        <v>1153</v>
      </c>
      <c r="C1036" s="168">
        <v>134503</v>
      </c>
      <c r="D1036" s="171">
        <v>44025</v>
      </c>
      <c r="E1036" s="172">
        <v>14.2468</v>
      </c>
      <c r="F1036" s="172">
        <v>7.3487999999999998</v>
      </c>
      <c r="G1036" s="172">
        <v>7.3487999999999998</v>
      </c>
      <c r="H1036" s="172">
        <v>-139.28219999999999</v>
      </c>
      <c r="I1036" s="172">
        <v>-58.235500000000002</v>
      </c>
      <c r="J1036" s="172">
        <v>-18.498100000000001</v>
      </c>
      <c r="K1036" s="172">
        <v>5.3723000000000001</v>
      </c>
      <c r="L1036" s="172">
        <v>-4.9374000000000002</v>
      </c>
      <c r="M1036" s="172">
        <v>-1.3042</v>
      </c>
      <c r="N1036" s="172">
        <v>1.0804</v>
      </c>
      <c r="O1036" s="172">
        <v>4.5109000000000004</v>
      </c>
      <c r="P1036" s="172">
        <v>6.8829000000000002</v>
      </c>
      <c r="Q1036" s="172">
        <v>6.9192</v>
      </c>
      <c r="R1036" s="172">
        <v>3.8919000000000001</v>
      </c>
    </row>
    <row r="1037" spans="1:18" x14ac:dyDescent="0.3">
      <c r="A1037" s="168" t="s">
        <v>1106</v>
      </c>
      <c r="B1037" s="168" t="s">
        <v>1154</v>
      </c>
      <c r="C1037" s="168">
        <v>134499</v>
      </c>
      <c r="D1037" s="171">
        <v>44025</v>
      </c>
      <c r="E1037" s="172">
        <v>13.715400000000001</v>
      </c>
      <c r="F1037" s="172">
        <v>6.8343999999999996</v>
      </c>
      <c r="G1037" s="172">
        <v>6.8343999999999996</v>
      </c>
      <c r="H1037" s="172">
        <v>-139.7807</v>
      </c>
      <c r="I1037" s="172">
        <v>-58.733400000000003</v>
      </c>
      <c r="J1037" s="172">
        <v>-19.012</v>
      </c>
      <c r="K1037" s="172">
        <v>4.8391000000000002</v>
      </c>
      <c r="L1037" s="172">
        <v>-5.4425999999999997</v>
      </c>
      <c r="M1037" s="172">
        <v>-1.8031999999999999</v>
      </c>
      <c r="N1037" s="172">
        <v>0.35439999999999999</v>
      </c>
      <c r="O1037" s="172">
        <v>3.8085</v>
      </c>
      <c r="P1037" s="172">
        <v>6.1292</v>
      </c>
      <c r="Q1037" s="172">
        <v>6.1536999999999997</v>
      </c>
      <c r="R1037" s="172">
        <v>3.1671999999999998</v>
      </c>
    </row>
    <row r="1038" spans="1:18" x14ac:dyDescent="0.3">
      <c r="A1038" s="173" t="s">
        <v>27</v>
      </c>
      <c r="B1038" s="168"/>
      <c r="C1038" s="168"/>
      <c r="D1038" s="168"/>
      <c r="E1038" s="168"/>
      <c r="F1038" s="174">
        <v>2.2934357142857142</v>
      </c>
      <c r="G1038" s="174">
        <v>2.2934357142857142</v>
      </c>
      <c r="H1038" s="174">
        <v>19.073375000000002</v>
      </c>
      <c r="I1038" s="174">
        <v>25.479804999999992</v>
      </c>
      <c r="J1038" s="174">
        <v>22.790975000000003</v>
      </c>
      <c r="K1038" s="174">
        <v>9.4466049999999964</v>
      </c>
      <c r="L1038" s="174">
        <v>-0.59470277777777814</v>
      </c>
      <c r="M1038" s="174">
        <v>2.3627441176470585</v>
      </c>
      <c r="N1038" s="174">
        <v>3.017508823529413</v>
      </c>
      <c r="O1038" s="174">
        <v>5.2776468750000012</v>
      </c>
      <c r="P1038" s="174">
        <v>7.1014093749999994</v>
      </c>
      <c r="Q1038" s="174">
        <v>3.0692095238095241</v>
      </c>
      <c r="R1038" s="174">
        <v>5.5131687500000011</v>
      </c>
    </row>
    <row r="1039" spans="1:18" x14ac:dyDescent="0.3">
      <c r="A1039" s="173" t="s">
        <v>409</v>
      </c>
      <c r="B1039" s="168"/>
      <c r="C1039" s="168"/>
      <c r="D1039" s="168"/>
      <c r="E1039" s="168"/>
      <c r="F1039" s="174">
        <v>4.7798499999999997</v>
      </c>
      <c r="G1039" s="174">
        <v>4.7798499999999997</v>
      </c>
      <c r="H1039" s="174">
        <v>33.503500000000003</v>
      </c>
      <c r="I1039" s="174">
        <v>27.185600000000001</v>
      </c>
      <c r="J1039" s="174">
        <v>25.594750000000001</v>
      </c>
      <c r="K1039" s="174">
        <v>15.96105</v>
      </c>
      <c r="L1039" s="174">
        <v>9.9562999999999988</v>
      </c>
      <c r="M1039" s="174">
        <v>9.8402500000000011</v>
      </c>
      <c r="N1039" s="174">
        <v>8.6252999999999993</v>
      </c>
      <c r="O1039" s="174">
        <v>6.3019999999999996</v>
      </c>
      <c r="P1039" s="174">
        <v>7.6181000000000001</v>
      </c>
      <c r="Q1039" s="174">
        <v>7.8452500000000001</v>
      </c>
      <c r="R1039" s="174">
        <v>7.5923999999999996</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44025</v>
      </c>
      <c r="E1042" s="172">
        <v>95.723500000000001</v>
      </c>
      <c r="F1042" s="172">
        <v>22.130500000000001</v>
      </c>
      <c r="G1042" s="172">
        <v>22.130500000000001</v>
      </c>
      <c r="H1042" s="172">
        <v>73.446600000000004</v>
      </c>
      <c r="I1042" s="172">
        <v>48.087499999999999</v>
      </c>
      <c r="J1042" s="172">
        <v>37.546799999999998</v>
      </c>
      <c r="K1042" s="172">
        <v>35.979599999999998</v>
      </c>
      <c r="L1042" s="172">
        <v>19.943100000000001</v>
      </c>
      <c r="M1042" s="172">
        <v>15.0124</v>
      </c>
      <c r="N1042" s="172">
        <v>11.5693</v>
      </c>
      <c r="O1042" s="172">
        <v>7.9713000000000003</v>
      </c>
      <c r="P1042" s="172">
        <v>8.8909000000000002</v>
      </c>
      <c r="Q1042" s="172">
        <v>9.5581999999999994</v>
      </c>
      <c r="R1042" s="172">
        <v>12.4963</v>
      </c>
    </row>
    <row r="1043" spans="1:18" x14ac:dyDescent="0.3">
      <c r="A1043" s="168" t="s">
        <v>1156</v>
      </c>
      <c r="B1043" s="168" t="s">
        <v>1158</v>
      </c>
      <c r="C1043" s="168">
        <v>119657</v>
      </c>
      <c r="D1043" s="171">
        <v>44025</v>
      </c>
      <c r="E1043" s="172">
        <v>101.03100000000001</v>
      </c>
      <c r="F1043" s="172">
        <v>22.5975</v>
      </c>
      <c r="G1043" s="172">
        <v>22.5975</v>
      </c>
      <c r="H1043" s="172">
        <v>73.923199999999994</v>
      </c>
      <c r="I1043" s="172">
        <v>48.5929</v>
      </c>
      <c r="J1043" s="172">
        <v>38.044400000000003</v>
      </c>
      <c r="K1043" s="172">
        <v>36.495399999999997</v>
      </c>
      <c r="L1043" s="172">
        <v>20.479099999999999</v>
      </c>
      <c r="M1043" s="172">
        <v>15.673999999999999</v>
      </c>
      <c r="N1043" s="172">
        <v>12.290100000000001</v>
      </c>
      <c r="O1043" s="172">
        <v>8.7446999999999999</v>
      </c>
      <c r="P1043" s="172">
        <v>9.7454999999999998</v>
      </c>
      <c r="Q1043" s="172">
        <v>9.2481000000000009</v>
      </c>
      <c r="R1043" s="172">
        <v>13.310700000000001</v>
      </c>
    </row>
    <row r="1044" spans="1:18" x14ac:dyDescent="0.3">
      <c r="A1044" s="168" t="s">
        <v>1156</v>
      </c>
      <c r="B1044" s="168" t="s">
        <v>1159</v>
      </c>
      <c r="C1044" s="168">
        <v>118282</v>
      </c>
      <c r="D1044" s="171">
        <v>44025</v>
      </c>
      <c r="E1044" s="172">
        <v>47.435299999999998</v>
      </c>
      <c r="F1044" s="172">
        <v>9.9085999999999999</v>
      </c>
      <c r="G1044" s="172">
        <v>9.9085999999999999</v>
      </c>
      <c r="H1044" s="172">
        <v>44.6678</v>
      </c>
      <c r="I1044" s="172">
        <v>36.329000000000001</v>
      </c>
      <c r="J1044" s="172">
        <v>26.211500000000001</v>
      </c>
      <c r="K1044" s="172">
        <v>28.272099999999998</v>
      </c>
      <c r="L1044" s="172">
        <v>17.678000000000001</v>
      </c>
      <c r="M1044" s="172">
        <v>14.0214</v>
      </c>
      <c r="N1044" s="172">
        <v>11.643599999999999</v>
      </c>
      <c r="O1044" s="172">
        <v>8.8680000000000003</v>
      </c>
      <c r="P1044" s="172">
        <v>9.5882000000000005</v>
      </c>
      <c r="Q1044" s="172">
        <v>9.3762000000000008</v>
      </c>
      <c r="R1044" s="172">
        <v>12.4749</v>
      </c>
    </row>
    <row r="1045" spans="1:18" x14ac:dyDescent="0.3">
      <c r="A1045" s="168" t="s">
        <v>1156</v>
      </c>
      <c r="B1045" s="168" t="s">
        <v>1160</v>
      </c>
      <c r="C1045" s="168">
        <v>101588</v>
      </c>
      <c r="D1045" s="171">
        <v>44025</v>
      </c>
      <c r="E1045" s="172">
        <v>44.7438</v>
      </c>
      <c r="F1045" s="172">
        <v>8.7893000000000008</v>
      </c>
      <c r="G1045" s="172">
        <v>8.7893000000000008</v>
      </c>
      <c r="H1045" s="172">
        <v>43.549100000000003</v>
      </c>
      <c r="I1045" s="172">
        <v>35.1967</v>
      </c>
      <c r="J1045" s="172">
        <v>25.068999999999999</v>
      </c>
      <c r="K1045" s="172">
        <v>27.122900000000001</v>
      </c>
      <c r="L1045" s="172">
        <v>16.548300000000001</v>
      </c>
      <c r="M1045" s="172">
        <v>12.855399999999999</v>
      </c>
      <c r="N1045" s="172">
        <v>10.4488</v>
      </c>
      <c r="O1045" s="172">
        <v>7.8196000000000003</v>
      </c>
      <c r="P1045" s="172">
        <v>8.6257000000000001</v>
      </c>
      <c r="Q1045" s="172">
        <v>8.7682000000000002</v>
      </c>
      <c r="R1045" s="172">
        <v>11.3405</v>
      </c>
    </row>
    <row r="1046" spans="1:18" x14ac:dyDescent="0.3">
      <c r="A1046" s="168" t="s">
        <v>1156</v>
      </c>
      <c r="B1046" s="168" t="s">
        <v>1161</v>
      </c>
      <c r="C1046" s="168">
        <v>100124</v>
      </c>
      <c r="D1046" s="171">
        <v>44025</v>
      </c>
      <c r="E1046" s="172">
        <v>45.722999999999999</v>
      </c>
      <c r="F1046" s="172">
        <v>5.5639000000000003</v>
      </c>
      <c r="G1046" s="172">
        <v>5.5639000000000003</v>
      </c>
      <c r="H1046" s="172">
        <v>40.778100000000002</v>
      </c>
      <c r="I1046" s="172">
        <v>31.6554</v>
      </c>
      <c r="J1046" s="172">
        <v>22.728300000000001</v>
      </c>
      <c r="K1046" s="172">
        <v>20.788499999999999</v>
      </c>
      <c r="L1046" s="172">
        <v>13.4404</v>
      </c>
      <c r="M1046" s="172">
        <v>11.242699999999999</v>
      </c>
      <c r="N1046" s="172">
        <v>9.3955000000000002</v>
      </c>
      <c r="O1046" s="172">
        <v>5.8087</v>
      </c>
      <c r="P1046" s="172">
        <v>7.5438000000000001</v>
      </c>
      <c r="Q1046" s="172">
        <v>7.9585999999999997</v>
      </c>
      <c r="R1046" s="172">
        <v>9.5724</v>
      </c>
    </row>
    <row r="1047" spans="1:18" x14ac:dyDescent="0.3">
      <c r="A1047" s="168" t="s">
        <v>1156</v>
      </c>
      <c r="B1047" s="168" t="s">
        <v>1162</v>
      </c>
      <c r="C1047" s="168">
        <v>119069</v>
      </c>
      <c r="D1047" s="171">
        <v>44025</v>
      </c>
      <c r="E1047" s="172">
        <v>48.261099999999999</v>
      </c>
      <c r="F1047" s="172">
        <v>6.1039000000000003</v>
      </c>
      <c r="G1047" s="172">
        <v>6.1039000000000003</v>
      </c>
      <c r="H1047" s="172">
        <v>41.305399999999999</v>
      </c>
      <c r="I1047" s="172">
        <v>32.195300000000003</v>
      </c>
      <c r="J1047" s="172">
        <v>23.254100000000001</v>
      </c>
      <c r="K1047" s="172">
        <v>21.2942</v>
      </c>
      <c r="L1047" s="172">
        <v>13.9625</v>
      </c>
      <c r="M1047" s="172">
        <v>11.782299999999999</v>
      </c>
      <c r="N1047" s="172">
        <v>9.9436</v>
      </c>
      <c r="O1047" s="172">
        <v>6.3380999999999998</v>
      </c>
      <c r="P1047" s="172">
        <v>8.2604000000000006</v>
      </c>
      <c r="Q1047" s="172">
        <v>8.2972000000000001</v>
      </c>
      <c r="R1047" s="172">
        <v>10.1066</v>
      </c>
    </row>
    <row r="1048" spans="1:18" x14ac:dyDescent="0.3">
      <c r="A1048" s="168" t="s">
        <v>1156</v>
      </c>
      <c r="B1048" s="168" t="s">
        <v>1163</v>
      </c>
      <c r="C1048" s="168">
        <v>101685</v>
      </c>
      <c r="D1048" s="171">
        <v>44025</v>
      </c>
      <c r="E1048" s="172">
        <v>34.239400000000003</v>
      </c>
      <c r="F1048" s="172">
        <v>-1.883</v>
      </c>
      <c r="G1048" s="172">
        <v>-1.883</v>
      </c>
      <c r="H1048" s="172">
        <v>36.2669</v>
      </c>
      <c r="I1048" s="172">
        <v>28.956</v>
      </c>
      <c r="J1048" s="172">
        <v>19.556100000000001</v>
      </c>
      <c r="K1048" s="172">
        <v>22.599699999999999</v>
      </c>
      <c r="L1048" s="172">
        <v>14.8073</v>
      </c>
      <c r="M1048" s="172">
        <v>11.373200000000001</v>
      </c>
      <c r="N1048" s="172">
        <v>8.9812999999999992</v>
      </c>
      <c r="O1048" s="172">
        <v>6.9875999999999996</v>
      </c>
      <c r="P1048" s="172">
        <v>7.6504000000000003</v>
      </c>
      <c r="Q1048" s="172">
        <v>7.2423000000000002</v>
      </c>
      <c r="R1048" s="172">
        <v>11.422599999999999</v>
      </c>
    </row>
    <row r="1049" spans="1:18" x14ac:dyDescent="0.3">
      <c r="A1049" s="168" t="s">
        <v>1156</v>
      </c>
      <c r="B1049" s="168" t="s">
        <v>1164</v>
      </c>
      <c r="C1049" s="168">
        <v>120059</v>
      </c>
      <c r="D1049" s="171">
        <v>44025</v>
      </c>
      <c r="E1049" s="172">
        <v>36.319899999999997</v>
      </c>
      <c r="F1049" s="172">
        <v>-1.0384</v>
      </c>
      <c r="G1049" s="172">
        <v>-1.0384</v>
      </c>
      <c r="H1049" s="172">
        <v>37.100999999999999</v>
      </c>
      <c r="I1049" s="172">
        <v>29.796299999999999</v>
      </c>
      <c r="J1049" s="172">
        <v>20.404599999999999</v>
      </c>
      <c r="K1049" s="172">
        <v>23.4818</v>
      </c>
      <c r="L1049" s="172">
        <v>15.7098</v>
      </c>
      <c r="M1049" s="172">
        <v>12.282999999999999</v>
      </c>
      <c r="N1049" s="172">
        <v>9.8934999999999995</v>
      </c>
      <c r="O1049" s="172">
        <v>7.8243</v>
      </c>
      <c r="P1049" s="172">
        <v>8.4795999999999996</v>
      </c>
      <c r="Q1049" s="172">
        <v>8.2323000000000004</v>
      </c>
      <c r="R1049" s="172">
        <v>12.311400000000001</v>
      </c>
    </row>
    <row r="1050" spans="1:18" x14ac:dyDescent="0.3">
      <c r="A1050" s="168" t="s">
        <v>1156</v>
      </c>
      <c r="B1050" s="168" t="s">
        <v>1165</v>
      </c>
      <c r="C1050" s="168">
        <v>109740</v>
      </c>
      <c r="D1050" s="171">
        <v>44025</v>
      </c>
      <c r="E1050" s="172">
        <v>30.177499999999998</v>
      </c>
      <c r="F1050" s="172">
        <v>9.4818999999999996</v>
      </c>
      <c r="G1050" s="172">
        <v>9.4818999999999996</v>
      </c>
      <c r="H1050" s="172">
        <v>48.094299999999997</v>
      </c>
      <c r="I1050" s="172">
        <v>41.9786</v>
      </c>
      <c r="J1050" s="172">
        <v>32.351399999999998</v>
      </c>
      <c r="K1050" s="172">
        <v>29.2315</v>
      </c>
      <c r="L1050" s="172">
        <v>16.837700000000002</v>
      </c>
      <c r="M1050" s="172">
        <v>14.4863</v>
      </c>
      <c r="N1050" s="172">
        <v>13.0625</v>
      </c>
      <c r="O1050" s="172">
        <v>8.3754000000000008</v>
      </c>
      <c r="P1050" s="172">
        <v>9.0103000000000009</v>
      </c>
      <c r="Q1050" s="172">
        <v>9.7178000000000004</v>
      </c>
      <c r="R1050" s="172">
        <v>11.6997</v>
      </c>
    </row>
    <row r="1051" spans="1:18" x14ac:dyDescent="0.3">
      <c r="A1051" s="168" t="s">
        <v>1156</v>
      </c>
      <c r="B1051" s="168" t="s">
        <v>1166</v>
      </c>
      <c r="C1051" s="168">
        <v>120619</v>
      </c>
      <c r="D1051" s="171">
        <v>44025</v>
      </c>
      <c r="E1051" s="172">
        <v>31.165800000000001</v>
      </c>
      <c r="F1051" s="172">
        <v>10.080299999999999</v>
      </c>
      <c r="G1051" s="172">
        <v>10.080299999999999</v>
      </c>
      <c r="H1051" s="172">
        <v>48.668199999999999</v>
      </c>
      <c r="I1051" s="172">
        <v>42.552199999999999</v>
      </c>
      <c r="J1051" s="172">
        <v>32.881</v>
      </c>
      <c r="K1051" s="172">
        <v>29.7531</v>
      </c>
      <c r="L1051" s="172">
        <v>17.376999999999999</v>
      </c>
      <c r="M1051" s="172">
        <v>15.0465</v>
      </c>
      <c r="N1051" s="172">
        <v>13.639200000000001</v>
      </c>
      <c r="O1051" s="172">
        <v>8.9840999999999998</v>
      </c>
      <c r="P1051" s="172">
        <v>9.5759000000000007</v>
      </c>
      <c r="Q1051" s="172">
        <v>9.3980999999999995</v>
      </c>
      <c r="R1051" s="172">
        <v>12.310600000000001</v>
      </c>
    </row>
    <row r="1052" spans="1:18" x14ac:dyDescent="0.3">
      <c r="A1052" s="168" t="s">
        <v>1156</v>
      </c>
      <c r="B1052" s="168" t="s">
        <v>1167</v>
      </c>
      <c r="C1052" s="168">
        <v>118394</v>
      </c>
      <c r="D1052" s="171">
        <v>44025</v>
      </c>
      <c r="E1052" s="172">
        <v>55.926600000000001</v>
      </c>
      <c r="F1052" s="172">
        <v>1.5013000000000001</v>
      </c>
      <c r="G1052" s="172">
        <v>1.5013000000000001</v>
      </c>
      <c r="H1052" s="172">
        <v>48.993899999999996</v>
      </c>
      <c r="I1052" s="172">
        <v>34.016500000000001</v>
      </c>
      <c r="J1052" s="172">
        <v>22.804099999999998</v>
      </c>
      <c r="K1052" s="172">
        <v>29.277000000000001</v>
      </c>
      <c r="L1052" s="172">
        <v>20.6386</v>
      </c>
      <c r="M1052" s="172">
        <v>15.190899999999999</v>
      </c>
      <c r="N1052" s="172">
        <v>12.2836</v>
      </c>
      <c r="O1052" s="172">
        <v>9.0791000000000004</v>
      </c>
      <c r="P1052" s="172">
        <v>10.082100000000001</v>
      </c>
      <c r="Q1052" s="172">
        <v>9.8274000000000008</v>
      </c>
      <c r="R1052" s="172">
        <v>13.772</v>
      </c>
    </row>
    <row r="1053" spans="1:18" x14ac:dyDescent="0.3">
      <c r="A1053" s="168" t="s">
        <v>1156</v>
      </c>
      <c r="B1053" s="168" t="s">
        <v>1168</v>
      </c>
      <c r="C1053" s="168">
        <v>108765</v>
      </c>
      <c r="D1053" s="171">
        <v>44025</v>
      </c>
      <c r="E1053" s="172">
        <v>52.8142</v>
      </c>
      <c r="F1053" s="172">
        <v>0.85240000000000005</v>
      </c>
      <c r="G1053" s="172">
        <v>0.85240000000000005</v>
      </c>
      <c r="H1053" s="172">
        <v>48.357500000000002</v>
      </c>
      <c r="I1053" s="172">
        <v>33.3827</v>
      </c>
      <c r="J1053" s="172">
        <v>22.165900000000001</v>
      </c>
      <c r="K1053" s="172">
        <v>28.607700000000001</v>
      </c>
      <c r="L1053" s="172">
        <v>19.953499999999998</v>
      </c>
      <c r="M1053" s="172">
        <v>14.5044</v>
      </c>
      <c r="N1053" s="172">
        <v>11.596</v>
      </c>
      <c r="O1053" s="172">
        <v>8.3568999999999996</v>
      </c>
      <c r="P1053" s="172">
        <v>9.2736000000000001</v>
      </c>
      <c r="Q1053" s="172">
        <v>8.6720000000000006</v>
      </c>
      <c r="R1053" s="172">
        <v>13.071099999999999</v>
      </c>
    </row>
    <row r="1054" spans="1:18" x14ac:dyDescent="0.3">
      <c r="A1054" s="168" t="s">
        <v>1156</v>
      </c>
      <c r="B1054" s="168" t="s">
        <v>1169</v>
      </c>
      <c r="C1054" s="168">
        <v>100223</v>
      </c>
      <c r="D1054" s="171">
        <v>44025</v>
      </c>
      <c r="E1054" s="172">
        <v>49.690199999999997</v>
      </c>
      <c r="F1054" s="172">
        <v>-7.8545999999999996</v>
      </c>
      <c r="G1054" s="172">
        <v>-7.8545999999999996</v>
      </c>
      <c r="H1054" s="172">
        <v>30.9498</v>
      </c>
      <c r="I1054" s="172">
        <v>76.418300000000002</v>
      </c>
      <c r="J1054" s="172">
        <v>37.506300000000003</v>
      </c>
      <c r="K1054" s="172">
        <v>27.6129</v>
      </c>
      <c r="L1054" s="172">
        <v>17.816400000000002</v>
      </c>
      <c r="M1054" s="172">
        <v>7.3654999999999999</v>
      </c>
      <c r="N1054" s="172">
        <v>5.9863</v>
      </c>
      <c r="O1054" s="172">
        <v>2.1185999999999998</v>
      </c>
      <c r="P1054" s="172">
        <v>3.9937999999999998</v>
      </c>
      <c r="Q1054" s="172">
        <v>6.4987000000000004</v>
      </c>
      <c r="R1054" s="172">
        <v>2.4344000000000001</v>
      </c>
    </row>
    <row r="1055" spans="1:18" x14ac:dyDescent="0.3">
      <c r="A1055" s="168" t="s">
        <v>1156</v>
      </c>
      <c r="B1055" s="168" t="s">
        <v>1170</v>
      </c>
      <c r="C1055" s="168">
        <v>120430</v>
      </c>
      <c r="D1055" s="171">
        <v>44025</v>
      </c>
      <c r="E1055" s="172">
        <v>53.567300000000003</v>
      </c>
      <c r="F1055" s="172">
        <v>-6.8554000000000004</v>
      </c>
      <c r="G1055" s="172">
        <v>-6.8554000000000004</v>
      </c>
      <c r="H1055" s="172">
        <v>31.957000000000001</v>
      </c>
      <c r="I1055" s="172">
        <v>77.449700000000007</v>
      </c>
      <c r="J1055" s="172">
        <v>38.539499999999997</v>
      </c>
      <c r="K1055" s="172">
        <v>28.683</v>
      </c>
      <c r="L1055" s="172">
        <v>18.906400000000001</v>
      </c>
      <c r="M1055" s="172">
        <v>8.4236000000000004</v>
      </c>
      <c r="N1055" s="172">
        <v>7.0495000000000001</v>
      </c>
      <c r="O1055" s="172">
        <v>3.1444999999999999</v>
      </c>
      <c r="P1055" s="172">
        <v>5.0799000000000003</v>
      </c>
      <c r="Q1055" s="172">
        <v>6.1402999999999999</v>
      </c>
      <c r="R1055" s="172">
        <v>3.4645999999999999</v>
      </c>
    </row>
    <row r="1056" spans="1:18" x14ac:dyDescent="0.3">
      <c r="A1056" s="168" t="s">
        <v>1156</v>
      </c>
      <c r="B1056" s="168" t="s">
        <v>1171</v>
      </c>
      <c r="C1056" s="168">
        <v>119735</v>
      </c>
      <c r="D1056" s="171">
        <v>44025</v>
      </c>
      <c r="E1056" s="172">
        <v>63.301000000000002</v>
      </c>
      <c r="F1056" s="172">
        <v>3.1337000000000002</v>
      </c>
      <c r="G1056" s="172">
        <v>3.1337000000000002</v>
      </c>
      <c r="H1056" s="172">
        <v>41.372100000000003</v>
      </c>
      <c r="I1056" s="172">
        <v>33.239899999999999</v>
      </c>
      <c r="J1056" s="172">
        <v>24.3889</v>
      </c>
      <c r="K1056" s="172">
        <v>28.543299999999999</v>
      </c>
      <c r="L1056" s="172">
        <v>19.695399999999999</v>
      </c>
      <c r="M1056" s="172">
        <v>15.375999999999999</v>
      </c>
      <c r="N1056" s="172">
        <v>12.3926</v>
      </c>
      <c r="O1056" s="172">
        <v>8.4861000000000004</v>
      </c>
      <c r="P1056" s="172">
        <v>9.4532000000000007</v>
      </c>
      <c r="Q1056" s="172">
        <v>8.8930000000000007</v>
      </c>
      <c r="R1056" s="172">
        <v>12.911</v>
      </c>
    </row>
    <row r="1057" spans="1:18" x14ac:dyDescent="0.3">
      <c r="A1057" s="168" t="s">
        <v>1156</v>
      </c>
      <c r="B1057" s="168" t="s">
        <v>1172</v>
      </c>
      <c r="C1057" s="168">
        <v>100299</v>
      </c>
      <c r="D1057" s="171">
        <v>44025</v>
      </c>
      <c r="E1057" s="172">
        <v>59.435099999999998</v>
      </c>
      <c r="F1057" s="172">
        <v>2.0678999999999998</v>
      </c>
      <c r="G1057" s="172">
        <v>2.0678999999999998</v>
      </c>
      <c r="H1057" s="172">
        <v>40.2789</v>
      </c>
      <c r="I1057" s="172">
        <v>32.127699999999997</v>
      </c>
      <c r="J1057" s="172">
        <v>23.2559</v>
      </c>
      <c r="K1057" s="172">
        <v>27.357399999999998</v>
      </c>
      <c r="L1057" s="172">
        <v>18.506699999999999</v>
      </c>
      <c r="M1057" s="172">
        <v>14.1884</v>
      </c>
      <c r="N1057" s="172">
        <v>11.2049</v>
      </c>
      <c r="O1057" s="172">
        <v>7.4328000000000003</v>
      </c>
      <c r="P1057" s="172">
        <v>8.4555000000000007</v>
      </c>
      <c r="Q1057" s="172">
        <v>9.016</v>
      </c>
      <c r="R1057" s="172">
        <v>11.770799999999999</v>
      </c>
    </row>
    <row r="1058" spans="1:18" x14ac:dyDescent="0.3">
      <c r="A1058" s="168" t="s">
        <v>1156</v>
      </c>
      <c r="B1058" s="168" t="s">
        <v>1173</v>
      </c>
      <c r="C1058" s="168">
        <v>100315</v>
      </c>
      <c r="D1058" s="171">
        <v>44025</v>
      </c>
      <c r="E1058" s="172">
        <v>56.5929</v>
      </c>
      <c r="F1058" s="172">
        <v>9.8112999999999992</v>
      </c>
      <c r="G1058" s="172">
        <v>9.8112999999999992</v>
      </c>
      <c r="H1058" s="172">
        <v>40.081200000000003</v>
      </c>
      <c r="I1058" s="172">
        <v>31.188400000000001</v>
      </c>
      <c r="J1058" s="172">
        <v>21.580500000000001</v>
      </c>
      <c r="K1058" s="172">
        <v>27.491499999999998</v>
      </c>
      <c r="L1058" s="172">
        <v>15.1074</v>
      </c>
      <c r="M1058" s="172">
        <v>12.2149</v>
      </c>
      <c r="N1058" s="172">
        <v>10.267300000000001</v>
      </c>
      <c r="O1058" s="172">
        <v>7.3643000000000001</v>
      </c>
      <c r="P1058" s="172">
        <v>7.8522999999999996</v>
      </c>
      <c r="Q1058" s="172">
        <v>8.4381000000000004</v>
      </c>
      <c r="R1058" s="172">
        <v>11.0952</v>
      </c>
    </row>
    <row r="1059" spans="1:18" x14ac:dyDescent="0.3">
      <c r="A1059" s="168" t="s">
        <v>1156</v>
      </c>
      <c r="B1059" s="168" t="s">
        <v>1174</v>
      </c>
      <c r="C1059" s="168">
        <v>120279</v>
      </c>
      <c r="D1059" s="171">
        <v>44025</v>
      </c>
      <c r="E1059" s="172">
        <v>58.980499999999999</v>
      </c>
      <c r="F1059" s="172">
        <v>10.7155</v>
      </c>
      <c r="G1059" s="172">
        <v>10.7155</v>
      </c>
      <c r="H1059" s="172">
        <v>40.995800000000003</v>
      </c>
      <c r="I1059" s="172">
        <v>32.101999999999997</v>
      </c>
      <c r="J1059" s="172">
        <v>22.498799999999999</v>
      </c>
      <c r="K1059" s="172">
        <v>28.455400000000001</v>
      </c>
      <c r="L1059" s="172">
        <v>16.0776</v>
      </c>
      <c r="M1059" s="172">
        <v>12.8675</v>
      </c>
      <c r="N1059" s="172">
        <v>11.0097</v>
      </c>
      <c r="O1059" s="172">
        <v>8.0132999999999992</v>
      </c>
      <c r="P1059" s="172">
        <v>8.4627999999999997</v>
      </c>
      <c r="Q1059" s="172">
        <v>8.3422999999999998</v>
      </c>
      <c r="R1059" s="172">
        <v>11.8224</v>
      </c>
    </row>
    <row r="1060" spans="1:18" x14ac:dyDescent="0.3">
      <c r="A1060" s="168" t="s">
        <v>1156</v>
      </c>
      <c r="B1060" s="168" t="s">
        <v>1175</v>
      </c>
      <c r="C1060" s="168">
        <v>100387</v>
      </c>
      <c r="D1060" s="171">
        <v>44025</v>
      </c>
      <c r="E1060" s="172">
        <v>70.184399999999997</v>
      </c>
      <c r="F1060" s="172">
        <v>-1.6466000000000001</v>
      </c>
      <c r="G1060" s="172">
        <v>-1.6466000000000001</v>
      </c>
      <c r="H1060" s="172">
        <v>34.9955</v>
      </c>
      <c r="I1060" s="172">
        <v>29.5245</v>
      </c>
      <c r="J1060" s="172">
        <v>23.3536</v>
      </c>
      <c r="K1060" s="172">
        <v>25.048100000000002</v>
      </c>
      <c r="L1060" s="172">
        <v>18.055399999999999</v>
      </c>
      <c r="M1060" s="172">
        <v>13.4278</v>
      </c>
      <c r="N1060" s="172">
        <v>11.271699999999999</v>
      </c>
      <c r="O1060" s="172">
        <v>8.3994999999999997</v>
      </c>
      <c r="P1060" s="172">
        <v>9.2220999999999993</v>
      </c>
      <c r="Q1060" s="172">
        <v>9.0418000000000003</v>
      </c>
      <c r="R1060" s="172">
        <v>13.0808</v>
      </c>
    </row>
    <row r="1061" spans="1:18" x14ac:dyDescent="0.3">
      <c r="A1061" s="168" t="s">
        <v>1156</v>
      </c>
      <c r="B1061" s="168" t="s">
        <v>1176</v>
      </c>
      <c r="C1061" s="168">
        <v>118687</v>
      </c>
      <c r="D1061" s="171">
        <v>44025</v>
      </c>
      <c r="E1061" s="172">
        <v>74.710099999999997</v>
      </c>
      <c r="F1061" s="172">
        <v>-0.91190000000000004</v>
      </c>
      <c r="G1061" s="172">
        <v>-0.91190000000000004</v>
      </c>
      <c r="H1061" s="172">
        <v>35.733199999999997</v>
      </c>
      <c r="I1061" s="172">
        <v>30.264299999999999</v>
      </c>
      <c r="J1061" s="172">
        <v>24.099499999999999</v>
      </c>
      <c r="K1061" s="172">
        <v>25.8263</v>
      </c>
      <c r="L1061" s="172">
        <v>18.861499999999999</v>
      </c>
      <c r="M1061" s="172">
        <v>14.247</v>
      </c>
      <c r="N1061" s="172">
        <v>12.1006</v>
      </c>
      <c r="O1061" s="172">
        <v>9.2378</v>
      </c>
      <c r="P1061" s="172">
        <v>10.11</v>
      </c>
      <c r="Q1061" s="172">
        <v>9.4329999999999998</v>
      </c>
      <c r="R1061" s="172">
        <v>13.9261</v>
      </c>
    </row>
    <row r="1062" spans="1:18" x14ac:dyDescent="0.3">
      <c r="A1062" s="168" t="s">
        <v>1156</v>
      </c>
      <c r="B1062" s="168" t="s">
        <v>1177</v>
      </c>
      <c r="C1062" s="168">
        <v>119714</v>
      </c>
      <c r="D1062" s="171">
        <v>44025</v>
      </c>
      <c r="E1062" s="172">
        <v>55.308799999999998</v>
      </c>
      <c r="F1062" s="172">
        <v>4.5111999999999997</v>
      </c>
      <c r="G1062" s="172">
        <v>4.5111999999999997</v>
      </c>
      <c r="H1062" s="172">
        <v>38.798299999999998</v>
      </c>
      <c r="I1062" s="172">
        <v>31.844100000000001</v>
      </c>
      <c r="J1062" s="172">
        <v>26.846699999999998</v>
      </c>
      <c r="K1062" s="172">
        <v>25.037099999999999</v>
      </c>
      <c r="L1062" s="172">
        <v>16.1313</v>
      </c>
      <c r="M1062" s="172">
        <v>15.7262</v>
      </c>
      <c r="N1062" s="172">
        <v>13.549799999999999</v>
      </c>
      <c r="O1062" s="172">
        <v>9.1885999999999992</v>
      </c>
      <c r="P1062" s="172">
        <v>10.244999999999999</v>
      </c>
      <c r="Q1062" s="172">
        <v>9.2524999999999995</v>
      </c>
      <c r="R1062" s="172">
        <v>12.426</v>
      </c>
    </row>
    <row r="1063" spans="1:18" x14ac:dyDescent="0.3">
      <c r="A1063" s="168" t="s">
        <v>1156</v>
      </c>
      <c r="B1063" s="168" t="s">
        <v>1178</v>
      </c>
      <c r="C1063" s="168">
        <v>100639</v>
      </c>
      <c r="D1063" s="171">
        <v>44025</v>
      </c>
      <c r="E1063" s="172">
        <v>52.975700000000003</v>
      </c>
      <c r="F1063" s="172">
        <v>3.9056000000000002</v>
      </c>
      <c r="G1063" s="172">
        <v>3.9056000000000002</v>
      </c>
      <c r="H1063" s="172">
        <v>38.182099999999998</v>
      </c>
      <c r="I1063" s="172">
        <v>31.2318</v>
      </c>
      <c r="J1063" s="172">
        <v>26.221900000000002</v>
      </c>
      <c r="K1063" s="172">
        <v>24.392700000000001</v>
      </c>
      <c r="L1063" s="172">
        <v>15.483599999999999</v>
      </c>
      <c r="M1063" s="172">
        <v>15.056800000000001</v>
      </c>
      <c r="N1063" s="172">
        <v>12.8703</v>
      </c>
      <c r="O1063" s="172">
        <v>8.3663000000000007</v>
      </c>
      <c r="P1063" s="172">
        <v>9.4895999999999994</v>
      </c>
      <c r="Q1063" s="172">
        <v>7.9771999999999998</v>
      </c>
      <c r="R1063" s="172">
        <v>11.684900000000001</v>
      </c>
    </row>
    <row r="1064" spans="1:18" x14ac:dyDescent="0.3">
      <c r="A1064" s="168" t="s">
        <v>1156</v>
      </c>
      <c r="B1064" s="168" t="s">
        <v>1179</v>
      </c>
      <c r="C1064" s="168">
        <v>119876</v>
      </c>
      <c r="D1064" s="171">
        <v>44025</v>
      </c>
      <c r="E1064" s="172">
        <v>68.043199999999999</v>
      </c>
      <c r="F1064" s="172">
        <v>31.749500000000001</v>
      </c>
      <c r="G1064" s="172">
        <v>31.749500000000001</v>
      </c>
      <c r="H1064" s="172">
        <v>61.250399999999999</v>
      </c>
      <c r="I1064" s="172">
        <v>43.814300000000003</v>
      </c>
      <c r="J1064" s="172">
        <v>39.026699999999998</v>
      </c>
      <c r="K1064" s="172">
        <v>29.7135</v>
      </c>
      <c r="L1064" s="172">
        <v>18.914100000000001</v>
      </c>
      <c r="M1064" s="172">
        <v>15.751099999999999</v>
      </c>
      <c r="N1064" s="172">
        <v>12.8794</v>
      </c>
      <c r="O1064" s="172">
        <v>8.1256000000000004</v>
      </c>
      <c r="P1064" s="172">
        <v>9.2037999999999993</v>
      </c>
      <c r="Q1064" s="172">
        <v>9.2814999999999994</v>
      </c>
      <c r="R1064" s="172">
        <v>11.6477</v>
      </c>
    </row>
    <row r="1065" spans="1:18" x14ac:dyDescent="0.3">
      <c r="A1065" s="168" t="s">
        <v>1156</v>
      </c>
      <c r="B1065" s="168" t="s">
        <v>1180</v>
      </c>
      <c r="C1065" s="168">
        <v>100418</v>
      </c>
      <c r="D1065" s="171">
        <v>44025</v>
      </c>
      <c r="E1065" s="172">
        <v>63.857999999999997</v>
      </c>
      <c r="F1065" s="172">
        <v>30.9056</v>
      </c>
      <c r="G1065" s="172">
        <v>30.9056</v>
      </c>
      <c r="H1065" s="172">
        <v>60.3889</v>
      </c>
      <c r="I1065" s="172">
        <v>42.927</v>
      </c>
      <c r="J1065" s="172">
        <v>38.1982</v>
      </c>
      <c r="K1065" s="172">
        <v>28.950800000000001</v>
      </c>
      <c r="L1065" s="172">
        <v>18.035399999999999</v>
      </c>
      <c r="M1065" s="172">
        <v>14.8089</v>
      </c>
      <c r="N1065" s="172">
        <v>11.907999999999999</v>
      </c>
      <c r="O1065" s="172">
        <v>6.9706999999999999</v>
      </c>
      <c r="P1065" s="172">
        <v>8.1395</v>
      </c>
      <c r="Q1065" s="172">
        <v>8.3104999999999993</v>
      </c>
      <c r="R1065" s="172">
        <v>10.646800000000001</v>
      </c>
    </row>
    <row r="1066" spans="1:18" x14ac:dyDescent="0.3">
      <c r="A1066" s="168" t="s">
        <v>1156</v>
      </c>
      <c r="B1066" s="168" t="s">
        <v>1181</v>
      </c>
      <c r="C1066" s="168">
        <v>148086</v>
      </c>
      <c r="D1066" s="171">
        <v>44025</v>
      </c>
      <c r="E1066" s="172">
        <v>2.1114999999999999</v>
      </c>
      <c r="F1066" s="172">
        <v>8.6493000000000002</v>
      </c>
      <c r="G1066" s="172">
        <v>8.6493000000000002</v>
      </c>
      <c r="H1066" s="172">
        <v>8.6575000000000006</v>
      </c>
      <c r="I1066" s="172">
        <v>8.6719000000000008</v>
      </c>
      <c r="J1066" s="172">
        <v>8.7071000000000005</v>
      </c>
      <c r="K1066" s="172">
        <v>8.7937999999999992</v>
      </c>
      <c r="L1066" s="172"/>
      <c r="M1066" s="172"/>
      <c r="N1066" s="172"/>
      <c r="O1066" s="172"/>
      <c r="P1066" s="172"/>
      <c r="Q1066" s="172">
        <v>8.8538999999999994</v>
      </c>
      <c r="R1066" s="172"/>
    </row>
    <row r="1067" spans="1:18" x14ac:dyDescent="0.3">
      <c r="A1067" s="168" t="s">
        <v>1156</v>
      </c>
      <c r="B1067" s="168" t="s">
        <v>1182</v>
      </c>
      <c r="C1067" s="168">
        <v>148085</v>
      </c>
      <c r="D1067" s="171">
        <v>44025</v>
      </c>
      <c r="E1067" s="172">
        <v>1.9801</v>
      </c>
      <c r="F1067" s="172">
        <v>8.6082999999999998</v>
      </c>
      <c r="G1067" s="172">
        <v>8.6082999999999998</v>
      </c>
      <c r="H1067" s="172">
        <v>8.7044999999999995</v>
      </c>
      <c r="I1067" s="172">
        <v>8.5866000000000007</v>
      </c>
      <c r="J1067" s="172">
        <v>8.6857000000000006</v>
      </c>
      <c r="K1067" s="172">
        <v>8.7978000000000005</v>
      </c>
      <c r="L1067" s="172"/>
      <c r="M1067" s="172"/>
      <c r="N1067" s="172"/>
      <c r="O1067" s="172"/>
      <c r="P1067" s="172"/>
      <c r="Q1067" s="172">
        <v>8.8437000000000001</v>
      </c>
      <c r="R1067" s="172"/>
    </row>
    <row r="1068" spans="1:18" x14ac:dyDescent="0.3">
      <c r="A1068" s="168" t="s">
        <v>1156</v>
      </c>
      <c r="B1068" s="168" t="s">
        <v>1183</v>
      </c>
      <c r="C1068" s="168">
        <v>120689</v>
      </c>
      <c r="D1068" s="171">
        <v>44025</v>
      </c>
      <c r="E1068" s="172">
        <v>53.5672</v>
      </c>
      <c r="F1068" s="172">
        <v>16.557500000000001</v>
      </c>
      <c r="G1068" s="172">
        <v>16.557500000000001</v>
      </c>
      <c r="H1068" s="172">
        <v>47.800400000000003</v>
      </c>
      <c r="I1068" s="172">
        <v>33.192</v>
      </c>
      <c r="J1068" s="172">
        <v>24.900600000000001</v>
      </c>
      <c r="K1068" s="172">
        <v>29.3245</v>
      </c>
      <c r="L1068" s="172">
        <v>0.1075</v>
      </c>
      <c r="M1068" s="172">
        <v>0.63680000000000003</v>
      </c>
      <c r="N1068" s="172">
        <v>0.17610000000000001</v>
      </c>
      <c r="O1068" s="172">
        <v>-0.1762</v>
      </c>
      <c r="P1068" s="172">
        <v>4.5343999999999998</v>
      </c>
      <c r="Q1068" s="172">
        <v>6.1558999999999999</v>
      </c>
      <c r="R1068" s="172">
        <v>-0.83940000000000003</v>
      </c>
    </row>
    <row r="1069" spans="1:18" x14ac:dyDescent="0.3">
      <c r="A1069" s="168" t="s">
        <v>1156</v>
      </c>
      <c r="B1069" s="168" t="s">
        <v>1184</v>
      </c>
      <c r="C1069" s="168">
        <v>100741</v>
      </c>
      <c r="D1069" s="171">
        <v>44025</v>
      </c>
      <c r="E1069" s="172">
        <v>50.1081</v>
      </c>
      <c r="F1069" s="172">
        <v>15.9978</v>
      </c>
      <c r="G1069" s="172">
        <v>15.9978</v>
      </c>
      <c r="H1069" s="172">
        <v>47.241100000000003</v>
      </c>
      <c r="I1069" s="172">
        <v>32.604300000000002</v>
      </c>
      <c r="J1069" s="172">
        <v>24.289300000000001</v>
      </c>
      <c r="K1069" s="172">
        <v>28.674399999999999</v>
      </c>
      <c r="L1069" s="172">
        <v>-0.50580000000000003</v>
      </c>
      <c r="M1069" s="172">
        <v>1.5299999999999999E-2</v>
      </c>
      <c r="N1069" s="172">
        <v>-0.79269999999999996</v>
      </c>
      <c r="O1069" s="172">
        <v>-0.97219999999999995</v>
      </c>
      <c r="P1069" s="172">
        <v>3.6886000000000001</v>
      </c>
      <c r="Q1069" s="172">
        <v>7.5690999999999997</v>
      </c>
      <c r="R1069" s="172">
        <v>-1.6687000000000001</v>
      </c>
    </row>
    <row r="1070" spans="1:18" x14ac:dyDescent="0.3">
      <c r="A1070" s="173" t="s">
        <v>27</v>
      </c>
      <c r="B1070" s="168"/>
      <c r="C1070" s="168"/>
      <c r="D1070" s="168"/>
      <c r="E1070" s="168"/>
      <c r="F1070" s="174">
        <v>7.9797464285714304</v>
      </c>
      <c r="G1070" s="174">
        <v>7.9797464285714304</v>
      </c>
      <c r="H1070" s="174">
        <v>42.590667857142861</v>
      </c>
      <c r="I1070" s="174">
        <v>36.35449642857143</v>
      </c>
      <c r="J1070" s="174">
        <v>26.254157142857146</v>
      </c>
      <c r="K1070" s="174">
        <v>26.271642857142854</v>
      </c>
      <c r="L1070" s="174">
        <v>16.098776923076926</v>
      </c>
      <c r="M1070" s="174">
        <v>12.445319230769231</v>
      </c>
      <c r="N1070" s="174">
        <v>10.254634615384616</v>
      </c>
      <c r="O1070" s="174">
        <v>6.9560576923076907</v>
      </c>
      <c r="P1070" s="174">
        <v>8.2560346153846158</v>
      </c>
      <c r="Q1070" s="174">
        <v>8.512282142857142</v>
      </c>
      <c r="R1070" s="174">
        <v>10.318899999999998</v>
      </c>
    </row>
    <row r="1071" spans="1:18" x14ac:dyDescent="0.3">
      <c r="A1071" s="173" t="s">
        <v>409</v>
      </c>
      <c r="B1071" s="168"/>
      <c r="C1071" s="168"/>
      <c r="D1071" s="168"/>
      <c r="E1071" s="168"/>
      <c r="F1071" s="174">
        <v>7.3560999999999996</v>
      </c>
      <c r="G1071" s="174">
        <v>7.3560999999999996</v>
      </c>
      <c r="H1071" s="174">
        <v>41.150599999999997</v>
      </c>
      <c r="I1071" s="174">
        <v>32.898150000000001</v>
      </c>
      <c r="J1071" s="174">
        <v>24.339100000000002</v>
      </c>
      <c r="K1071" s="174">
        <v>27.942499999999999</v>
      </c>
      <c r="L1071" s="174">
        <v>17.5275</v>
      </c>
      <c r="M1071" s="174">
        <v>14.104900000000001</v>
      </c>
      <c r="N1071" s="174">
        <v>11.420500000000001</v>
      </c>
      <c r="O1071" s="174">
        <v>7.9923000000000002</v>
      </c>
      <c r="P1071" s="174">
        <v>8.7583000000000002</v>
      </c>
      <c r="Q1071" s="174">
        <v>8.8059499999999993</v>
      </c>
      <c r="R1071" s="174">
        <v>11.735250000000001</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44025</v>
      </c>
      <c r="E1074" s="172">
        <v>238.36</v>
      </c>
      <c r="F1074" s="172">
        <v>0.16389999999999999</v>
      </c>
      <c r="G1074" s="172">
        <v>0.16389999999999999</v>
      </c>
      <c r="H1074" s="172">
        <v>-0.38450000000000001</v>
      </c>
      <c r="I1074" s="172">
        <v>2.5381</v>
      </c>
      <c r="J1074" s="172">
        <v>6.8590999999999998</v>
      </c>
      <c r="K1074" s="172">
        <v>18.017499999999998</v>
      </c>
      <c r="L1074" s="172">
        <v>-16.017199999999999</v>
      </c>
      <c r="M1074" s="172">
        <v>-7.9336000000000002</v>
      </c>
      <c r="N1074" s="172">
        <v>-14.795400000000001</v>
      </c>
      <c r="O1074" s="172">
        <v>-7.5773999999999999</v>
      </c>
      <c r="P1074" s="172">
        <v>1.3833</v>
      </c>
      <c r="Q1074" s="172">
        <v>19.514399999999998</v>
      </c>
      <c r="R1074" s="172">
        <v>-10.435499999999999</v>
      </c>
    </row>
    <row r="1075" spans="1:18" x14ac:dyDescent="0.3">
      <c r="A1075" s="168" t="s">
        <v>1186</v>
      </c>
      <c r="B1075" s="168" t="s">
        <v>1188</v>
      </c>
      <c r="C1075" s="168">
        <v>119620</v>
      </c>
      <c r="D1075" s="171">
        <v>44025</v>
      </c>
      <c r="E1075" s="172">
        <v>254.11</v>
      </c>
      <c r="F1075" s="172">
        <v>0.17349999999999999</v>
      </c>
      <c r="G1075" s="172">
        <v>0.17349999999999999</v>
      </c>
      <c r="H1075" s="172">
        <v>-0.36459999999999998</v>
      </c>
      <c r="I1075" s="172">
        <v>2.5878000000000001</v>
      </c>
      <c r="J1075" s="172">
        <v>6.9577</v>
      </c>
      <c r="K1075" s="172">
        <v>18.322800000000001</v>
      </c>
      <c r="L1075" s="172">
        <v>-15.6061</v>
      </c>
      <c r="M1075" s="172">
        <v>-7.2862</v>
      </c>
      <c r="N1075" s="172">
        <v>-14.015499999999999</v>
      </c>
      <c r="O1075" s="172">
        <v>-6.7268999999999997</v>
      </c>
      <c r="P1075" s="172">
        <v>2.2930000000000001</v>
      </c>
      <c r="Q1075" s="172">
        <v>10.478199999999999</v>
      </c>
      <c r="R1075" s="172">
        <v>-9.6316000000000006</v>
      </c>
    </row>
    <row r="1076" spans="1:18" x14ac:dyDescent="0.3">
      <c r="A1076" s="168" t="s">
        <v>1186</v>
      </c>
      <c r="B1076" s="168" t="s">
        <v>1189</v>
      </c>
      <c r="C1076" s="168">
        <v>120505</v>
      </c>
      <c r="D1076" s="171">
        <v>44025</v>
      </c>
      <c r="E1076" s="172">
        <v>41.81</v>
      </c>
      <c r="F1076" s="172">
        <v>-0.73599999999999999</v>
      </c>
      <c r="G1076" s="172">
        <v>-0.73599999999999999</v>
      </c>
      <c r="H1076" s="172">
        <v>-0.42870000000000003</v>
      </c>
      <c r="I1076" s="172">
        <v>1.5299</v>
      </c>
      <c r="J1076" s="172">
        <v>3.7469000000000001</v>
      </c>
      <c r="K1076" s="172">
        <v>12.1212</v>
      </c>
      <c r="L1076" s="172">
        <v>-3.8408000000000002</v>
      </c>
      <c r="M1076" s="172">
        <v>1.9507000000000001</v>
      </c>
      <c r="N1076" s="172">
        <v>7.6467999999999998</v>
      </c>
      <c r="O1076" s="172">
        <v>9.0646000000000004</v>
      </c>
      <c r="P1076" s="172">
        <v>8.7696000000000005</v>
      </c>
      <c r="Q1076" s="172">
        <v>15.972899999999999</v>
      </c>
      <c r="R1076" s="172">
        <v>5.6528999999999998</v>
      </c>
    </row>
    <row r="1077" spans="1:18" x14ac:dyDescent="0.3">
      <c r="A1077" s="168" t="s">
        <v>1186</v>
      </c>
      <c r="B1077" s="168" t="s">
        <v>1190</v>
      </c>
      <c r="C1077" s="168">
        <v>114564</v>
      </c>
      <c r="D1077" s="171">
        <v>44025</v>
      </c>
      <c r="E1077" s="172">
        <v>38.18</v>
      </c>
      <c r="F1077" s="172">
        <v>-0.72799999999999998</v>
      </c>
      <c r="G1077" s="172">
        <v>-0.72799999999999998</v>
      </c>
      <c r="H1077" s="172">
        <v>-0.44330000000000003</v>
      </c>
      <c r="I1077" s="172">
        <v>1.4616</v>
      </c>
      <c r="J1077" s="172">
        <v>3.6374</v>
      </c>
      <c r="K1077" s="172">
        <v>11.7681</v>
      </c>
      <c r="L1077" s="172">
        <v>-4.4783999999999997</v>
      </c>
      <c r="M1077" s="172">
        <v>0.92520000000000002</v>
      </c>
      <c r="N1077" s="172">
        <v>6.2031000000000001</v>
      </c>
      <c r="O1077" s="172">
        <v>7.7544000000000004</v>
      </c>
      <c r="P1077" s="172">
        <v>7.4710000000000001</v>
      </c>
      <c r="Q1077" s="172">
        <v>15.3085</v>
      </c>
      <c r="R1077" s="172">
        <v>4.3189000000000002</v>
      </c>
    </row>
    <row r="1078" spans="1:18" x14ac:dyDescent="0.3">
      <c r="A1078" s="168" t="s">
        <v>1186</v>
      </c>
      <c r="B1078" s="168" t="s">
        <v>1191</v>
      </c>
      <c r="C1078" s="168">
        <v>113327</v>
      </c>
      <c r="D1078" s="171">
        <v>44025</v>
      </c>
      <c r="E1078" s="172">
        <v>8.61</v>
      </c>
      <c r="F1078" s="172">
        <v>-0.34720000000000001</v>
      </c>
      <c r="G1078" s="172">
        <v>-0.34720000000000001</v>
      </c>
      <c r="H1078" s="172">
        <v>0.23280000000000001</v>
      </c>
      <c r="I1078" s="172">
        <v>2.3780999999999999</v>
      </c>
      <c r="J1078" s="172">
        <v>5.5147000000000004</v>
      </c>
      <c r="K1078" s="172">
        <v>18.269200000000001</v>
      </c>
      <c r="L1078" s="172">
        <v>-3.7989000000000002</v>
      </c>
      <c r="M1078" s="172">
        <v>0.4667</v>
      </c>
      <c r="N1078" s="172">
        <v>-1.3746</v>
      </c>
      <c r="O1078" s="172">
        <v>-1.5373000000000001</v>
      </c>
      <c r="P1078" s="172">
        <v>0.21010000000000001</v>
      </c>
      <c r="Q1078" s="172">
        <v>-1.5185</v>
      </c>
      <c r="R1078" s="172">
        <v>-4.6927000000000003</v>
      </c>
    </row>
    <row r="1079" spans="1:18" x14ac:dyDescent="0.3">
      <c r="A1079" s="168" t="s">
        <v>1186</v>
      </c>
      <c r="B1079" s="168" t="s">
        <v>1192</v>
      </c>
      <c r="C1079" s="168">
        <v>119392</v>
      </c>
      <c r="D1079" s="171">
        <v>44025</v>
      </c>
      <c r="E1079" s="172">
        <v>9.16</v>
      </c>
      <c r="F1079" s="172">
        <v>-0.32640000000000002</v>
      </c>
      <c r="G1079" s="172">
        <v>-0.32640000000000002</v>
      </c>
      <c r="H1079" s="172">
        <v>0.21879999999999999</v>
      </c>
      <c r="I1079" s="172">
        <v>2.4609000000000001</v>
      </c>
      <c r="J1079" s="172">
        <v>5.6516999999999999</v>
      </c>
      <c r="K1079" s="172">
        <v>18.499400000000001</v>
      </c>
      <c r="L1079" s="172">
        <v>-3.3755000000000002</v>
      </c>
      <c r="M1079" s="172">
        <v>1.1037999999999999</v>
      </c>
      <c r="N1079" s="172">
        <v>-0.54290000000000005</v>
      </c>
      <c r="O1079" s="172">
        <v>-0.61050000000000004</v>
      </c>
      <c r="P1079" s="172">
        <v>1.0579000000000001</v>
      </c>
      <c r="Q1079" s="172">
        <v>2.8355999999999999</v>
      </c>
      <c r="R1079" s="172">
        <v>-3.8532999999999999</v>
      </c>
    </row>
    <row r="1080" spans="1:18" x14ac:dyDescent="0.3">
      <c r="A1080" s="168" t="s">
        <v>1186</v>
      </c>
      <c r="B1080" s="168" t="s">
        <v>1193</v>
      </c>
      <c r="C1080" s="168">
        <v>113566</v>
      </c>
      <c r="D1080" s="171">
        <v>44025</v>
      </c>
      <c r="E1080" s="172">
        <v>30.69</v>
      </c>
      <c r="F1080" s="172">
        <v>-0.15939999999999999</v>
      </c>
      <c r="G1080" s="172">
        <v>-0.15939999999999999</v>
      </c>
      <c r="H1080" s="172">
        <v>-0.87209999999999999</v>
      </c>
      <c r="I1080" s="172">
        <v>1.7438</v>
      </c>
      <c r="J1080" s="172">
        <v>4.7655000000000003</v>
      </c>
      <c r="K1080" s="172">
        <v>16.612200000000001</v>
      </c>
      <c r="L1080" s="172">
        <v>-9.6476000000000006</v>
      </c>
      <c r="M1080" s="172">
        <v>0.60319999999999996</v>
      </c>
      <c r="N1080" s="172">
        <v>-2.3637999999999999</v>
      </c>
      <c r="O1080" s="172">
        <v>-2.7399</v>
      </c>
      <c r="P1080" s="172">
        <v>3.6804000000000001</v>
      </c>
      <c r="Q1080" s="172">
        <v>8.2120999999999995</v>
      </c>
      <c r="R1080" s="172">
        <v>-1.3110999999999999</v>
      </c>
    </row>
    <row r="1081" spans="1:18" x14ac:dyDescent="0.3">
      <c r="A1081" s="168" t="s">
        <v>1186</v>
      </c>
      <c r="B1081" s="168" t="s">
        <v>1194</v>
      </c>
      <c r="C1081" s="168">
        <v>120002</v>
      </c>
      <c r="D1081" s="171">
        <v>44025</v>
      </c>
      <c r="E1081" s="172">
        <v>33.881</v>
      </c>
      <c r="F1081" s="172">
        <v>-0.1474</v>
      </c>
      <c r="G1081" s="172">
        <v>-0.1474</v>
      </c>
      <c r="H1081" s="172">
        <v>-0.84289999999999998</v>
      </c>
      <c r="I1081" s="172">
        <v>1.8028</v>
      </c>
      <c r="J1081" s="172">
        <v>4.9012000000000002</v>
      </c>
      <c r="K1081" s="172">
        <v>17.012599999999999</v>
      </c>
      <c r="L1081" s="172">
        <v>-9.0344999999999995</v>
      </c>
      <c r="M1081" s="172">
        <v>1.6593</v>
      </c>
      <c r="N1081" s="172">
        <v>-0.98199999999999998</v>
      </c>
      <c r="O1081" s="172">
        <v>-1.2282999999999999</v>
      </c>
      <c r="P1081" s="172">
        <v>5.2496</v>
      </c>
      <c r="Q1081" s="172">
        <v>14.1959</v>
      </c>
      <c r="R1081" s="172">
        <v>0.13439999999999999</v>
      </c>
    </row>
    <row r="1082" spans="1:18" x14ac:dyDescent="0.3">
      <c r="A1082" s="168" t="s">
        <v>1186</v>
      </c>
      <c r="B1082" s="168" t="s">
        <v>1195</v>
      </c>
      <c r="C1082" s="168">
        <v>119071</v>
      </c>
      <c r="D1082" s="171">
        <v>44025</v>
      </c>
      <c r="E1082" s="172">
        <v>57.793999999999997</v>
      </c>
      <c r="F1082" s="172">
        <v>-5.0200000000000002E-2</v>
      </c>
      <c r="G1082" s="172">
        <v>-5.0200000000000002E-2</v>
      </c>
      <c r="H1082" s="172">
        <v>-0.36380000000000001</v>
      </c>
      <c r="I1082" s="172">
        <v>2.0049999999999999</v>
      </c>
      <c r="J1082" s="172">
        <v>4.7314999999999996</v>
      </c>
      <c r="K1082" s="172">
        <v>17.360099999999999</v>
      </c>
      <c r="L1082" s="172">
        <v>-6.8470000000000004</v>
      </c>
      <c r="M1082" s="172">
        <v>3.3252999999999999</v>
      </c>
      <c r="N1082" s="172">
        <v>2.9773999999999998</v>
      </c>
      <c r="O1082" s="172">
        <v>2.4129</v>
      </c>
      <c r="P1082" s="172">
        <v>8.8368000000000002</v>
      </c>
      <c r="Q1082" s="172">
        <v>14.9864</v>
      </c>
      <c r="R1082" s="172">
        <v>1.8142</v>
      </c>
    </row>
    <row r="1083" spans="1:18" x14ac:dyDescent="0.3">
      <c r="A1083" s="168" t="s">
        <v>1186</v>
      </c>
      <c r="B1083" s="168" t="s">
        <v>1196</v>
      </c>
      <c r="C1083" s="168">
        <v>104481</v>
      </c>
      <c r="D1083" s="171">
        <v>44025</v>
      </c>
      <c r="E1083" s="172">
        <v>54.545999999999999</v>
      </c>
      <c r="F1083" s="172">
        <v>-5.6800000000000003E-2</v>
      </c>
      <c r="G1083" s="172">
        <v>-5.6800000000000003E-2</v>
      </c>
      <c r="H1083" s="172">
        <v>-0.38169999999999998</v>
      </c>
      <c r="I1083" s="172">
        <v>1.9684999999999999</v>
      </c>
      <c r="J1083" s="172">
        <v>4.6486000000000001</v>
      </c>
      <c r="K1083" s="172">
        <v>17.0867</v>
      </c>
      <c r="L1083" s="172">
        <v>-7.2552000000000003</v>
      </c>
      <c r="M1083" s="172">
        <v>2.6478000000000002</v>
      </c>
      <c r="N1083" s="172">
        <v>2.0543</v>
      </c>
      <c r="O1083" s="172">
        <v>1.5163</v>
      </c>
      <c r="P1083" s="172">
        <v>7.9283000000000001</v>
      </c>
      <c r="Q1083" s="172">
        <v>13.2117</v>
      </c>
      <c r="R1083" s="172">
        <v>0.89429999999999998</v>
      </c>
    </row>
    <row r="1084" spans="1:18" x14ac:dyDescent="0.3">
      <c r="A1084" s="168" t="s">
        <v>1186</v>
      </c>
      <c r="B1084" s="168" t="s">
        <v>1197</v>
      </c>
      <c r="C1084" s="168">
        <v>140228</v>
      </c>
      <c r="D1084" s="171">
        <v>44025</v>
      </c>
      <c r="E1084" s="172">
        <v>27.004999999999999</v>
      </c>
      <c r="F1084" s="172">
        <v>-0.2475</v>
      </c>
      <c r="G1084" s="172">
        <v>-0.2475</v>
      </c>
      <c r="H1084" s="172">
        <v>0.17430000000000001</v>
      </c>
      <c r="I1084" s="172">
        <v>3.4238</v>
      </c>
      <c r="J1084" s="172">
        <v>5.7899000000000003</v>
      </c>
      <c r="K1084" s="172">
        <v>18.469000000000001</v>
      </c>
      <c r="L1084" s="172">
        <v>-8.8223000000000003</v>
      </c>
      <c r="M1084" s="172">
        <v>-1.4523999999999999</v>
      </c>
      <c r="N1084" s="172">
        <v>-2.2974000000000001</v>
      </c>
      <c r="O1084" s="172">
        <v>0.60919999999999996</v>
      </c>
      <c r="P1084" s="172">
        <v>5.7263000000000002</v>
      </c>
      <c r="Q1084" s="172">
        <v>15.3924</v>
      </c>
      <c r="R1084" s="172">
        <v>-3.6372</v>
      </c>
    </row>
    <row r="1085" spans="1:18" x14ac:dyDescent="0.3">
      <c r="A1085" s="168" t="s">
        <v>1186</v>
      </c>
      <c r="B1085" s="168" t="s">
        <v>1198</v>
      </c>
      <c r="C1085" s="168">
        <v>140225</v>
      </c>
      <c r="D1085" s="171">
        <v>44025</v>
      </c>
      <c r="E1085" s="172">
        <v>24.870999999999999</v>
      </c>
      <c r="F1085" s="172">
        <v>-0.26469999999999999</v>
      </c>
      <c r="G1085" s="172">
        <v>-0.26469999999999999</v>
      </c>
      <c r="H1085" s="172">
        <v>0.1409</v>
      </c>
      <c r="I1085" s="172">
        <v>3.3578999999999999</v>
      </c>
      <c r="J1085" s="172">
        <v>5.6406999999999998</v>
      </c>
      <c r="K1085" s="172">
        <v>17.978300000000001</v>
      </c>
      <c r="L1085" s="172">
        <v>-9.5699000000000005</v>
      </c>
      <c r="M1085" s="172">
        <v>-2.6728000000000001</v>
      </c>
      <c r="N1085" s="172">
        <v>-3.8839000000000001</v>
      </c>
      <c r="O1085" s="172">
        <v>-0.77</v>
      </c>
      <c r="P1085" s="172">
        <v>4.6501999999999999</v>
      </c>
      <c r="Q1085" s="172">
        <v>7.5260999999999996</v>
      </c>
      <c r="R1085" s="172">
        <v>-5.1292</v>
      </c>
    </row>
    <row r="1086" spans="1:18" x14ac:dyDescent="0.3">
      <c r="A1086" s="168" t="s">
        <v>1186</v>
      </c>
      <c r="B1086" s="168" t="s">
        <v>1199</v>
      </c>
      <c r="C1086" s="168">
        <v>100473</v>
      </c>
      <c r="D1086" s="171">
        <v>44025</v>
      </c>
      <c r="E1086" s="172">
        <v>846.30579999999998</v>
      </c>
      <c r="F1086" s="172">
        <v>-9.0300000000000005E-2</v>
      </c>
      <c r="G1086" s="172">
        <v>-9.0300000000000005E-2</v>
      </c>
      <c r="H1086" s="172">
        <v>-0.81210000000000004</v>
      </c>
      <c r="I1086" s="172">
        <v>2.0901999999999998</v>
      </c>
      <c r="J1086" s="172">
        <v>5.5678000000000001</v>
      </c>
      <c r="K1086" s="172">
        <v>18.609300000000001</v>
      </c>
      <c r="L1086" s="172">
        <v>-13.5113</v>
      </c>
      <c r="M1086" s="172">
        <v>-7.0094000000000003</v>
      </c>
      <c r="N1086" s="172">
        <v>-9.2944999999999993</v>
      </c>
      <c r="O1086" s="172">
        <v>-2.2464</v>
      </c>
      <c r="P1086" s="172">
        <v>4.5381999999999998</v>
      </c>
      <c r="Q1086" s="172">
        <v>18.133700000000001</v>
      </c>
      <c r="R1086" s="172">
        <v>-5.4935</v>
      </c>
    </row>
    <row r="1087" spans="1:18" x14ac:dyDescent="0.3">
      <c r="A1087" s="168" t="s">
        <v>1186</v>
      </c>
      <c r="B1087" s="168" t="s">
        <v>1200</v>
      </c>
      <c r="C1087" s="168">
        <v>118533</v>
      </c>
      <c r="D1087" s="171">
        <v>44025</v>
      </c>
      <c r="E1087" s="172">
        <v>913.20939999999996</v>
      </c>
      <c r="F1087" s="172">
        <v>-8.3400000000000002E-2</v>
      </c>
      <c r="G1087" s="172">
        <v>-8.3400000000000002E-2</v>
      </c>
      <c r="H1087" s="172">
        <v>-0.79659999999999997</v>
      </c>
      <c r="I1087" s="172">
        <v>2.1234999999999999</v>
      </c>
      <c r="J1087" s="172">
        <v>5.6420000000000003</v>
      </c>
      <c r="K1087" s="172">
        <v>18.857600000000001</v>
      </c>
      <c r="L1087" s="172">
        <v>-13.148400000000001</v>
      </c>
      <c r="M1087" s="172">
        <v>-6.4104999999999999</v>
      </c>
      <c r="N1087" s="172">
        <v>-8.5166000000000004</v>
      </c>
      <c r="O1087" s="172">
        <v>-1.3068</v>
      </c>
      <c r="P1087" s="172">
        <v>5.5833000000000004</v>
      </c>
      <c r="Q1087" s="172">
        <v>14.319599999999999</v>
      </c>
      <c r="R1087" s="172">
        <v>-4.6252000000000004</v>
      </c>
    </row>
    <row r="1088" spans="1:18" x14ac:dyDescent="0.3">
      <c r="A1088" s="168" t="s">
        <v>1186</v>
      </c>
      <c r="B1088" s="168" t="s">
        <v>1201</v>
      </c>
      <c r="C1088" s="168">
        <v>105758</v>
      </c>
      <c r="D1088" s="171">
        <v>44025</v>
      </c>
      <c r="E1088" s="172">
        <v>48.508000000000003</v>
      </c>
      <c r="F1088" s="172">
        <v>-0.37990000000000002</v>
      </c>
      <c r="G1088" s="172">
        <v>-0.37990000000000002</v>
      </c>
      <c r="H1088" s="172">
        <v>-0.78129999999999999</v>
      </c>
      <c r="I1088" s="172">
        <v>1.4387000000000001</v>
      </c>
      <c r="J1088" s="172">
        <v>6.9329999999999998</v>
      </c>
      <c r="K1088" s="172">
        <v>19.897200000000002</v>
      </c>
      <c r="L1088" s="172">
        <v>-10.9961</v>
      </c>
      <c r="M1088" s="172">
        <v>-2.8986000000000001</v>
      </c>
      <c r="N1088" s="172">
        <v>-8.4391999999999996</v>
      </c>
      <c r="O1088" s="172">
        <v>-3.2124999999999999</v>
      </c>
      <c r="P1088" s="172">
        <v>5.0442999999999998</v>
      </c>
      <c r="Q1088" s="172">
        <v>12.852600000000001</v>
      </c>
      <c r="R1088" s="172">
        <v>-7.0709</v>
      </c>
    </row>
    <row r="1089" spans="1:18" x14ac:dyDescent="0.3">
      <c r="A1089" s="168" t="s">
        <v>1186</v>
      </c>
      <c r="B1089" s="168" t="s">
        <v>1202</v>
      </c>
      <c r="C1089" s="168">
        <v>118989</v>
      </c>
      <c r="D1089" s="171">
        <v>44025</v>
      </c>
      <c r="E1089" s="172">
        <v>51.64</v>
      </c>
      <c r="F1089" s="172">
        <v>-0.37430000000000002</v>
      </c>
      <c r="G1089" s="172">
        <v>-0.37430000000000002</v>
      </c>
      <c r="H1089" s="172">
        <v>-0.77049999999999996</v>
      </c>
      <c r="I1089" s="172">
        <v>1.4678</v>
      </c>
      <c r="J1089" s="172">
        <v>6.9949000000000003</v>
      </c>
      <c r="K1089" s="172">
        <v>20.106999999999999</v>
      </c>
      <c r="L1089" s="172">
        <v>-10.676</v>
      </c>
      <c r="M1089" s="172">
        <v>-2.4114</v>
      </c>
      <c r="N1089" s="172">
        <v>-7.8367000000000004</v>
      </c>
      <c r="O1089" s="172">
        <v>-2.3433999999999999</v>
      </c>
      <c r="P1089" s="172">
        <v>6.0083000000000002</v>
      </c>
      <c r="Q1089" s="172">
        <v>14.4764</v>
      </c>
      <c r="R1089" s="172">
        <v>-6.3230000000000004</v>
      </c>
    </row>
    <row r="1090" spans="1:18" x14ac:dyDescent="0.3">
      <c r="A1090" s="168" t="s">
        <v>1186</v>
      </c>
      <c r="B1090" s="168" t="s">
        <v>1203</v>
      </c>
      <c r="C1090" s="168">
        <v>102528</v>
      </c>
      <c r="D1090" s="171">
        <v>44025</v>
      </c>
      <c r="E1090" s="172">
        <v>82.38</v>
      </c>
      <c r="F1090" s="172">
        <v>-0.1212</v>
      </c>
      <c r="G1090" s="172">
        <v>-0.1212</v>
      </c>
      <c r="H1090" s="172">
        <v>0.69669999999999999</v>
      </c>
      <c r="I1090" s="172">
        <v>4.9694000000000003</v>
      </c>
      <c r="J1090" s="172">
        <v>7.7567000000000004</v>
      </c>
      <c r="K1090" s="172">
        <v>22.0806</v>
      </c>
      <c r="L1090" s="172">
        <v>-14.4992</v>
      </c>
      <c r="M1090" s="172">
        <v>-7.8730000000000002</v>
      </c>
      <c r="N1090" s="172">
        <v>-11.6</v>
      </c>
      <c r="O1090" s="172">
        <v>-3.5169999999999999</v>
      </c>
      <c r="P1090" s="172">
        <v>2.5316000000000001</v>
      </c>
      <c r="Q1090" s="172">
        <v>14.358000000000001</v>
      </c>
      <c r="R1090" s="172">
        <v>-7.0355999999999996</v>
      </c>
    </row>
    <row r="1091" spans="1:18" x14ac:dyDescent="0.3">
      <c r="A1091" s="168" t="s">
        <v>1186</v>
      </c>
      <c r="B1091" s="168" t="s">
        <v>1204</v>
      </c>
      <c r="C1091" s="168">
        <v>120381</v>
      </c>
      <c r="D1091" s="171">
        <v>44025</v>
      </c>
      <c r="E1091" s="172">
        <v>88.29</v>
      </c>
      <c r="F1091" s="172">
        <v>-0.11310000000000001</v>
      </c>
      <c r="G1091" s="172">
        <v>-0.11310000000000001</v>
      </c>
      <c r="H1091" s="172">
        <v>0.71870000000000001</v>
      </c>
      <c r="I1091" s="172">
        <v>5.0195999999999996</v>
      </c>
      <c r="J1091" s="172">
        <v>7.8548999999999998</v>
      </c>
      <c r="K1091" s="172">
        <v>22.387</v>
      </c>
      <c r="L1091" s="172">
        <v>-14.089700000000001</v>
      </c>
      <c r="M1091" s="172">
        <v>-7.2291999999999996</v>
      </c>
      <c r="N1091" s="172">
        <v>-10.773099999999999</v>
      </c>
      <c r="O1091" s="172">
        <v>-2.4952999999999999</v>
      </c>
      <c r="P1091" s="172">
        <v>3.5708000000000002</v>
      </c>
      <c r="Q1091" s="172">
        <v>13.4541</v>
      </c>
      <c r="R1091" s="172">
        <v>-6.1135999999999999</v>
      </c>
    </row>
    <row r="1092" spans="1:18" x14ac:dyDescent="0.3">
      <c r="A1092" s="168" t="s">
        <v>1186</v>
      </c>
      <c r="B1092" s="168" t="s">
        <v>1205</v>
      </c>
      <c r="C1092" s="168">
        <v>140460</v>
      </c>
      <c r="D1092" s="171">
        <v>44025</v>
      </c>
      <c r="E1092" s="172">
        <v>9.82</v>
      </c>
      <c r="F1092" s="172">
        <v>-0.30459999999999998</v>
      </c>
      <c r="G1092" s="172">
        <v>-0.30459999999999998</v>
      </c>
      <c r="H1092" s="172">
        <v>0</v>
      </c>
      <c r="I1092" s="172">
        <v>2.7197</v>
      </c>
      <c r="J1092" s="172">
        <v>7.2051999999999996</v>
      </c>
      <c r="K1092" s="172">
        <v>21.534700000000001</v>
      </c>
      <c r="L1092" s="172">
        <v>-7.4458000000000002</v>
      </c>
      <c r="M1092" s="172">
        <v>-0.70779999999999998</v>
      </c>
      <c r="N1092" s="172">
        <v>-4.1951000000000001</v>
      </c>
      <c r="O1092" s="172">
        <v>-4.3982000000000001</v>
      </c>
      <c r="P1092" s="172"/>
      <c r="Q1092" s="172">
        <v>-0.52270000000000005</v>
      </c>
      <c r="R1092" s="172">
        <v>-6.5213000000000001</v>
      </c>
    </row>
    <row r="1093" spans="1:18" x14ac:dyDescent="0.3">
      <c r="A1093" s="168" t="s">
        <v>1186</v>
      </c>
      <c r="B1093" s="168" t="s">
        <v>1206</v>
      </c>
      <c r="C1093" s="168">
        <v>140461</v>
      </c>
      <c r="D1093" s="171">
        <v>44025</v>
      </c>
      <c r="E1093" s="172">
        <v>10.49</v>
      </c>
      <c r="F1093" s="172">
        <v>-0.28520000000000001</v>
      </c>
      <c r="G1093" s="172">
        <v>-0.28520000000000001</v>
      </c>
      <c r="H1093" s="172">
        <v>0</v>
      </c>
      <c r="I1093" s="172">
        <v>2.7423999999999999</v>
      </c>
      <c r="J1093" s="172">
        <v>7.3695000000000004</v>
      </c>
      <c r="K1093" s="172">
        <v>21.6937</v>
      </c>
      <c r="L1093" s="172">
        <v>-7.1680999999999999</v>
      </c>
      <c r="M1093" s="172">
        <v>-0.1903</v>
      </c>
      <c r="N1093" s="172">
        <v>-3.3180000000000001</v>
      </c>
      <c r="O1093" s="172">
        <v>-2.6471</v>
      </c>
      <c r="P1093" s="172"/>
      <c r="Q1093" s="172">
        <v>1.3898999999999999</v>
      </c>
      <c r="R1093" s="172">
        <v>-5.2645</v>
      </c>
    </row>
    <row r="1094" spans="1:18" x14ac:dyDescent="0.3">
      <c r="A1094" s="168" t="s">
        <v>1186</v>
      </c>
      <c r="B1094" s="168" t="s">
        <v>1207</v>
      </c>
      <c r="C1094" s="168">
        <v>105503</v>
      </c>
      <c r="D1094" s="171">
        <v>44025</v>
      </c>
      <c r="E1094" s="172">
        <v>47.91</v>
      </c>
      <c r="F1094" s="172">
        <v>4.1799999999999997E-2</v>
      </c>
      <c r="G1094" s="172">
        <v>4.1799999999999997E-2</v>
      </c>
      <c r="H1094" s="172">
        <v>-0.45710000000000001</v>
      </c>
      <c r="I1094" s="172">
        <v>2.613</v>
      </c>
      <c r="J1094" s="172">
        <v>4.2427999999999999</v>
      </c>
      <c r="K1094" s="172">
        <v>17.167999999999999</v>
      </c>
      <c r="L1094" s="172">
        <v>-5.8188000000000004</v>
      </c>
      <c r="M1094" s="172">
        <v>2.569</v>
      </c>
      <c r="N1094" s="172">
        <v>1.5257000000000001</v>
      </c>
      <c r="O1094" s="172">
        <v>2.907</v>
      </c>
      <c r="P1094" s="172">
        <v>6.3644999999999996</v>
      </c>
      <c r="Q1094" s="172">
        <v>12.5581</v>
      </c>
      <c r="R1094" s="172">
        <v>0.62060000000000004</v>
      </c>
    </row>
    <row r="1095" spans="1:18" x14ac:dyDescent="0.3">
      <c r="A1095" s="168" t="s">
        <v>1186</v>
      </c>
      <c r="B1095" s="168" t="s">
        <v>1208</v>
      </c>
      <c r="C1095" s="168">
        <v>120403</v>
      </c>
      <c r="D1095" s="171">
        <v>44025</v>
      </c>
      <c r="E1095" s="172">
        <v>53.79</v>
      </c>
      <c r="F1095" s="172">
        <v>3.7199999999999997E-2</v>
      </c>
      <c r="G1095" s="172">
        <v>3.7199999999999997E-2</v>
      </c>
      <c r="H1095" s="172">
        <v>-0.42580000000000001</v>
      </c>
      <c r="I1095" s="172">
        <v>2.6722999999999999</v>
      </c>
      <c r="J1095" s="172">
        <v>4.3654999999999999</v>
      </c>
      <c r="K1095" s="172">
        <v>17.548100000000002</v>
      </c>
      <c r="L1095" s="172">
        <v>-5.2325999999999997</v>
      </c>
      <c r="M1095" s="172">
        <v>3.5817000000000001</v>
      </c>
      <c r="N1095" s="172">
        <v>2.9277000000000002</v>
      </c>
      <c r="O1095" s="172">
        <v>4.5667999999999997</v>
      </c>
      <c r="P1095" s="172">
        <v>8.1617999999999995</v>
      </c>
      <c r="Q1095" s="172">
        <v>15.940300000000001</v>
      </c>
      <c r="R1095" s="172">
        <v>2.1564999999999999</v>
      </c>
    </row>
    <row r="1096" spans="1:18" x14ac:dyDescent="0.3">
      <c r="A1096" s="168" t="s">
        <v>1186</v>
      </c>
      <c r="B1096" s="168" t="s">
        <v>1209</v>
      </c>
      <c r="C1096" s="168">
        <v>104908</v>
      </c>
      <c r="D1096" s="171">
        <v>44025</v>
      </c>
      <c r="E1096" s="172">
        <v>36.463000000000001</v>
      </c>
      <c r="F1096" s="172">
        <v>-9.5899999999999999E-2</v>
      </c>
      <c r="G1096" s="172">
        <v>-9.5899999999999999E-2</v>
      </c>
      <c r="H1096" s="172">
        <v>-0.51839999999999997</v>
      </c>
      <c r="I1096" s="172">
        <v>2.9563000000000001</v>
      </c>
      <c r="J1096" s="172">
        <v>5.7849000000000004</v>
      </c>
      <c r="K1096" s="172">
        <v>19.136800000000001</v>
      </c>
      <c r="L1096" s="172">
        <v>-12.5525</v>
      </c>
      <c r="M1096" s="172">
        <v>-1.8096000000000001</v>
      </c>
      <c r="N1096" s="172">
        <v>-4.2839999999999998</v>
      </c>
      <c r="O1096" s="172">
        <v>-0.71220000000000006</v>
      </c>
      <c r="P1096" s="172">
        <v>6.6199000000000003</v>
      </c>
      <c r="Q1096" s="172">
        <v>10.2171</v>
      </c>
      <c r="R1096" s="172">
        <v>-2.0880999999999998</v>
      </c>
    </row>
    <row r="1097" spans="1:18" x14ac:dyDescent="0.3">
      <c r="A1097" s="168" t="s">
        <v>1186</v>
      </c>
      <c r="B1097" s="168" t="s">
        <v>1210</v>
      </c>
      <c r="C1097" s="168">
        <v>119775</v>
      </c>
      <c r="D1097" s="171">
        <v>44025</v>
      </c>
      <c r="E1097" s="172">
        <v>39.795999999999999</v>
      </c>
      <c r="F1097" s="172">
        <v>-8.5400000000000004E-2</v>
      </c>
      <c r="G1097" s="172">
        <v>-8.5400000000000004E-2</v>
      </c>
      <c r="H1097" s="172">
        <v>-0.49509999999999998</v>
      </c>
      <c r="I1097" s="172">
        <v>3.0049999999999999</v>
      </c>
      <c r="J1097" s="172">
        <v>5.9024000000000001</v>
      </c>
      <c r="K1097" s="172">
        <v>19.525500000000001</v>
      </c>
      <c r="L1097" s="172">
        <v>-11.9655</v>
      </c>
      <c r="M1097" s="172">
        <v>-0.85699999999999998</v>
      </c>
      <c r="N1097" s="172">
        <v>-3.0666000000000002</v>
      </c>
      <c r="O1097" s="172">
        <v>0.51919999999999999</v>
      </c>
      <c r="P1097" s="172">
        <v>8.0526999999999997</v>
      </c>
      <c r="Q1097" s="172">
        <v>14.967499999999999</v>
      </c>
      <c r="R1097" s="172">
        <v>-0.86080000000000001</v>
      </c>
    </row>
    <row r="1098" spans="1:18" x14ac:dyDescent="0.3">
      <c r="A1098" s="168" t="s">
        <v>1186</v>
      </c>
      <c r="B1098" s="168" t="s">
        <v>1211</v>
      </c>
      <c r="C1098" s="168">
        <v>119807</v>
      </c>
      <c r="D1098" s="171">
        <v>44025</v>
      </c>
      <c r="E1098" s="172">
        <v>129.54</v>
      </c>
      <c r="F1098" s="172">
        <v>0.1082</v>
      </c>
      <c r="G1098" s="172">
        <v>0.1082</v>
      </c>
      <c r="H1098" s="172">
        <v>-0.36149999999999999</v>
      </c>
      <c r="I1098" s="172">
        <v>1.7756000000000001</v>
      </c>
      <c r="J1098" s="172">
        <v>5.5488</v>
      </c>
      <c r="K1098" s="172">
        <v>17.8279</v>
      </c>
      <c r="L1098" s="172">
        <v>-10.427300000000001</v>
      </c>
      <c r="M1098" s="172">
        <v>-1.5279</v>
      </c>
      <c r="N1098" s="172">
        <v>-4.6448</v>
      </c>
      <c r="O1098" s="172">
        <v>-2.5297000000000001</v>
      </c>
      <c r="P1098" s="172">
        <v>7.5468000000000002</v>
      </c>
      <c r="Q1098" s="172">
        <v>15.808999999999999</v>
      </c>
      <c r="R1098" s="172">
        <v>-5.1698000000000004</v>
      </c>
    </row>
    <row r="1099" spans="1:18" x14ac:dyDescent="0.3">
      <c r="A1099" s="168" t="s">
        <v>1186</v>
      </c>
      <c r="B1099" s="168" t="s">
        <v>1212</v>
      </c>
      <c r="C1099" s="168">
        <v>112496</v>
      </c>
      <c r="D1099" s="171">
        <v>44025</v>
      </c>
      <c r="E1099" s="172">
        <v>121.09</v>
      </c>
      <c r="F1099" s="172">
        <v>9.9199999999999997E-2</v>
      </c>
      <c r="G1099" s="172">
        <v>9.9199999999999997E-2</v>
      </c>
      <c r="H1099" s="172">
        <v>-0.3866</v>
      </c>
      <c r="I1099" s="172">
        <v>1.7306999999999999</v>
      </c>
      <c r="J1099" s="172">
        <v>5.4424000000000001</v>
      </c>
      <c r="K1099" s="172">
        <v>17.471900000000002</v>
      </c>
      <c r="L1099" s="172">
        <v>-10.9894</v>
      </c>
      <c r="M1099" s="172">
        <v>-2.4489999999999998</v>
      </c>
      <c r="N1099" s="172">
        <v>-5.8178000000000001</v>
      </c>
      <c r="O1099" s="172">
        <v>-3.5518000000000001</v>
      </c>
      <c r="P1099" s="172">
        <v>6.5122</v>
      </c>
      <c r="Q1099" s="172">
        <v>16.939699999999998</v>
      </c>
      <c r="R1099" s="172">
        <v>-6.2473000000000001</v>
      </c>
    </row>
    <row r="1100" spans="1:18" x14ac:dyDescent="0.3">
      <c r="A1100" s="168" t="s">
        <v>1186</v>
      </c>
      <c r="B1100" s="168" t="s">
        <v>1213</v>
      </c>
      <c r="C1100" s="168">
        <v>142110</v>
      </c>
      <c r="D1100" s="171">
        <v>44025</v>
      </c>
      <c r="E1100" s="172">
        <v>9.5395000000000003</v>
      </c>
      <c r="F1100" s="172">
        <v>5.7700000000000001E-2</v>
      </c>
      <c r="G1100" s="172">
        <v>5.7700000000000001E-2</v>
      </c>
      <c r="H1100" s="172">
        <v>-0.64570000000000005</v>
      </c>
      <c r="I1100" s="172">
        <v>0.79139999999999999</v>
      </c>
      <c r="J1100" s="172">
        <v>4.2557</v>
      </c>
      <c r="K1100" s="172">
        <v>15.2865</v>
      </c>
      <c r="L1100" s="172">
        <v>-7.9269999999999996</v>
      </c>
      <c r="M1100" s="172">
        <v>-0.37390000000000001</v>
      </c>
      <c r="N1100" s="172">
        <v>1.5369999999999999</v>
      </c>
      <c r="O1100" s="172"/>
      <c r="P1100" s="172"/>
      <c r="Q1100" s="172">
        <v>-1.9043000000000001</v>
      </c>
      <c r="R1100" s="172">
        <v>-0.20979999999999999</v>
      </c>
    </row>
    <row r="1101" spans="1:18" x14ac:dyDescent="0.3">
      <c r="A1101" s="168" t="s">
        <v>1186</v>
      </c>
      <c r="B1101" s="168" t="s">
        <v>1214</v>
      </c>
      <c r="C1101" s="168">
        <v>142109</v>
      </c>
      <c r="D1101" s="171">
        <v>44025</v>
      </c>
      <c r="E1101" s="172">
        <v>9.1256000000000004</v>
      </c>
      <c r="F1101" s="172">
        <v>4.2799999999999998E-2</v>
      </c>
      <c r="G1101" s="172">
        <v>4.2799999999999998E-2</v>
      </c>
      <c r="H1101" s="172">
        <v>-0.67910000000000004</v>
      </c>
      <c r="I1101" s="172">
        <v>0.72409999999999997</v>
      </c>
      <c r="J1101" s="172">
        <v>4.1033999999999997</v>
      </c>
      <c r="K1101" s="172">
        <v>14.8033</v>
      </c>
      <c r="L1101" s="172">
        <v>-8.6480999999999995</v>
      </c>
      <c r="M1101" s="172">
        <v>-1.5524</v>
      </c>
      <c r="N1101" s="172">
        <v>-6.13E-2</v>
      </c>
      <c r="O1101" s="172"/>
      <c r="P1101" s="172"/>
      <c r="Q1101" s="172">
        <v>-3.6629</v>
      </c>
      <c r="R1101" s="172">
        <v>-1.9144000000000001</v>
      </c>
    </row>
    <row r="1102" spans="1:18" x14ac:dyDescent="0.3">
      <c r="A1102" s="168" t="s">
        <v>1186</v>
      </c>
      <c r="B1102" s="168" t="s">
        <v>1215</v>
      </c>
      <c r="C1102" s="168">
        <v>147445</v>
      </c>
      <c r="D1102" s="171">
        <v>44025</v>
      </c>
      <c r="E1102" s="172">
        <v>10.397</v>
      </c>
      <c r="F1102" s="172">
        <v>-5.7700000000000001E-2</v>
      </c>
      <c r="G1102" s="172">
        <v>-5.7700000000000001E-2</v>
      </c>
      <c r="H1102" s="172">
        <v>-0.99039999999999995</v>
      </c>
      <c r="I1102" s="172">
        <v>3.8660999999999999</v>
      </c>
      <c r="J1102" s="172">
        <v>7.7186000000000003</v>
      </c>
      <c r="K1102" s="172">
        <v>20.5869</v>
      </c>
      <c r="L1102" s="172">
        <v>-10.3088</v>
      </c>
      <c r="M1102" s="172">
        <v>0.95150000000000001</v>
      </c>
      <c r="N1102" s="172"/>
      <c r="O1102" s="172"/>
      <c r="P1102" s="172"/>
      <c r="Q1102" s="172">
        <v>3.97</v>
      </c>
      <c r="R1102" s="172"/>
    </row>
    <row r="1103" spans="1:18" x14ac:dyDescent="0.3">
      <c r="A1103" s="168" t="s">
        <v>1186</v>
      </c>
      <c r="B1103" s="168" t="s">
        <v>1216</v>
      </c>
      <c r="C1103" s="168">
        <v>147479</v>
      </c>
      <c r="D1103" s="171">
        <v>44025</v>
      </c>
      <c r="E1103" s="172">
        <v>10.228999999999999</v>
      </c>
      <c r="F1103" s="172">
        <v>-6.8400000000000002E-2</v>
      </c>
      <c r="G1103" s="172">
        <v>-6.8400000000000002E-2</v>
      </c>
      <c r="H1103" s="172">
        <v>-1.0161</v>
      </c>
      <c r="I1103" s="172">
        <v>3.8056000000000001</v>
      </c>
      <c r="J1103" s="172">
        <v>7.5717999999999996</v>
      </c>
      <c r="K1103" s="172">
        <v>20.100999999999999</v>
      </c>
      <c r="L1103" s="172">
        <v>-11.0444</v>
      </c>
      <c r="M1103" s="172">
        <v>-0.31190000000000001</v>
      </c>
      <c r="N1103" s="172"/>
      <c r="O1103" s="172"/>
      <c r="P1103" s="172"/>
      <c r="Q1103" s="172">
        <v>2.29</v>
      </c>
      <c r="R1103" s="172"/>
    </row>
    <row r="1104" spans="1:18" x14ac:dyDescent="0.3">
      <c r="A1104" s="168" t="s">
        <v>1186</v>
      </c>
      <c r="B1104" s="168" t="s">
        <v>1217</v>
      </c>
      <c r="C1104" s="168">
        <v>127042</v>
      </c>
      <c r="D1104" s="171">
        <v>44025</v>
      </c>
      <c r="E1104" s="172">
        <v>24.159400000000002</v>
      </c>
      <c r="F1104" s="172">
        <v>-0.49709999999999999</v>
      </c>
      <c r="G1104" s="172">
        <v>-0.49709999999999999</v>
      </c>
      <c r="H1104" s="172">
        <v>0.68640000000000001</v>
      </c>
      <c r="I1104" s="172">
        <v>2.7509000000000001</v>
      </c>
      <c r="J1104" s="172">
        <v>6.2274000000000003</v>
      </c>
      <c r="K1104" s="172">
        <v>15.660500000000001</v>
      </c>
      <c r="L1104" s="172">
        <v>-17.09</v>
      </c>
      <c r="M1104" s="172">
        <v>-10.321099999999999</v>
      </c>
      <c r="N1104" s="172">
        <v>-5.6913999999999998</v>
      </c>
      <c r="O1104" s="172">
        <v>-3.2566999999999999</v>
      </c>
      <c r="P1104" s="172">
        <v>3.0686</v>
      </c>
      <c r="Q1104" s="172">
        <v>14.8116</v>
      </c>
      <c r="R1104" s="172">
        <v>-5.9371999999999998</v>
      </c>
    </row>
    <row r="1105" spans="1:18" x14ac:dyDescent="0.3">
      <c r="A1105" s="168" t="s">
        <v>1186</v>
      </c>
      <c r="B1105" s="168" t="s">
        <v>1218</v>
      </c>
      <c r="C1105" s="168">
        <v>127039</v>
      </c>
      <c r="D1105" s="171">
        <v>44025</v>
      </c>
      <c r="E1105" s="172">
        <v>22.330400000000001</v>
      </c>
      <c r="F1105" s="172">
        <v>-0.50749999999999995</v>
      </c>
      <c r="G1105" s="172">
        <v>-0.50749999999999995</v>
      </c>
      <c r="H1105" s="172">
        <v>0.66269999999999996</v>
      </c>
      <c r="I1105" s="172">
        <v>2.7025000000000001</v>
      </c>
      <c r="J1105" s="172">
        <v>6.1169000000000002</v>
      </c>
      <c r="K1105" s="172">
        <v>15.327500000000001</v>
      </c>
      <c r="L1105" s="172">
        <v>-17.5656</v>
      </c>
      <c r="M1105" s="172">
        <v>-11.0916</v>
      </c>
      <c r="N1105" s="172">
        <v>-6.7706</v>
      </c>
      <c r="O1105" s="172">
        <v>-4.4408000000000003</v>
      </c>
      <c r="P1105" s="172">
        <v>1.7989999999999999</v>
      </c>
      <c r="Q1105" s="172">
        <v>13.404999999999999</v>
      </c>
      <c r="R1105" s="172">
        <v>-7.0407999999999999</v>
      </c>
    </row>
    <row r="1106" spans="1:18" x14ac:dyDescent="0.3">
      <c r="A1106" s="168" t="s">
        <v>1186</v>
      </c>
      <c r="B1106" s="168" t="s">
        <v>1219</v>
      </c>
      <c r="C1106" s="168">
        <v>100377</v>
      </c>
      <c r="D1106" s="171">
        <v>44025</v>
      </c>
      <c r="E1106" s="172">
        <v>1028.9864</v>
      </c>
      <c r="F1106" s="172">
        <v>0.12889999999999999</v>
      </c>
      <c r="G1106" s="172">
        <v>0.12889999999999999</v>
      </c>
      <c r="H1106" s="172">
        <v>0.28599999999999998</v>
      </c>
      <c r="I1106" s="172">
        <v>3.3534999999999999</v>
      </c>
      <c r="J1106" s="172">
        <v>6.2752999999999997</v>
      </c>
      <c r="K1106" s="172">
        <v>17.633500000000002</v>
      </c>
      <c r="L1106" s="172">
        <v>-11.889900000000001</v>
      </c>
      <c r="M1106" s="172">
        <v>-2.8681000000000001</v>
      </c>
      <c r="N1106" s="172">
        <v>-6.9653999999999998</v>
      </c>
      <c r="O1106" s="172">
        <v>-0.83630000000000004</v>
      </c>
      <c r="P1106" s="172">
        <v>4.5446</v>
      </c>
      <c r="Q1106" s="172">
        <v>20.561399999999999</v>
      </c>
      <c r="R1106" s="172">
        <v>-1.8743000000000001</v>
      </c>
    </row>
    <row r="1107" spans="1:18" x14ac:dyDescent="0.3">
      <c r="A1107" s="168" t="s">
        <v>1186</v>
      </c>
      <c r="B1107" s="168" t="s">
        <v>1220</v>
      </c>
      <c r="C1107" s="168">
        <v>118668</v>
      </c>
      <c r="D1107" s="171">
        <v>44025</v>
      </c>
      <c r="E1107" s="172">
        <v>1083.8891000000001</v>
      </c>
      <c r="F1107" s="172">
        <v>0.13300000000000001</v>
      </c>
      <c r="G1107" s="172">
        <v>0.13300000000000001</v>
      </c>
      <c r="H1107" s="172">
        <v>0.29770000000000002</v>
      </c>
      <c r="I1107" s="172">
        <v>3.3774000000000002</v>
      </c>
      <c r="J1107" s="172">
        <v>6.3327999999999998</v>
      </c>
      <c r="K1107" s="172">
        <v>17.820599999999999</v>
      </c>
      <c r="L1107" s="172">
        <v>-11.592000000000001</v>
      </c>
      <c r="M1107" s="172">
        <v>-2.3862999999999999</v>
      </c>
      <c r="N1107" s="172">
        <v>-6.3639000000000001</v>
      </c>
      <c r="O1107" s="172">
        <v>-0.1552</v>
      </c>
      <c r="P1107" s="172">
        <v>5.2896000000000001</v>
      </c>
      <c r="Q1107" s="172">
        <v>10.6578</v>
      </c>
      <c r="R1107" s="172">
        <v>-1.2541</v>
      </c>
    </row>
    <row r="1108" spans="1:18" x14ac:dyDescent="0.3">
      <c r="A1108" s="168" t="s">
        <v>1186</v>
      </c>
      <c r="B1108" s="168" t="s">
        <v>1221</v>
      </c>
      <c r="C1108" s="168">
        <v>125307</v>
      </c>
      <c r="D1108" s="171">
        <v>44025</v>
      </c>
      <c r="E1108" s="172">
        <v>20.66</v>
      </c>
      <c r="F1108" s="172">
        <v>-4.8399999999999999E-2</v>
      </c>
      <c r="G1108" s="172">
        <v>-4.8399999999999999E-2</v>
      </c>
      <c r="H1108" s="172">
        <v>2.4293999999999998</v>
      </c>
      <c r="I1108" s="172">
        <v>5.9486999999999997</v>
      </c>
      <c r="J1108" s="172">
        <v>10.1867</v>
      </c>
      <c r="K1108" s="172">
        <v>24.8338</v>
      </c>
      <c r="L1108" s="172">
        <v>4.2907999999999999</v>
      </c>
      <c r="M1108" s="172">
        <v>15.5481</v>
      </c>
      <c r="N1108" s="172">
        <v>11.434699999999999</v>
      </c>
      <c r="O1108" s="172">
        <v>1.9604999999999999</v>
      </c>
      <c r="P1108" s="172">
        <v>4.9654999999999996</v>
      </c>
      <c r="Q1108" s="172">
        <v>11.5908</v>
      </c>
      <c r="R1108" s="172">
        <v>1.5077</v>
      </c>
    </row>
    <row r="1109" spans="1:18" x14ac:dyDescent="0.3">
      <c r="A1109" s="168" t="s">
        <v>1186</v>
      </c>
      <c r="B1109" s="168" t="s">
        <v>1222</v>
      </c>
      <c r="C1109" s="168">
        <v>125305</v>
      </c>
      <c r="D1109" s="171">
        <v>44025</v>
      </c>
      <c r="E1109" s="172">
        <v>19.25</v>
      </c>
      <c r="F1109" s="172">
        <v>-5.1900000000000002E-2</v>
      </c>
      <c r="G1109" s="172">
        <v>-5.1900000000000002E-2</v>
      </c>
      <c r="H1109" s="172">
        <v>2.3936000000000002</v>
      </c>
      <c r="I1109" s="172">
        <v>5.8856000000000002</v>
      </c>
      <c r="J1109" s="172">
        <v>10</v>
      </c>
      <c r="K1109" s="172">
        <v>24.273700000000002</v>
      </c>
      <c r="L1109" s="172">
        <v>3.3835000000000002</v>
      </c>
      <c r="M1109" s="172">
        <v>14.107900000000001</v>
      </c>
      <c r="N1109" s="172">
        <v>9.6241000000000003</v>
      </c>
      <c r="O1109" s="172">
        <v>0.31340000000000001</v>
      </c>
      <c r="P1109" s="172">
        <v>3.6343999999999999</v>
      </c>
      <c r="Q1109" s="172">
        <v>10.4049</v>
      </c>
      <c r="R1109" s="172">
        <v>-0.1036</v>
      </c>
    </row>
    <row r="1110" spans="1:18" x14ac:dyDescent="0.3">
      <c r="A1110" s="168" t="s">
        <v>1186</v>
      </c>
      <c r="B1110" s="168" t="s">
        <v>1223</v>
      </c>
      <c r="C1110" s="168">
        <v>147778</v>
      </c>
      <c r="D1110" s="171">
        <v>44025</v>
      </c>
      <c r="E1110" s="172">
        <v>9.4600000000000009</v>
      </c>
      <c r="F1110" s="172">
        <v>-0.1056</v>
      </c>
      <c r="G1110" s="172">
        <v>-0.1056</v>
      </c>
      <c r="H1110" s="172">
        <v>-0.52580000000000005</v>
      </c>
      <c r="I1110" s="172">
        <v>3.1625000000000001</v>
      </c>
      <c r="J1110" s="172">
        <v>6.5315000000000003</v>
      </c>
      <c r="K1110" s="172">
        <v>18.844200000000001</v>
      </c>
      <c r="L1110" s="172">
        <v>-7.3456999999999999</v>
      </c>
      <c r="M1110" s="172"/>
      <c r="N1110" s="172"/>
      <c r="O1110" s="172"/>
      <c r="P1110" s="172"/>
      <c r="Q1110" s="172">
        <v>-5.4</v>
      </c>
      <c r="R1110" s="172"/>
    </row>
    <row r="1111" spans="1:18" x14ac:dyDescent="0.3">
      <c r="A1111" s="168" t="s">
        <v>1186</v>
      </c>
      <c r="B1111" s="168" t="s">
        <v>1224</v>
      </c>
      <c r="C1111" s="168">
        <v>147779</v>
      </c>
      <c r="D1111" s="171">
        <v>44025</v>
      </c>
      <c r="E1111" s="172">
        <v>9.36</v>
      </c>
      <c r="F1111" s="172">
        <v>-0.2132</v>
      </c>
      <c r="G1111" s="172">
        <v>-0.2132</v>
      </c>
      <c r="H1111" s="172">
        <v>-0.63690000000000002</v>
      </c>
      <c r="I1111" s="172">
        <v>3.0836999999999999</v>
      </c>
      <c r="J1111" s="172">
        <v>6.3635999999999999</v>
      </c>
      <c r="K1111" s="172">
        <v>18.331199999999999</v>
      </c>
      <c r="L1111" s="172">
        <v>-8.2353000000000005</v>
      </c>
      <c r="M1111" s="172"/>
      <c r="N1111" s="172"/>
      <c r="O1111" s="172"/>
      <c r="P1111" s="172"/>
      <c r="Q1111" s="172">
        <v>-6.4</v>
      </c>
      <c r="R1111" s="172"/>
    </row>
    <row r="1112" spans="1:18" x14ac:dyDescent="0.3">
      <c r="A1112" s="168" t="s">
        <v>1186</v>
      </c>
      <c r="B1112" s="168" t="s">
        <v>1225</v>
      </c>
      <c r="C1112" s="168">
        <v>101065</v>
      </c>
      <c r="D1112" s="171">
        <v>44025</v>
      </c>
      <c r="E1112" s="172">
        <v>56.828400000000002</v>
      </c>
      <c r="F1112" s="172">
        <v>0.57820000000000005</v>
      </c>
      <c r="G1112" s="172">
        <v>0.57820000000000005</v>
      </c>
      <c r="H1112" s="172">
        <v>0.87919999999999998</v>
      </c>
      <c r="I1112" s="172">
        <v>2.8414000000000001</v>
      </c>
      <c r="J1112" s="172">
        <v>7.1351000000000004</v>
      </c>
      <c r="K1112" s="172">
        <v>17.2484</v>
      </c>
      <c r="L1112" s="172">
        <v>1.2273000000000001</v>
      </c>
      <c r="M1112" s="172">
        <v>11.9015</v>
      </c>
      <c r="N1112" s="172">
        <v>6.0194000000000001</v>
      </c>
      <c r="O1112" s="172">
        <v>3.0472000000000001</v>
      </c>
      <c r="P1112" s="172">
        <v>3.9695</v>
      </c>
      <c r="Q1112" s="172">
        <v>9.3748000000000005</v>
      </c>
      <c r="R1112" s="172">
        <v>-0.14749999999999999</v>
      </c>
    </row>
    <row r="1113" spans="1:18" x14ac:dyDescent="0.3">
      <c r="A1113" s="168" t="s">
        <v>1186</v>
      </c>
      <c r="B1113" s="168" t="s">
        <v>1226</v>
      </c>
      <c r="C1113" s="168">
        <v>120841</v>
      </c>
      <c r="D1113" s="171">
        <v>44025</v>
      </c>
      <c r="E1113" s="172">
        <v>58.643700000000003</v>
      </c>
      <c r="F1113" s="172">
        <v>0.59279999999999999</v>
      </c>
      <c r="G1113" s="172">
        <v>0.59279999999999999</v>
      </c>
      <c r="H1113" s="172">
        <v>0.91320000000000001</v>
      </c>
      <c r="I1113" s="172">
        <v>2.9106000000000001</v>
      </c>
      <c r="J1113" s="172">
        <v>7.2961999999999998</v>
      </c>
      <c r="K1113" s="172">
        <v>17.761500000000002</v>
      </c>
      <c r="L1113" s="172">
        <v>2.1179999999999999</v>
      </c>
      <c r="M1113" s="172">
        <v>13.3963</v>
      </c>
      <c r="N1113" s="172">
        <v>7.9044999999999996</v>
      </c>
      <c r="O1113" s="172">
        <v>3.9531999999999998</v>
      </c>
      <c r="P1113" s="172">
        <v>4.5129999999999999</v>
      </c>
      <c r="Q1113" s="172">
        <v>9.0343</v>
      </c>
      <c r="R1113" s="172">
        <v>1.0294000000000001</v>
      </c>
    </row>
    <row r="1114" spans="1:18" x14ac:dyDescent="0.3">
      <c r="A1114" s="168" t="s">
        <v>1186</v>
      </c>
      <c r="B1114" s="168" t="s">
        <v>1227</v>
      </c>
      <c r="C1114" s="168">
        <v>119716</v>
      </c>
      <c r="D1114" s="171">
        <v>44025</v>
      </c>
      <c r="E1114" s="172">
        <v>72.922899999999998</v>
      </c>
      <c r="F1114" s="172">
        <v>0.11550000000000001</v>
      </c>
      <c r="G1114" s="172">
        <v>0.11550000000000001</v>
      </c>
      <c r="H1114" s="172">
        <v>0.76590000000000003</v>
      </c>
      <c r="I1114" s="172">
        <v>3.9241999999999999</v>
      </c>
      <c r="J1114" s="172">
        <v>9.4231999999999996</v>
      </c>
      <c r="K1114" s="172">
        <v>25.208400000000001</v>
      </c>
      <c r="L1114" s="172">
        <v>-6.6353999999999997</v>
      </c>
      <c r="M1114" s="172">
        <v>2.3258000000000001</v>
      </c>
      <c r="N1114" s="172">
        <v>-2.4116</v>
      </c>
      <c r="O1114" s="172">
        <v>-3.7088999999999999</v>
      </c>
      <c r="P1114" s="172">
        <v>3.25</v>
      </c>
      <c r="Q1114" s="172">
        <v>13.6388</v>
      </c>
      <c r="R1114" s="172">
        <v>-2.3769</v>
      </c>
    </row>
    <row r="1115" spans="1:18" x14ac:dyDescent="0.3">
      <c r="A1115" s="168" t="s">
        <v>1186</v>
      </c>
      <c r="B1115" s="168" t="s">
        <v>1228</v>
      </c>
      <c r="C1115" s="168">
        <v>102941</v>
      </c>
      <c r="D1115" s="171">
        <v>44025</v>
      </c>
      <c r="E1115" s="172">
        <v>67.979699999999994</v>
      </c>
      <c r="F1115" s="172">
        <v>0.1082</v>
      </c>
      <c r="G1115" s="172">
        <v>0.1082</v>
      </c>
      <c r="H1115" s="172">
        <v>0.749</v>
      </c>
      <c r="I1115" s="172">
        <v>3.8889</v>
      </c>
      <c r="J1115" s="172">
        <v>9.3346999999999998</v>
      </c>
      <c r="K1115" s="172">
        <v>24.9</v>
      </c>
      <c r="L1115" s="172">
        <v>-7.0757000000000003</v>
      </c>
      <c r="M1115" s="172">
        <v>1.5841000000000001</v>
      </c>
      <c r="N1115" s="172">
        <v>-3.3483999999999998</v>
      </c>
      <c r="O1115" s="172">
        <v>-4.6637000000000004</v>
      </c>
      <c r="P1115" s="172">
        <v>2.1638000000000002</v>
      </c>
      <c r="Q1115" s="172">
        <v>13.344099999999999</v>
      </c>
      <c r="R1115" s="172">
        <v>-3.2572000000000001</v>
      </c>
    </row>
    <row r="1116" spans="1:18" x14ac:dyDescent="0.3">
      <c r="A1116" s="168" t="s">
        <v>1186</v>
      </c>
      <c r="B1116" s="168" t="s">
        <v>1229</v>
      </c>
      <c r="C1116" s="168">
        <v>101539</v>
      </c>
      <c r="D1116" s="171">
        <v>44025</v>
      </c>
      <c r="E1116" s="172">
        <v>394.83339999999998</v>
      </c>
      <c r="F1116" s="172">
        <v>-3.5799999999999998E-2</v>
      </c>
      <c r="G1116" s="172">
        <v>-3.5799999999999998E-2</v>
      </c>
      <c r="H1116" s="172">
        <v>-0.442</v>
      </c>
      <c r="I1116" s="172">
        <v>1.784</v>
      </c>
      <c r="J1116" s="172">
        <v>6.1628999999999996</v>
      </c>
      <c r="K1116" s="172">
        <v>16.351299999999998</v>
      </c>
      <c r="L1116" s="172">
        <v>-16.4633</v>
      </c>
      <c r="M1116" s="172">
        <v>-8.6934000000000005</v>
      </c>
      <c r="N1116" s="172">
        <v>-12.8232</v>
      </c>
      <c r="O1116" s="172">
        <v>-6.3361000000000001</v>
      </c>
      <c r="P1116" s="172">
        <v>2.4899</v>
      </c>
      <c r="Q1116" s="172">
        <v>22.6601</v>
      </c>
      <c r="R1116" s="172">
        <v>-9.6914999999999996</v>
      </c>
    </row>
    <row r="1117" spans="1:18" x14ac:dyDescent="0.3">
      <c r="A1117" s="168" t="s">
        <v>1186</v>
      </c>
      <c r="B1117" s="168" t="s">
        <v>1230</v>
      </c>
      <c r="C1117" s="168">
        <v>119581</v>
      </c>
      <c r="D1117" s="171">
        <v>44025</v>
      </c>
      <c r="E1117" s="172">
        <v>413.2296</v>
      </c>
      <c r="F1117" s="172">
        <v>-2.9499999999999998E-2</v>
      </c>
      <c r="G1117" s="172">
        <v>-2.9499999999999998E-2</v>
      </c>
      <c r="H1117" s="172">
        <v>-0.42759999999999998</v>
      </c>
      <c r="I1117" s="172">
        <v>1.8150999999999999</v>
      </c>
      <c r="J1117" s="172">
        <v>6.2356999999999996</v>
      </c>
      <c r="K1117" s="172">
        <v>16.5884</v>
      </c>
      <c r="L1117" s="172">
        <v>-16.1264</v>
      </c>
      <c r="M1117" s="172">
        <v>-8.1536000000000008</v>
      </c>
      <c r="N1117" s="172">
        <v>-12.133800000000001</v>
      </c>
      <c r="O1117" s="172">
        <v>-5.6078000000000001</v>
      </c>
      <c r="P1117" s="172">
        <v>3.1273</v>
      </c>
      <c r="Q1117" s="172">
        <v>12.189</v>
      </c>
      <c r="R1117" s="172">
        <v>-8.9772999999999996</v>
      </c>
    </row>
    <row r="1118" spans="1:18" x14ac:dyDescent="0.3">
      <c r="A1118" s="168" t="s">
        <v>1186</v>
      </c>
      <c r="B1118" s="168" t="s">
        <v>1231</v>
      </c>
      <c r="C1118" s="168">
        <v>102328</v>
      </c>
      <c r="D1118" s="171">
        <v>44025</v>
      </c>
      <c r="E1118" s="172">
        <v>130.78569999999999</v>
      </c>
      <c r="F1118" s="172">
        <v>-0.70750000000000002</v>
      </c>
      <c r="G1118" s="172">
        <v>-0.70750000000000002</v>
      </c>
      <c r="H1118" s="172">
        <v>-1.5955999999999999</v>
      </c>
      <c r="I1118" s="172">
        <v>1.5649</v>
      </c>
      <c r="J1118" s="172">
        <v>3.1815000000000002</v>
      </c>
      <c r="K1118" s="172">
        <v>16.0778</v>
      </c>
      <c r="L1118" s="172">
        <v>-10.0632</v>
      </c>
      <c r="M1118" s="172">
        <v>-2.2212999999999998</v>
      </c>
      <c r="N1118" s="172">
        <v>-4.0274999999999999</v>
      </c>
      <c r="O1118" s="172">
        <v>-0.3009</v>
      </c>
      <c r="P1118" s="172">
        <v>4.5452000000000004</v>
      </c>
      <c r="Q1118" s="172">
        <v>10.372</v>
      </c>
      <c r="R1118" s="172">
        <v>1.0318000000000001</v>
      </c>
    </row>
    <row r="1119" spans="1:18" x14ac:dyDescent="0.3">
      <c r="A1119" s="168" t="s">
        <v>1186</v>
      </c>
      <c r="B1119" s="168" t="s">
        <v>1232</v>
      </c>
      <c r="C1119" s="168">
        <v>119178</v>
      </c>
      <c r="D1119" s="171">
        <v>44025</v>
      </c>
      <c r="E1119" s="172">
        <v>139.86449999999999</v>
      </c>
      <c r="F1119" s="172">
        <v>-0.69779999999999998</v>
      </c>
      <c r="G1119" s="172">
        <v>-0.69779999999999998</v>
      </c>
      <c r="H1119" s="172">
        <v>-1.5732999999999999</v>
      </c>
      <c r="I1119" s="172">
        <v>1.6113</v>
      </c>
      <c r="J1119" s="172">
        <v>3.2890000000000001</v>
      </c>
      <c r="K1119" s="172">
        <v>16.429300000000001</v>
      </c>
      <c r="L1119" s="172">
        <v>-9.4664999999999999</v>
      </c>
      <c r="M1119" s="172">
        <v>-1.2597</v>
      </c>
      <c r="N1119" s="172">
        <v>-2.6711999999999998</v>
      </c>
      <c r="O1119" s="172">
        <v>0.82050000000000001</v>
      </c>
      <c r="P1119" s="172">
        <v>5.5494000000000003</v>
      </c>
      <c r="Q1119" s="172">
        <v>14.844099999999999</v>
      </c>
      <c r="R1119" s="172">
        <v>2.2904</v>
      </c>
    </row>
    <row r="1120" spans="1:18" x14ac:dyDescent="0.3">
      <c r="A1120" s="168" t="s">
        <v>1186</v>
      </c>
      <c r="B1120" s="168" t="s">
        <v>1233</v>
      </c>
      <c r="C1120" s="168">
        <v>118872</v>
      </c>
      <c r="D1120" s="171">
        <v>44025</v>
      </c>
      <c r="E1120" s="172">
        <v>43.77</v>
      </c>
      <c r="F1120" s="172">
        <v>-0.13689999999999999</v>
      </c>
      <c r="G1120" s="172">
        <v>-0.13689999999999999</v>
      </c>
      <c r="H1120" s="172">
        <v>-0.70330000000000004</v>
      </c>
      <c r="I1120" s="172">
        <v>0.73650000000000004</v>
      </c>
      <c r="J1120" s="172">
        <v>3.4018000000000002</v>
      </c>
      <c r="K1120" s="172">
        <v>13.984400000000001</v>
      </c>
      <c r="L1120" s="172">
        <v>-4.2022000000000004</v>
      </c>
      <c r="M1120" s="172">
        <v>3.3774000000000002</v>
      </c>
      <c r="N1120" s="172">
        <v>2.2902999999999998</v>
      </c>
      <c r="O1120" s="172">
        <v>1.7241</v>
      </c>
      <c r="P1120" s="172">
        <v>6.4905999999999997</v>
      </c>
      <c r="Q1120" s="172">
        <v>12.760300000000001</v>
      </c>
      <c r="R1120" s="172">
        <v>-1.9169</v>
      </c>
    </row>
    <row r="1121" spans="1:18" x14ac:dyDescent="0.3">
      <c r="A1121" s="168" t="s">
        <v>1186</v>
      </c>
      <c r="B1121" s="168" t="s">
        <v>1234</v>
      </c>
      <c r="C1121" s="168">
        <v>100477</v>
      </c>
      <c r="D1121" s="171">
        <v>44025</v>
      </c>
      <c r="E1121" s="172">
        <v>42.23</v>
      </c>
      <c r="F1121" s="172">
        <v>-0.1419</v>
      </c>
      <c r="G1121" s="172">
        <v>-0.1419</v>
      </c>
      <c r="H1121" s="172">
        <v>-0.70540000000000003</v>
      </c>
      <c r="I1121" s="172">
        <v>0.71550000000000002</v>
      </c>
      <c r="J1121" s="172">
        <v>3.3782000000000001</v>
      </c>
      <c r="K1121" s="172">
        <v>13.827500000000001</v>
      </c>
      <c r="L1121" s="172">
        <v>-4.4138000000000002</v>
      </c>
      <c r="M1121" s="172">
        <v>3.0251000000000001</v>
      </c>
      <c r="N1121" s="172">
        <v>1.8572</v>
      </c>
      <c r="O1121" s="172">
        <v>1.2614000000000001</v>
      </c>
      <c r="P1121" s="172">
        <v>5.9574999999999996</v>
      </c>
      <c r="Q1121" s="172">
        <v>5.7260999999999997</v>
      </c>
      <c r="R1121" s="172">
        <v>-2.4051</v>
      </c>
    </row>
    <row r="1122" spans="1:18" x14ac:dyDescent="0.3">
      <c r="A1122" s="168" t="s">
        <v>1186</v>
      </c>
      <c r="B1122" s="168" t="s">
        <v>1235</v>
      </c>
      <c r="C1122" s="168">
        <v>148073</v>
      </c>
      <c r="D1122" s="171">
        <v>44025</v>
      </c>
      <c r="E1122" s="172">
        <v>13.4</v>
      </c>
      <c r="F1122" s="172">
        <v>-0.59350000000000003</v>
      </c>
      <c r="G1122" s="172">
        <v>-0.59350000000000003</v>
      </c>
      <c r="H1122" s="172">
        <v>0.44979999999999998</v>
      </c>
      <c r="I1122" s="172">
        <v>3.0769000000000002</v>
      </c>
      <c r="J1122" s="172">
        <v>5.5949999999999998</v>
      </c>
      <c r="K1122" s="172">
        <v>20.612100000000002</v>
      </c>
      <c r="L1122" s="172"/>
      <c r="M1122" s="172"/>
      <c r="N1122" s="172"/>
      <c r="O1122" s="172"/>
      <c r="P1122" s="172"/>
      <c r="Q1122" s="172">
        <v>34</v>
      </c>
      <c r="R1122" s="172"/>
    </row>
    <row r="1123" spans="1:18" x14ac:dyDescent="0.3">
      <c r="A1123" s="168" t="s">
        <v>1186</v>
      </c>
      <c r="B1123" s="168" t="s">
        <v>1236</v>
      </c>
      <c r="C1123" s="168">
        <v>148071</v>
      </c>
      <c r="D1123" s="171">
        <v>44025</v>
      </c>
      <c r="E1123" s="172">
        <v>13.36</v>
      </c>
      <c r="F1123" s="172">
        <v>-0.5212</v>
      </c>
      <c r="G1123" s="172">
        <v>-0.5212</v>
      </c>
      <c r="H1123" s="172">
        <v>0.52669999999999995</v>
      </c>
      <c r="I1123" s="172">
        <v>3.0863999999999998</v>
      </c>
      <c r="J1123" s="172">
        <v>5.6125999999999996</v>
      </c>
      <c r="K1123" s="172">
        <v>20.251999999999999</v>
      </c>
      <c r="L1123" s="172"/>
      <c r="M1123" s="172"/>
      <c r="N1123" s="172"/>
      <c r="O1123" s="172"/>
      <c r="P1123" s="172"/>
      <c r="Q1123" s="172">
        <v>33.6</v>
      </c>
      <c r="R1123" s="172"/>
    </row>
    <row r="1124" spans="1:18" x14ac:dyDescent="0.3">
      <c r="A1124" s="168" t="s">
        <v>1186</v>
      </c>
      <c r="B1124" s="168" t="s">
        <v>1237</v>
      </c>
      <c r="C1124" s="168">
        <v>120727</v>
      </c>
      <c r="D1124" s="171">
        <v>44025</v>
      </c>
      <c r="E1124" s="172">
        <v>69.332718743686797</v>
      </c>
      <c r="F1124" s="172">
        <v>-4.5199999999999997E-2</v>
      </c>
      <c r="G1124" s="172">
        <v>-4.5199999999999997E-2</v>
      </c>
      <c r="H1124" s="172">
        <v>6.2799999999999995E-2</v>
      </c>
      <c r="I1124" s="172">
        <v>3.1714000000000002</v>
      </c>
      <c r="J1124" s="172">
        <v>6.0007999999999999</v>
      </c>
      <c r="K1124" s="172">
        <v>20.207899999999999</v>
      </c>
      <c r="L1124" s="172">
        <v>-5.8708</v>
      </c>
      <c r="M1124" s="172">
        <v>2.8776000000000002</v>
      </c>
      <c r="N1124" s="172">
        <v>0.33839999999999998</v>
      </c>
      <c r="O1124" s="172">
        <v>-1.002</v>
      </c>
      <c r="P1124" s="172">
        <v>4.1882000000000001</v>
      </c>
      <c r="Q1124" s="172">
        <v>14.632400000000001</v>
      </c>
      <c r="R1124" s="172">
        <v>-3.0419</v>
      </c>
    </row>
    <row r="1125" spans="1:18" x14ac:dyDescent="0.3">
      <c r="A1125" s="168" t="s">
        <v>1186</v>
      </c>
      <c r="B1125" s="168" t="s">
        <v>1238</v>
      </c>
      <c r="C1125" s="168">
        <v>102393</v>
      </c>
      <c r="D1125" s="171">
        <v>44025</v>
      </c>
      <c r="E1125" s="172">
        <v>104.961077777518</v>
      </c>
      <c r="F1125" s="172">
        <v>-5.2200000000000003E-2</v>
      </c>
      <c r="G1125" s="172">
        <v>-5.2200000000000003E-2</v>
      </c>
      <c r="H1125" s="172">
        <v>4.6600000000000003E-2</v>
      </c>
      <c r="I1125" s="172">
        <v>3.1393</v>
      </c>
      <c r="J1125" s="172">
        <v>5.9267000000000003</v>
      </c>
      <c r="K1125" s="172">
        <v>19.9237</v>
      </c>
      <c r="L1125" s="172">
        <v>-6.2941000000000003</v>
      </c>
      <c r="M1125" s="172">
        <v>2.2124000000000001</v>
      </c>
      <c r="N1125" s="172">
        <v>-0.50819999999999999</v>
      </c>
      <c r="O1125" s="172">
        <v>-1.8674999999999999</v>
      </c>
      <c r="P1125" s="172">
        <v>3.262</v>
      </c>
      <c r="Q1125" s="172">
        <v>15.539199999999999</v>
      </c>
      <c r="R1125" s="172">
        <v>-3.863</v>
      </c>
    </row>
    <row r="1126" spans="1:18" x14ac:dyDescent="0.3">
      <c r="A1126" s="173" t="s">
        <v>27</v>
      </c>
      <c r="B1126" s="168"/>
      <c r="C1126" s="168"/>
      <c r="D1126" s="168"/>
      <c r="E1126" s="168"/>
      <c r="F1126" s="174">
        <v>-0.13706346153846152</v>
      </c>
      <c r="G1126" s="174">
        <v>-0.13706346153846152</v>
      </c>
      <c r="H1126" s="174">
        <v>-0.12493461538461537</v>
      </c>
      <c r="I1126" s="174">
        <v>2.6596307692307688</v>
      </c>
      <c r="J1126" s="174">
        <v>6.021399999999999</v>
      </c>
      <c r="K1126" s="174">
        <v>18.427649999999996</v>
      </c>
      <c r="L1126" s="174">
        <v>-8.6810539999999978</v>
      </c>
      <c r="M1126" s="174">
        <v>-0.41274166666666656</v>
      </c>
      <c r="N1126" s="174">
        <v>-2.6408217391304349</v>
      </c>
      <c r="O1126" s="174">
        <v>-0.90672499999999989</v>
      </c>
      <c r="P1126" s="174">
        <v>4.7761666666666676</v>
      </c>
      <c r="Q1126" s="174">
        <v>11.597086538461543</v>
      </c>
      <c r="R1126" s="174">
        <v>-2.9144478260869566</v>
      </c>
    </row>
    <row r="1127" spans="1:18" x14ac:dyDescent="0.3">
      <c r="A1127" s="173" t="s">
        <v>409</v>
      </c>
      <c r="B1127" s="168"/>
      <c r="C1127" s="168"/>
      <c r="D1127" s="168"/>
      <c r="E1127" s="168"/>
      <c r="F1127" s="174">
        <v>-8.7850000000000011E-2</v>
      </c>
      <c r="G1127" s="174">
        <v>-8.7850000000000011E-2</v>
      </c>
      <c r="H1127" s="174">
        <v>-0.3831</v>
      </c>
      <c r="I1127" s="174">
        <v>2.6874000000000002</v>
      </c>
      <c r="J1127" s="174">
        <v>5.9145500000000002</v>
      </c>
      <c r="K1127" s="174">
        <v>18.143349999999998</v>
      </c>
      <c r="L1127" s="174">
        <v>-8.9283999999999999</v>
      </c>
      <c r="M1127" s="174">
        <v>-0.54085000000000005</v>
      </c>
      <c r="N1127" s="174">
        <v>-2.8689</v>
      </c>
      <c r="O1127" s="174">
        <v>-1.1151499999999999</v>
      </c>
      <c r="P1127" s="174">
        <v>4.5976999999999997</v>
      </c>
      <c r="Q1127" s="174">
        <v>13.277899999999999</v>
      </c>
      <c r="R1127" s="174">
        <v>-2.7235</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44025</v>
      </c>
      <c r="E1130" s="172">
        <v>276.8843</v>
      </c>
      <c r="F1130" s="172">
        <v>6.0757000000000003</v>
      </c>
      <c r="G1130" s="172">
        <v>6.0757000000000003</v>
      </c>
      <c r="H1130" s="172">
        <v>10.7072</v>
      </c>
      <c r="I1130" s="172">
        <v>10.8118</v>
      </c>
      <c r="J1130" s="172">
        <v>9.6752000000000002</v>
      </c>
      <c r="K1130" s="172">
        <v>10.9734</v>
      </c>
      <c r="L1130" s="172">
        <v>8.6747999999999994</v>
      </c>
      <c r="M1130" s="172">
        <v>7.8674999999999997</v>
      </c>
      <c r="N1130" s="172">
        <v>8.0350000000000001</v>
      </c>
      <c r="O1130" s="172">
        <v>7.9016999999999999</v>
      </c>
      <c r="P1130" s="172">
        <v>7.7496999999999998</v>
      </c>
      <c r="Q1130" s="172">
        <v>7.1429999999999998</v>
      </c>
      <c r="R1130" s="172">
        <v>8.2913999999999994</v>
      </c>
    </row>
    <row r="1131" spans="1:18" x14ac:dyDescent="0.3">
      <c r="A1131" s="168" t="s">
        <v>1240</v>
      </c>
      <c r="B1131" s="168" t="s">
        <v>1242</v>
      </c>
      <c r="C1131" s="168">
        <v>119511</v>
      </c>
      <c r="D1131" s="171">
        <v>44025</v>
      </c>
      <c r="E1131" s="172">
        <v>278.79930000000002</v>
      </c>
      <c r="F1131" s="172">
        <v>6.2</v>
      </c>
      <c r="G1131" s="172">
        <v>6.2</v>
      </c>
      <c r="H1131" s="172">
        <v>10.8307</v>
      </c>
      <c r="I1131" s="172">
        <v>10.9391</v>
      </c>
      <c r="J1131" s="172">
        <v>9.8053000000000008</v>
      </c>
      <c r="K1131" s="172">
        <v>11.0954</v>
      </c>
      <c r="L1131" s="172">
        <v>8.7977000000000007</v>
      </c>
      <c r="M1131" s="172">
        <v>7.9965999999999999</v>
      </c>
      <c r="N1131" s="172">
        <v>8.1668000000000003</v>
      </c>
      <c r="O1131" s="172">
        <v>8.0375999999999994</v>
      </c>
      <c r="P1131" s="172">
        <v>7.8662000000000001</v>
      </c>
      <c r="Q1131" s="172">
        <v>8.3263999999999996</v>
      </c>
      <c r="R1131" s="172">
        <v>8.4308999999999994</v>
      </c>
    </row>
    <row r="1132" spans="1:18" x14ac:dyDescent="0.3">
      <c r="A1132" s="168" t="s">
        <v>1240</v>
      </c>
      <c r="B1132" s="168" t="s">
        <v>1243</v>
      </c>
      <c r="C1132" s="168">
        <v>147567</v>
      </c>
      <c r="D1132" s="171">
        <v>44025</v>
      </c>
      <c r="E1132" s="172">
        <v>1075.3860999999999</v>
      </c>
      <c r="F1132" s="172">
        <v>4.9279999999999999</v>
      </c>
      <c r="G1132" s="172">
        <v>4.9279999999999999</v>
      </c>
      <c r="H1132" s="172">
        <v>7.9884000000000004</v>
      </c>
      <c r="I1132" s="172">
        <v>8.9383999999999997</v>
      </c>
      <c r="J1132" s="172">
        <v>8.6616999999999997</v>
      </c>
      <c r="K1132" s="172">
        <v>10.0441</v>
      </c>
      <c r="L1132" s="172">
        <v>8.1925000000000008</v>
      </c>
      <c r="M1132" s="172">
        <v>7.7584999999999997</v>
      </c>
      <c r="N1132" s="172"/>
      <c r="O1132" s="172"/>
      <c r="P1132" s="172"/>
      <c r="Q1132" s="172">
        <v>8.0456000000000003</v>
      </c>
      <c r="R1132" s="172"/>
    </row>
    <row r="1133" spans="1:18" x14ac:dyDescent="0.3">
      <c r="A1133" s="168" t="s">
        <v>1240</v>
      </c>
      <c r="B1133" s="168" t="s">
        <v>1244</v>
      </c>
      <c r="C1133" s="168">
        <v>147568</v>
      </c>
      <c r="D1133" s="171">
        <v>44025</v>
      </c>
      <c r="E1133" s="172">
        <v>1073.9593</v>
      </c>
      <c r="F1133" s="172">
        <v>4.7826000000000004</v>
      </c>
      <c r="G1133" s="172">
        <v>4.7826000000000004</v>
      </c>
      <c r="H1133" s="172">
        <v>7.8426999999999998</v>
      </c>
      <c r="I1133" s="172">
        <v>8.7927</v>
      </c>
      <c r="J1133" s="172">
        <v>8.5152000000000001</v>
      </c>
      <c r="K1133" s="172">
        <v>9.8949999999999996</v>
      </c>
      <c r="L1133" s="172">
        <v>8.0435999999999996</v>
      </c>
      <c r="M1133" s="172">
        <v>7.6085000000000003</v>
      </c>
      <c r="N1133" s="172"/>
      <c r="O1133" s="172"/>
      <c r="P1133" s="172"/>
      <c r="Q1133" s="172">
        <v>7.8933</v>
      </c>
      <c r="R1133" s="172"/>
    </row>
    <row r="1134" spans="1:18" x14ac:dyDescent="0.3">
      <c r="A1134" s="168" t="s">
        <v>1240</v>
      </c>
      <c r="B1134" s="168" t="s">
        <v>1245</v>
      </c>
      <c r="C1134" s="168">
        <v>147377</v>
      </c>
      <c r="D1134" s="171">
        <v>44025</v>
      </c>
      <c r="E1134" s="172">
        <v>1066.8308999999999</v>
      </c>
      <c r="F1134" s="172">
        <v>2.6932</v>
      </c>
      <c r="G1134" s="172">
        <v>2.6932</v>
      </c>
      <c r="H1134" s="172">
        <v>2.6456</v>
      </c>
      <c r="I1134" s="172">
        <v>2.7128000000000001</v>
      </c>
      <c r="J1134" s="172">
        <v>3.1711999999999998</v>
      </c>
      <c r="K1134" s="172">
        <v>4.5526</v>
      </c>
      <c r="L1134" s="172">
        <v>4.9973000000000001</v>
      </c>
      <c r="M1134" s="172">
        <v>5.3147000000000002</v>
      </c>
      <c r="N1134" s="172">
        <v>6.0008999999999997</v>
      </c>
      <c r="O1134" s="172"/>
      <c r="P1134" s="172"/>
      <c r="Q1134" s="172">
        <v>6.2416</v>
      </c>
      <c r="R1134" s="172"/>
    </row>
    <row r="1135" spans="1:18" x14ac:dyDescent="0.3">
      <c r="A1135" s="168" t="s">
        <v>1240</v>
      </c>
      <c r="B1135" s="168" t="s">
        <v>1246</v>
      </c>
      <c r="C1135" s="168">
        <v>147382</v>
      </c>
      <c r="D1135" s="171">
        <v>44025</v>
      </c>
      <c r="E1135" s="172">
        <v>1063.5767000000001</v>
      </c>
      <c r="F1135" s="172">
        <v>2.3626999999999998</v>
      </c>
      <c r="G1135" s="172">
        <v>2.3626999999999998</v>
      </c>
      <c r="H1135" s="172">
        <v>2.3155000000000001</v>
      </c>
      <c r="I1135" s="172">
        <v>2.3826000000000001</v>
      </c>
      <c r="J1135" s="172">
        <v>2.8403999999999998</v>
      </c>
      <c r="K1135" s="172">
        <v>4.2537000000000003</v>
      </c>
      <c r="L1135" s="172">
        <v>4.7065000000000001</v>
      </c>
      <c r="M1135" s="172">
        <v>5.0178000000000003</v>
      </c>
      <c r="N1135" s="172">
        <v>5.6999000000000004</v>
      </c>
      <c r="O1135" s="172"/>
      <c r="P1135" s="172"/>
      <c r="Q1135" s="172">
        <v>5.9382999999999999</v>
      </c>
      <c r="R1135" s="172"/>
    </row>
    <row r="1136" spans="1:18" x14ac:dyDescent="0.3">
      <c r="A1136" s="168" t="s">
        <v>1240</v>
      </c>
      <c r="B1136" s="168" t="s">
        <v>1247</v>
      </c>
      <c r="C1136" s="168">
        <v>119106</v>
      </c>
      <c r="D1136" s="171">
        <v>44025</v>
      </c>
      <c r="E1136" s="172">
        <v>41.035699999999999</v>
      </c>
      <c r="F1136" s="172">
        <v>6.2888000000000002</v>
      </c>
      <c r="G1136" s="172">
        <v>6.2888000000000002</v>
      </c>
      <c r="H1136" s="172">
        <v>10.147</v>
      </c>
      <c r="I1136" s="172">
        <v>10.5061</v>
      </c>
      <c r="J1136" s="172">
        <v>9.3062000000000005</v>
      </c>
      <c r="K1136" s="172">
        <v>11.5502</v>
      </c>
      <c r="L1136" s="172">
        <v>7.9522000000000004</v>
      </c>
      <c r="M1136" s="172">
        <v>7.3129999999999997</v>
      </c>
      <c r="N1136" s="172">
        <v>7.7169999999999996</v>
      </c>
      <c r="O1136" s="172">
        <v>7.5572999999999997</v>
      </c>
      <c r="P1136" s="172">
        <v>7.2651000000000003</v>
      </c>
      <c r="Q1136" s="172">
        <v>7.8784000000000001</v>
      </c>
      <c r="R1136" s="172">
        <v>8.0460999999999991</v>
      </c>
    </row>
    <row r="1137" spans="1:18" x14ac:dyDescent="0.3">
      <c r="A1137" s="168" t="s">
        <v>1240</v>
      </c>
      <c r="B1137" s="168" t="s">
        <v>1248</v>
      </c>
      <c r="C1137" s="168">
        <v>100087</v>
      </c>
      <c r="D1137" s="171">
        <v>44025</v>
      </c>
      <c r="E1137" s="172">
        <v>40.2851</v>
      </c>
      <c r="F1137" s="172">
        <v>6.0735000000000001</v>
      </c>
      <c r="G1137" s="172">
        <v>6.0735000000000001</v>
      </c>
      <c r="H1137" s="172">
        <v>9.9336000000000002</v>
      </c>
      <c r="I1137" s="172">
        <v>10.3047</v>
      </c>
      <c r="J1137" s="172">
        <v>9.1039999999999992</v>
      </c>
      <c r="K1137" s="172">
        <v>11.327999999999999</v>
      </c>
      <c r="L1137" s="172">
        <v>7.7347000000000001</v>
      </c>
      <c r="M1137" s="172">
        <v>7.0777000000000001</v>
      </c>
      <c r="N1137" s="172">
        <v>7.4696999999999996</v>
      </c>
      <c r="O1137" s="172">
        <v>7.2960000000000003</v>
      </c>
      <c r="P1137" s="172">
        <v>7.0018000000000002</v>
      </c>
      <c r="Q1137" s="172">
        <v>6.9284999999999997</v>
      </c>
      <c r="R1137" s="172">
        <v>7.7861000000000002</v>
      </c>
    </row>
    <row r="1138" spans="1:18" x14ac:dyDescent="0.3">
      <c r="A1138" s="168" t="s">
        <v>1240</v>
      </c>
      <c r="B1138" s="168" t="s">
        <v>1249</v>
      </c>
      <c r="C1138" s="168">
        <v>101357</v>
      </c>
      <c r="D1138" s="171">
        <v>44025</v>
      </c>
      <c r="E1138" s="172">
        <v>37.960700000000003</v>
      </c>
      <c r="F1138" s="172">
        <v>6.5419</v>
      </c>
      <c r="G1138" s="172">
        <v>6.5419</v>
      </c>
      <c r="H1138" s="172">
        <v>9.5089000000000006</v>
      </c>
      <c r="I1138" s="172">
        <v>9.6439000000000004</v>
      </c>
      <c r="J1138" s="172">
        <v>8.6327999999999996</v>
      </c>
      <c r="K1138" s="172">
        <v>9.9034999999999993</v>
      </c>
      <c r="L1138" s="172">
        <v>8.0150000000000006</v>
      </c>
      <c r="M1138" s="172">
        <v>7.4903000000000004</v>
      </c>
      <c r="N1138" s="172">
        <v>7.9260999999999999</v>
      </c>
      <c r="O1138" s="172">
        <v>7.7526999999999999</v>
      </c>
      <c r="P1138" s="172">
        <v>7.8684000000000003</v>
      </c>
      <c r="Q1138" s="172">
        <v>7.5063000000000004</v>
      </c>
      <c r="R1138" s="172">
        <v>8.2161000000000008</v>
      </c>
    </row>
    <row r="1139" spans="1:18" x14ac:dyDescent="0.3">
      <c r="A1139" s="168" t="s">
        <v>1240</v>
      </c>
      <c r="B1139" s="168" t="s">
        <v>1250</v>
      </c>
      <c r="C1139" s="168">
        <v>118506</v>
      </c>
      <c r="D1139" s="171">
        <v>44025</v>
      </c>
      <c r="E1139" s="172">
        <v>38.913699999999999</v>
      </c>
      <c r="F1139" s="172">
        <v>6.6946000000000003</v>
      </c>
      <c r="G1139" s="172">
        <v>6.6946000000000003</v>
      </c>
      <c r="H1139" s="172">
        <v>9.6655999999999995</v>
      </c>
      <c r="I1139" s="172">
        <v>9.7982999999999993</v>
      </c>
      <c r="J1139" s="172">
        <v>8.7912999999999997</v>
      </c>
      <c r="K1139" s="172">
        <v>10.061999999999999</v>
      </c>
      <c r="L1139" s="172">
        <v>8.1748999999999992</v>
      </c>
      <c r="M1139" s="172">
        <v>7.6578999999999997</v>
      </c>
      <c r="N1139" s="172">
        <v>8.0900999999999996</v>
      </c>
      <c r="O1139" s="172">
        <v>7.9413</v>
      </c>
      <c r="P1139" s="172">
        <v>8.1441999999999997</v>
      </c>
      <c r="Q1139" s="172">
        <v>8.5559999999999992</v>
      </c>
      <c r="R1139" s="172">
        <v>8.3897999999999993</v>
      </c>
    </row>
    <row r="1140" spans="1:18" x14ac:dyDescent="0.3">
      <c r="A1140" s="168" t="s">
        <v>1240</v>
      </c>
      <c r="B1140" s="168" t="s">
        <v>1251</v>
      </c>
      <c r="C1140" s="168">
        <v>101993</v>
      </c>
      <c r="D1140" s="171">
        <v>44025</v>
      </c>
      <c r="E1140" s="172">
        <v>4298.8163999999997</v>
      </c>
      <c r="F1140" s="172">
        <v>6.3490000000000002</v>
      </c>
      <c r="G1140" s="172">
        <v>6.3490000000000002</v>
      </c>
      <c r="H1140" s="172">
        <v>10.7247</v>
      </c>
      <c r="I1140" s="172">
        <v>11.08</v>
      </c>
      <c r="J1140" s="172">
        <v>9.9646000000000008</v>
      </c>
      <c r="K1140" s="172">
        <v>11.7814</v>
      </c>
      <c r="L1140" s="172">
        <v>8.8130000000000006</v>
      </c>
      <c r="M1140" s="172">
        <v>7.8922999999999996</v>
      </c>
      <c r="N1140" s="172">
        <v>8.1120000000000001</v>
      </c>
      <c r="O1140" s="172">
        <v>7.6980000000000004</v>
      </c>
      <c r="P1140" s="172">
        <v>7.5366999999999997</v>
      </c>
      <c r="Q1140" s="172">
        <v>7.2994000000000003</v>
      </c>
      <c r="R1140" s="172">
        <v>8.1965000000000003</v>
      </c>
    </row>
    <row r="1141" spans="1:18" x14ac:dyDescent="0.3">
      <c r="A1141" s="168" t="s">
        <v>1240</v>
      </c>
      <c r="B1141" s="168" t="s">
        <v>1252</v>
      </c>
      <c r="C1141" s="168">
        <v>119092</v>
      </c>
      <c r="D1141" s="171">
        <v>44025</v>
      </c>
      <c r="E1141" s="172">
        <v>4348.2800999999999</v>
      </c>
      <c r="F1141" s="172">
        <v>6.4930000000000003</v>
      </c>
      <c r="G1141" s="172">
        <v>6.4930000000000003</v>
      </c>
      <c r="H1141" s="172">
        <v>10.8666</v>
      </c>
      <c r="I1141" s="172">
        <v>11.221399999999999</v>
      </c>
      <c r="J1141" s="172">
        <v>10.1159</v>
      </c>
      <c r="K1141" s="172">
        <v>11.97</v>
      </c>
      <c r="L1141" s="172">
        <v>9.0122999999999998</v>
      </c>
      <c r="M1141" s="172">
        <v>8.0980000000000008</v>
      </c>
      <c r="N1141" s="172">
        <v>8.3234999999999992</v>
      </c>
      <c r="O1141" s="172">
        <v>7.9122000000000003</v>
      </c>
      <c r="P1141" s="172">
        <v>7.7510000000000003</v>
      </c>
      <c r="Q1141" s="172">
        <v>8.2093000000000007</v>
      </c>
      <c r="R1141" s="172">
        <v>8.4110999999999994</v>
      </c>
    </row>
    <row r="1142" spans="1:18" x14ac:dyDescent="0.3">
      <c r="A1142" s="168" t="s">
        <v>1240</v>
      </c>
      <c r="B1142" s="168" t="s">
        <v>1253</v>
      </c>
      <c r="C1142" s="168">
        <v>103633</v>
      </c>
      <c r="D1142" s="171">
        <v>44025</v>
      </c>
      <c r="E1142" s="172">
        <v>285.12130000000002</v>
      </c>
      <c r="F1142" s="172">
        <v>4.9861000000000004</v>
      </c>
      <c r="G1142" s="172">
        <v>4.9861000000000004</v>
      </c>
      <c r="H1142" s="172">
        <v>8.4022000000000006</v>
      </c>
      <c r="I1142" s="172">
        <v>9.1595999999999993</v>
      </c>
      <c r="J1142" s="172">
        <v>8.8218999999999994</v>
      </c>
      <c r="K1142" s="172">
        <v>10.470499999999999</v>
      </c>
      <c r="L1142" s="172">
        <v>8.1197999999999997</v>
      </c>
      <c r="M1142" s="172">
        <v>7.4866999999999999</v>
      </c>
      <c r="N1142" s="172">
        <v>7.6871</v>
      </c>
      <c r="O1142" s="172">
        <v>7.6425000000000001</v>
      </c>
      <c r="P1142" s="172">
        <v>7.5724</v>
      </c>
      <c r="Q1142" s="172">
        <v>7.5696000000000003</v>
      </c>
      <c r="R1142" s="172">
        <v>7.9626000000000001</v>
      </c>
    </row>
    <row r="1143" spans="1:18" x14ac:dyDescent="0.3">
      <c r="A1143" s="168" t="s">
        <v>1240</v>
      </c>
      <c r="B1143" s="168" t="s">
        <v>1254</v>
      </c>
      <c r="C1143" s="168">
        <v>120211</v>
      </c>
      <c r="D1143" s="171">
        <v>44025</v>
      </c>
      <c r="E1143" s="172">
        <v>287.02190000000002</v>
      </c>
      <c r="F1143" s="172">
        <v>5.1058000000000003</v>
      </c>
      <c r="G1143" s="172">
        <v>5.1058000000000003</v>
      </c>
      <c r="H1143" s="172">
        <v>8.5233000000000008</v>
      </c>
      <c r="I1143" s="172">
        <v>9.2797999999999998</v>
      </c>
      <c r="J1143" s="172">
        <v>8.9425000000000008</v>
      </c>
      <c r="K1143" s="172">
        <v>10.593299999999999</v>
      </c>
      <c r="L1143" s="172">
        <v>8.2406000000000006</v>
      </c>
      <c r="M1143" s="172">
        <v>7.6106999999999996</v>
      </c>
      <c r="N1143" s="172">
        <v>7.8140999999999998</v>
      </c>
      <c r="O1143" s="172">
        <v>7.7682000000000002</v>
      </c>
      <c r="P1143" s="172">
        <v>7.6825999999999999</v>
      </c>
      <c r="Q1143" s="172">
        <v>8.1618999999999993</v>
      </c>
      <c r="R1143" s="172">
        <v>8.0908999999999995</v>
      </c>
    </row>
    <row r="1144" spans="1:18" x14ac:dyDescent="0.3">
      <c r="A1144" s="168" t="s">
        <v>1240</v>
      </c>
      <c r="B1144" s="168" t="s">
        <v>1255</v>
      </c>
      <c r="C1144" s="168">
        <v>118384</v>
      </c>
      <c r="D1144" s="171">
        <v>44025</v>
      </c>
      <c r="E1144" s="172">
        <v>32.7988</v>
      </c>
      <c r="F1144" s="172">
        <v>4.6757</v>
      </c>
      <c r="G1144" s="172">
        <v>4.6757</v>
      </c>
      <c r="H1144" s="172">
        <v>7.3072999999999997</v>
      </c>
      <c r="I1144" s="172">
        <v>8.5091999999999999</v>
      </c>
      <c r="J1144" s="172">
        <v>7.7545000000000002</v>
      </c>
      <c r="K1144" s="172">
        <v>10.102399999999999</v>
      </c>
      <c r="L1144" s="172">
        <v>7.7366999999999999</v>
      </c>
      <c r="M1144" s="172">
        <v>7.274</v>
      </c>
      <c r="N1144" s="172">
        <v>7.3356000000000003</v>
      </c>
      <c r="O1144" s="172">
        <v>7.0396000000000001</v>
      </c>
      <c r="P1144" s="172">
        <v>7.5191999999999997</v>
      </c>
      <c r="Q1144" s="172">
        <v>8.1417000000000002</v>
      </c>
      <c r="R1144" s="172">
        <v>7.5655999999999999</v>
      </c>
    </row>
    <row r="1145" spans="1:18" x14ac:dyDescent="0.3">
      <c r="A1145" s="168" t="s">
        <v>1240</v>
      </c>
      <c r="B1145" s="168" t="s">
        <v>1256</v>
      </c>
      <c r="C1145" s="168">
        <v>108756</v>
      </c>
      <c r="D1145" s="171">
        <v>44025</v>
      </c>
      <c r="E1145" s="172">
        <v>31.263500000000001</v>
      </c>
      <c r="F1145" s="172">
        <v>3.8929</v>
      </c>
      <c r="G1145" s="172">
        <v>3.8929</v>
      </c>
      <c r="H1145" s="172">
        <v>6.4960000000000004</v>
      </c>
      <c r="I1145" s="172">
        <v>7.6863999999999999</v>
      </c>
      <c r="J1145" s="172">
        <v>6.9325999999999999</v>
      </c>
      <c r="K1145" s="172">
        <v>9.2655999999999992</v>
      </c>
      <c r="L1145" s="172">
        <v>6.9332000000000003</v>
      </c>
      <c r="M1145" s="172">
        <v>6.4672999999999998</v>
      </c>
      <c r="N1145" s="172">
        <v>6.5183999999999997</v>
      </c>
      <c r="O1145" s="172">
        <v>6.3276000000000003</v>
      </c>
      <c r="P1145" s="172">
        <v>6.8457999999999997</v>
      </c>
      <c r="Q1145" s="172">
        <v>6.7659000000000002</v>
      </c>
      <c r="R1145" s="172">
        <v>6.8010999999999999</v>
      </c>
    </row>
    <row r="1146" spans="1:18" x14ac:dyDescent="0.3">
      <c r="A1146" s="168" t="s">
        <v>1240</v>
      </c>
      <c r="B1146" s="168" t="s">
        <v>1257</v>
      </c>
      <c r="C1146" s="168">
        <v>144994</v>
      </c>
      <c r="D1146" s="171">
        <v>44025</v>
      </c>
      <c r="E1146" s="172">
        <v>1127.1486</v>
      </c>
      <c r="F1146" s="172">
        <v>2.7574999999999998</v>
      </c>
      <c r="G1146" s="172">
        <v>2.7574999999999998</v>
      </c>
      <c r="H1146" s="172">
        <v>2.7605</v>
      </c>
      <c r="I1146" s="172">
        <v>2.6707999999999998</v>
      </c>
      <c r="J1146" s="172">
        <v>2.5602999999999998</v>
      </c>
      <c r="K1146" s="172">
        <v>3.3424</v>
      </c>
      <c r="L1146" s="172">
        <v>4.1559999999999997</v>
      </c>
      <c r="M1146" s="172">
        <v>5.0853000000000002</v>
      </c>
      <c r="N1146" s="172">
        <v>5.6816000000000004</v>
      </c>
      <c r="O1146" s="172"/>
      <c r="P1146" s="172"/>
      <c r="Q1146" s="172">
        <v>6.8</v>
      </c>
      <c r="R1146" s="172"/>
    </row>
    <row r="1147" spans="1:18" x14ac:dyDescent="0.3">
      <c r="A1147" s="168" t="s">
        <v>1240</v>
      </c>
      <c r="B1147" s="168" t="s">
        <v>1258</v>
      </c>
      <c r="C1147" s="168">
        <v>144997</v>
      </c>
      <c r="D1147" s="171">
        <v>44025</v>
      </c>
      <c r="E1147" s="172">
        <v>1125.0518999999999</v>
      </c>
      <c r="F1147" s="172">
        <v>2.5787</v>
      </c>
      <c r="G1147" s="172">
        <v>2.5787</v>
      </c>
      <c r="H1147" s="172">
        <v>2.6004</v>
      </c>
      <c r="I1147" s="172">
        <v>2.5255999999999998</v>
      </c>
      <c r="J1147" s="172">
        <v>2.4239000000000002</v>
      </c>
      <c r="K1147" s="172">
        <v>3.2099000000000002</v>
      </c>
      <c r="L1147" s="172">
        <v>4.0292000000000003</v>
      </c>
      <c r="M1147" s="172">
        <v>4.9511000000000003</v>
      </c>
      <c r="N1147" s="172">
        <v>5.5450999999999997</v>
      </c>
      <c r="O1147" s="172"/>
      <c r="P1147" s="172"/>
      <c r="Q1147" s="172">
        <v>6.6908000000000003</v>
      </c>
      <c r="R1147" s="172"/>
    </row>
    <row r="1148" spans="1:18" x14ac:dyDescent="0.3">
      <c r="A1148" s="168" t="s">
        <v>1240</v>
      </c>
      <c r="B1148" s="168" t="s">
        <v>1259</v>
      </c>
      <c r="C1148" s="168">
        <v>112123</v>
      </c>
      <c r="D1148" s="171">
        <v>44025</v>
      </c>
      <c r="E1148" s="172">
        <v>2334.2251000000001</v>
      </c>
      <c r="F1148" s="172">
        <v>4.5979000000000001</v>
      </c>
      <c r="G1148" s="172">
        <v>4.5979000000000001</v>
      </c>
      <c r="H1148" s="172">
        <v>7.2927</v>
      </c>
      <c r="I1148" s="172">
        <v>7.8407999999999998</v>
      </c>
      <c r="J1148" s="172">
        <v>7.9177999999999997</v>
      </c>
      <c r="K1148" s="172">
        <v>10.299200000000001</v>
      </c>
      <c r="L1148" s="172">
        <v>7.8018999999999998</v>
      </c>
      <c r="M1148" s="172">
        <v>7.2256</v>
      </c>
      <c r="N1148" s="172">
        <v>7.0763999999999996</v>
      </c>
      <c r="O1148" s="172">
        <v>7.2643000000000004</v>
      </c>
      <c r="P1148" s="172">
        <v>7.4009</v>
      </c>
      <c r="Q1148" s="172">
        <v>8.1010000000000009</v>
      </c>
      <c r="R1148" s="172">
        <v>7.3822000000000001</v>
      </c>
    </row>
    <row r="1149" spans="1:18" x14ac:dyDescent="0.3">
      <c r="A1149" s="168" t="s">
        <v>1240</v>
      </c>
      <c r="B1149" s="168" t="s">
        <v>1260</v>
      </c>
      <c r="C1149" s="168">
        <v>120507</v>
      </c>
      <c r="D1149" s="171">
        <v>44025</v>
      </c>
      <c r="E1149" s="172">
        <v>2379.8299000000002</v>
      </c>
      <c r="F1149" s="172">
        <v>4.9482999999999997</v>
      </c>
      <c r="G1149" s="172">
        <v>4.9482999999999997</v>
      </c>
      <c r="H1149" s="172">
        <v>7.6432000000000002</v>
      </c>
      <c r="I1149" s="172">
        <v>8.1919000000000004</v>
      </c>
      <c r="J1149" s="172">
        <v>8.2702000000000009</v>
      </c>
      <c r="K1149" s="172">
        <v>10.6578</v>
      </c>
      <c r="L1149" s="172">
        <v>8.1373999999999995</v>
      </c>
      <c r="M1149" s="172">
        <v>7.5399000000000003</v>
      </c>
      <c r="N1149" s="172">
        <v>7.3827999999999996</v>
      </c>
      <c r="O1149" s="172">
        <v>7.5442999999999998</v>
      </c>
      <c r="P1149" s="172">
        <v>7.6776999999999997</v>
      </c>
      <c r="Q1149" s="172">
        <v>8.6536000000000008</v>
      </c>
      <c r="R1149" s="172">
        <v>7.6683000000000003</v>
      </c>
    </row>
    <row r="1150" spans="1:18" x14ac:dyDescent="0.3">
      <c r="A1150" s="168" t="s">
        <v>1240</v>
      </c>
      <c r="B1150" s="168" t="s">
        <v>1261</v>
      </c>
      <c r="C1150" s="168">
        <v>143598</v>
      </c>
      <c r="D1150" s="171">
        <v>44025</v>
      </c>
      <c r="E1150" s="172">
        <v>28.126000000000001</v>
      </c>
      <c r="F1150" s="172">
        <v>2.6825999999999999</v>
      </c>
      <c r="G1150" s="172">
        <v>2.6825999999999999</v>
      </c>
      <c r="H1150" s="172">
        <v>2.6524000000000001</v>
      </c>
      <c r="I1150" s="172">
        <v>2.7837999999999998</v>
      </c>
      <c r="J1150" s="172">
        <v>2.7736000000000001</v>
      </c>
      <c r="K1150" s="172">
        <v>3.4274</v>
      </c>
      <c r="L1150" s="172">
        <v>4.0719000000000003</v>
      </c>
      <c r="M1150" s="172">
        <v>4.2607999999999997</v>
      </c>
      <c r="N1150" s="172">
        <v>4.5087999999999999</v>
      </c>
      <c r="O1150" s="172">
        <v>6.0831</v>
      </c>
      <c r="P1150" s="172">
        <v>6.6009000000000002</v>
      </c>
      <c r="Q1150" s="172">
        <v>7.7798999999999996</v>
      </c>
      <c r="R1150" s="172">
        <v>5.8636999999999997</v>
      </c>
    </row>
    <row r="1151" spans="1:18" x14ac:dyDescent="0.3">
      <c r="A1151" s="168" t="s">
        <v>1240</v>
      </c>
      <c r="B1151" s="168" t="s">
        <v>1262</v>
      </c>
      <c r="C1151" s="168">
        <v>143597</v>
      </c>
      <c r="D1151" s="171">
        <v>44025</v>
      </c>
      <c r="E1151" s="172">
        <v>28.581199999999999</v>
      </c>
      <c r="F1151" s="172">
        <v>2.8954</v>
      </c>
      <c r="G1151" s="172">
        <v>2.8954</v>
      </c>
      <c r="H1151" s="172">
        <v>2.8475999999999999</v>
      </c>
      <c r="I1151" s="172">
        <v>2.9771000000000001</v>
      </c>
      <c r="J1151" s="172">
        <v>2.9735999999999998</v>
      </c>
      <c r="K1151" s="172">
        <v>3.6278999999999999</v>
      </c>
      <c r="L1151" s="172">
        <v>4.2755000000000001</v>
      </c>
      <c r="M1151" s="172">
        <v>4.4667000000000003</v>
      </c>
      <c r="N1151" s="172">
        <v>4.7190000000000003</v>
      </c>
      <c r="O1151" s="172">
        <v>6.2968000000000002</v>
      </c>
      <c r="P1151" s="172">
        <v>6.8486000000000002</v>
      </c>
      <c r="Q1151" s="172">
        <v>7.6428000000000003</v>
      </c>
      <c r="R1151" s="172">
        <v>6.0778999999999996</v>
      </c>
    </row>
    <row r="1152" spans="1:18" x14ac:dyDescent="0.3">
      <c r="A1152" s="168" t="s">
        <v>1240</v>
      </c>
      <c r="B1152" s="168" t="s">
        <v>1263</v>
      </c>
      <c r="C1152" s="168">
        <v>101893</v>
      </c>
      <c r="D1152" s="171">
        <v>44025</v>
      </c>
      <c r="E1152" s="172">
        <v>3374.3847000000001</v>
      </c>
      <c r="F1152" s="172">
        <v>4.1943999999999999</v>
      </c>
      <c r="G1152" s="172">
        <v>4.1943999999999999</v>
      </c>
      <c r="H1152" s="172">
        <v>7.5411000000000001</v>
      </c>
      <c r="I1152" s="172">
        <v>8.1913</v>
      </c>
      <c r="J1152" s="172">
        <v>7.6497000000000002</v>
      </c>
      <c r="K1152" s="172">
        <v>8.1928999999999998</v>
      </c>
      <c r="L1152" s="172">
        <v>7.0141999999999998</v>
      </c>
      <c r="M1152" s="172">
        <v>6.8461999999999996</v>
      </c>
      <c r="N1152" s="172">
        <v>7.2041000000000004</v>
      </c>
      <c r="O1152" s="172">
        <v>7.5274999999999999</v>
      </c>
      <c r="P1152" s="172">
        <v>7.5206999999999997</v>
      </c>
      <c r="Q1152" s="172">
        <v>7.4114000000000004</v>
      </c>
      <c r="R1152" s="172">
        <v>7.8204000000000002</v>
      </c>
    </row>
    <row r="1153" spans="1:18" x14ac:dyDescent="0.3">
      <c r="A1153" s="168" t="s">
        <v>1240</v>
      </c>
      <c r="B1153" s="168" t="s">
        <v>1264</v>
      </c>
      <c r="C1153" s="168">
        <v>119746</v>
      </c>
      <c r="D1153" s="171">
        <v>44025</v>
      </c>
      <c r="E1153" s="172">
        <v>3388.4032999999999</v>
      </c>
      <c r="F1153" s="172">
        <v>4.3171999999999997</v>
      </c>
      <c r="G1153" s="172">
        <v>4.3171999999999997</v>
      </c>
      <c r="H1153" s="172">
        <v>7.6635</v>
      </c>
      <c r="I1153" s="172">
        <v>8.3140000000000001</v>
      </c>
      <c r="J1153" s="172">
        <v>7.7670000000000003</v>
      </c>
      <c r="K1153" s="172">
        <v>8.2958999999999996</v>
      </c>
      <c r="L1153" s="172">
        <v>7.1140999999999996</v>
      </c>
      <c r="M1153" s="172">
        <v>6.9465000000000003</v>
      </c>
      <c r="N1153" s="172">
        <v>7.2953999999999999</v>
      </c>
      <c r="O1153" s="172">
        <v>7.5960999999999999</v>
      </c>
      <c r="P1153" s="172">
        <v>7.5827</v>
      </c>
      <c r="Q1153" s="172">
        <v>8.1170000000000009</v>
      </c>
      <c r="R1153" s="172">
        <v>7.8964999999999996</v>
      </c>
    </row>
    <row r="1154" spans="1:18" x14ac:dyDescent="0.3">
      <c r="A1154" s="168" t="s">
        <v>1240</v>
      </c>
      <c r="B1154" s="168" t="s">
        <v>1265</v>
      </c>
      <c r="C1154" s="168">
        <v>119431</v>
      </c>
      <c r="D1154" s="171">
        <v>44025</v>
      </c>
      <c r="E1154" s="172">
        <v>31.411579421029</v>
      </c>
      <c r="F1154" s="172">
        <v>4.1262999999999996</v>
      </c>
      <c r="G1154" s="172">
        <v>4.1262999999999996</v>
      </c>
      <c r="H1154" s="172">
        <v>7.1557000000000004</v>
      </c>
      <c r="I1154" s="172">
        <v>7.4785000000000004</v>
      </c>
      <c r="J1154" s="172">
        <v>6.8026999999999997</v>
      </c>
      <c r="K1154" s="172">
        <v>9.3107000000000006</v>
      </c>
      <c r="L1154" s="172">
        <v>7.7233999999999998</v>
      </c>
      <c r="M1154" s="172">
        <v>7.3525</v>
      </c>
      <c r="N1154" s="172">
        <v>9.6234000000000002</v>
      </c>
      <c r="O1154" s="172">
        <v>8.0594000000000001</v>
      </c>
      <c r="P1154" s="172">
        <v>8.5168999999999997</v>
      </c>
      <c r="Q1154" s="172">
        <v>8.6237999999999992</v>
      </c>
      <c r="R1154" s="172">
        <v>8.3340999999999994</v>
      </c>
    </row>
    <row r="1155" spans="1:18" x14ac:dyDescent="0.3">
      <c r="A1155" s="168" t="s">
        <v>1240</v>
      </c>
      <c r="B1155" s="168" t="s">
        <v>1266</v>
      </c>
      <c r="C1155" s="168">
        <v>114216</v>
      </c>
      <c r="D1155" s="171">
        <v>44025</v>
      </c>
      <c r="E1155" s="172">
        <v>30.510124493775301</v>
      </c>
      <c r="F1155" s="172">
        <v>3.5899000000000001</v>
      </c>
      <c r="G1155" s="172">
        <v>3.5899000000000001</v>
      </c>
      <c r="H1155" s="172">
        <v>6.6477000000000004</v>
      </c>
      <c r="I1155" s="172">
        <v>6.9782999999999999</v>
      </c>
      <c r="J1155" s="172">
        <v>6.3140999999999998</v>
      </c>
      <c r="K1155" s="172">
        <v>8.8164999999999996</v>
      </c>
      <c r="L1155" s="172">
        <v>7.2099000000000002</v>
      </c>
      <c r="M1155" s="172">
        <v>6.8369</v>
      </c>
      <c r="N1155" s="172">
        <v>9.0996000000000006</v>
      </c>
      <c r="O1155" s="172">
        <v>7.5343999999999998</v>
      </c>
      <c r="P1155" s="172">
        <v>7.9844999999999997</v>
      </c>
      <c r="Q1155" s="172">
        <v>7.7553000000000001</v>
      </c>
      <c r="R1155" s="172">
        <v>7.8198999999999996</v>
      </c>
    </row>
    <row r="1156" spans="1:18" x14ac:dyDescent="0.3">
      <c r="A1156" s="168" t="s">
        <v>1240</v>
      </c>
      <c r="B1156" s="168" t="s">
        <v>1267</v>
      </c>
      <c r="C1156" s="168">
        <v>103048</v>
      </c>
      <c r="D1156" s="171">
        <v>44025</v>
      </c>
      <c r="E1156" s="172">
        <v>3106.6224000000002</v>
      </c>
      <c r="F1156" s="172">
        <v>4.4306000000000001</v>
      </c>
      <c r="G1156" s="172">
        <v>4.4306000000000001</v>
      </c>
      <c r="H1156" s="172">
        <v>7.6363000000000003</v>
      </c>
      <c r="I1156" s="172">
        <v>7.915</v>
      </c>
      <c r="J1156" s="172">
        <v>7.5774999999999997</v>
      </c>
      <c r="K1156" s="172">
        <v>9.1719000000000008</v>
      </c>
      <c r="L1156" s="172">
        <v>7.5406000000000004</v>
      </c>
      <c r="M1156" s="172">
        <v>7.1650999999999998</v>
      </c>
      <c r="N1156" s="172">
        <v>7.4916</v>
      </c>
      <c r="O1156" s="172">
        <v>7.6875999999999998</v>
      </c>
      <c r="P1156" s="172">
        <v>7.5754999999999999</v>
      </c>
      <c r="Q1156" s="172">
        <v>7.8023999999999996</v>
      </c>
      <c r="R1156" s="172">
        <v>8.0042000000000009</v>
      </c>
    </row>
    <row r="1157" spans="1:18" x14ac:dyDescent="0.3">
      <c r="A1157" s="168" t="s">
        <v>1240</v>
      </c>
      <c r="B1157" s="168" t="s">
        <v>1268</v>
      </c>
      <c r="C1157" s="168">
        <v>118719</v>
      </c>
      <c r="D1157" s="171">
        <v>44025</v>
      </c>
      <c r="E1157" s="172">
        <v>3128.3422999999998</v>
      </c>
      <c r="F1157" s="172">
        <v>4.5309999999999997</v>
      </c>
      <c r="G1157" s="172">
        <v>4.5309999999999997</v>
      </c>
      <c r="H1157" s="172">
        <v>7.7365000000000004</v>
      </c>
      <c r="I1157" s="172">
        <v>8.0155999999999992</v>
      </c>
      <c r="J1157" s="172">
        <v>7.6782000000000004</v>
      </c>
      <c r="K1157" s="172">
        <v>9.2744</v>
      </c>
      <c r="L1157" s="172">
        <v>7.6444000000000001</v>
      </c>
      <c r="M1157" s="172">
        <v>7.2702999999999998</v>
      </c>
      <c r="N1157" s="172">
        <v>7.5989000000000004</v>
      </c>
      <c r="O1157" s="172">
        <v>7.7954999999999997</v>
      </c>
      <c r="P1157" s="172">
        <v>7.6832000000000003</v>
      </c>
      <c r="Q1157" s="172">
        <v>8.1776999999999997</v>
      </c>
      <c r="R1157" s="172">
        <v>8.1120999999999999</v>
      </c>
    </row>
    <row r="1158" spans="1:18" x14ac:dyDescent="0.3">
      <c r="A1158" s="168" t="s">
        <v>1240</v>
      </c>
      <c r="B1158" s="168" t="s">
        <v>1269</v>
      </c>
      <c r="C1158" s="168">
        <v>148161</v>
      </c>
      <c r="D1158" s="171">
        <v>44025</v>
      </c>
      <c r="E1158" s="172">
        <v>1025.1560999999999</v>
      </c>
      <c r="F1158" s="172">
        <v>3.7858999999999998</v>
      </c>
      <c r="G1158" s="172">
        <v>3.7858999999999998</v>
      </c>
      <c r="H1158" s="172">
        <v>7.1337000000000002</v>
      </c>
      <c r="I1158" s="172">
        <v>7.8068999999999997</v>
      </c>
      <c r="J1158" s="172">
        <v>7.0039999999999996</v>
      </c>
      <c r="K1158" s="172">
        <v>8.1588999999999992</v>
      </c>
      <c r="L1158" s="172"/>
      <c r="M1158" s="172"/>
      <c r="N1158" s="172"/>
      <c r="O1158" s="172"/>
      <c r="P1158" s="172"/>
      <c r="Q1158" s="172">
        <v>7.1177999999999999</v>
      </c>
      <c r="R1158" s="172"/>
    </row>
    <row r="1159" spans="1:18" x14ac:dyDescent="0.3">
      <c r="A1159" s="168" t="s">
        <v>1240</v>
      </c>
      <c r="B1159" s="168" t="s">
        <v>1270</v>
      </c>
      <c r="C1159" s="168">
        <v>148159</v>
      </c>
      <c r="D1159" s="171">
        <v>44025</v>
      </c>
      <c r="E1159" s="172">
        <v>1022.2732</v>
      </c>
      <c r="F1159" s="172">
        <v>2.8856000000000002</v>
      </c>
      <c r="G1159" s="172">
        <v>2.8856000000000002</v>
      </c>
      <c r="H1159" s="172">
        <v>6.2337999999999996</v>
      </c>
      <c r="I1159" s="172">
        <v>6.9057000000000004</v>
      </c>
      <c r="J1159" s="172">
        <v>6.0815000000000001</v>
      </c>
      <c r="K1159" s="172">
        <v>7.2384000000000004</v>
      </c>
      <c r="L1159" s="172"/>
      <c r="M1159" s="172"/>
      <c r="N1159" s="172"/>
      <c r="O1159" s="172"/>
      <c r="P1159" s="172"/>
      <c r="Q1159" s="172">
        <v>6.3021000000000003</v>
      </c>
      <c r="R1159" s="172"/>
    </row>
    <row r="1160" spans="1:18" x14ac:dyDescent="0.3">
      <c r="A1160" s="168" t="s">
        <v>1240</v>
      </c>
      <c r="B1160" s="168" t="s">
        <v>1271</v>
      </c>
      <c r="C1160" s="168">
        <v>103464</v>
      </c>
      <c r="D1160" s="171">
        <v>44025</v>
      </c>
      <c r="E1160" s="172">
        <v>31.545999999999999</v>
      </c>
      <c r="F1160" s="172">
        <v>4.0124000000000004</v>
      </c>
      <c r="G1160" s="172">
        <v>4.0124000000000004</v>
      </c>
      <c r="H1160" s="172">
        <v>3.7879</v>
      </c>
      <c r="I1160" s="172">
        <v>3.7740999999999998</v>
      </c>
      <c r="J1160" s="172">
        <v>4.2628000000000004</v>
      </c>
      <c r="K1160" s="172">
        <v>4.5521000000000003</v>
      </c>
      <c r="L1160" s="172">
        <v>5.2375999999999996</v>
      </c>
      <c r="M1160" s="172">
        <v>5.7735000000000003</v>
      </c>
      <c r="N1160" s="172">
        <v>6.2573999999999996</v>
      </c>
      <c r="O1160" s="172">
        <v>6.9196999999999997</v>
      </c>
      <c r="P1160" s="172">
        <v>7.3323</v>
      </c>
      <c r="Q1160" s="172">
        <v>8.2608999999999995</v>
      </c>
      <c r="R1160" s="172">
        <v>7.0963000000000003</v>
      </c>
    </row>
    <row r="1161" spans="1:18" x14ac:dyDescent="0.3">
      <c r="A1161" s="168" t="s">
        <v>1240</v>
      </c>
      <c r="B1161" s="168" t="s">
        <v>1272</v>
      </c>
      <c r="C1161" s="168">
        <v>120845</v>
      </c>
      <c r="D1161" s="171">
        <v>44025</v>
      </c>
      <c r="E1161" s="172">
        <v>31.827999999999999</v>
      </c>
      <c r="F1161" s="172">
        <v>4.0915999999999997</v>
      </c>
      <c r="G1161" s="172">
        <v>4.0915999999999997</v>
      </c>
      <c r="H1161" s="172">
        <v>3.8856000000000002</v>
      </c>
      <c r="I1161" s="172">
        <v>3.8721000000000001</v>
      </c>
      <c r="J1161" s="172">
        <v>4.3516000000000004</v>
      </c>
      <c r="K1161" s="172">
        <v>4.5990000000000002</v>
      </c>
      <c r="L1161" s="172">
        <v>5.3140999999999998</v>
      </c>
      <c r="M1161" s="172">
        <v>5.8658999999999999</v>
      </c>
      <c r="N1161" s="172">
        <v>6.3453999999999997</v>
      </c>
      <c r="O1161" s="172">
        <v>7.0415000000000001</v>
      </c>
      <c r="P1161" s="172">
        <v>7.4100999999999999</v>
      </c>
      <c r="Q1161" s="172">
        <v>8.4094999999999995</v>
      </c>
      <c r="R1161" s="172">
        <v>7.1989999999999998</v>
      </c>
    </row>
    <row r="1162" spans="1:18" x14ac:dyDescent="0.3">
      <c r="A1162" s="168" t="s">
        <v>1240</v>
      </c>
      <c r="B1162" s="168" t="s">
        <v>1273</v>
      </c>
      <c r="C1162" s="168">
        <v>119821</v>
      </c>
      <c r="D1162" s="171">
        <v>44025</v>
      </c>
      <c r="E1162" s="172">
        <v>33.193600000000004</v>
      </c>
      <c r="F1162" s="172">
        <v>5.1337000000000002</v>
      </c>
      <c r="G1162" s="172">
        <v>5.1337000000000002</v>
      </c>
      <c r="H1162" s="172">
        <v>8.1182999999999996</v>
      </c>
      <c r="I1162" s="172">
        <v>8.7396999999999991</v>
      </c>
      <c r="J1162" s="172">
        <v>8.7047000000000008</v>
      </c>
      <c r="K1162" s="172">
        <v>9.6508000000000003</v>
      </c>
      <c r="L1162" s="172">
        <v>7.7831999999999999</v>
      </c>
      <c r="M1162" s="172">
        <v>7.4596999999999998</v>
      </c>
      <c r="N1162" s="172">
        <v>7.8754</v>
      </c>
      <c r="O1162" s="172">
        <v>7.7594000000000003</v>
      </c>
      <c r="P1162" s="172">
        <v>8.1082000000000001</v>
      </c>
      <c r="Q1162" s="172">
        <v>8.5701000000000001</v>
      </c>
      <c r="R1162" s="172">
        <v>8.2123000000000008</v>
      </c>
    </row>
    <row r="1163" spans="1:18" x14ac:dyDescent="0.3">
      <c r="A1163" s="168" t="s">
        <v>1240</v>
      </c>
      <c r="B1163" s="168" t="s">
        <v>1274</v>
      </c>
      <c r="C1163" s="168">
        <v>102503</v>
      </c>
      <c r="D1163" s="171">
        <v>44025</v>
      </c>
      <c r="E1163" s="172">
        <v>31.734500000000001</v>
      </c>
      <c r="F1163" s="172">
        <v>4.6024000000000003</v>
      </c>
      <c r="G1163" s="172">
        <v>4.6024000000000003</v>
      </c>
      <c r="H1163" s="172">
        <v>7.5362999999999998</v>
      </c>
      <c r="I1163" s="172">
        <v>8.1504999999999992</v>
      </c>
      <c r="J1163" s="172">
        <v>8.1066000000000003</v>
      </c>
      <c r="K1163" s="172">
        <v>9.0390999999999995</v>
      </c>
      <c r="L1163" s="172">
        <v>7.2004999999999999</v>
      </c>
      <c r="M1163" s="172">
        <v>6.8545999999999996</v>
      </c>
      <c r="N1163" s="172">
        <v>7.2526000000000002</v>
      </c>
      <c r="O1163" s="172">
        <v>7.0663</v>
      </c>
      <c r="P1163" s="172">
        <v>7.3901000000000003</v>
      </c>
      <c r="Q1163" s="172">
        <v>7.4805000000000001</v>
      </c>
      <c r="R1163" s="172">
        <v>7.5514000000000001</v>
      </c>
    </row>
    <row r="1164" spans="1:18" x14ac:dyDescent="0.3">
      <c r="A1164" s="168" t="s">
        <v>1240</v>
      </c>
      <c r="B1164" s="168" t="s">
        <v>1275</v>
      </c>
      <c r="C1164" s="168">
        <v>145050</v>
      </c>
      <c r="D1164" s="171">
        <v>44025</v>
      </c>
      <c r="E1164" s="172">
        <v>11.417899999999999</v>
      </c>
      <c r="F1164" s="172">
        <v>3.8372999999999999</v>
      </c>
      <c r="G1164" s="172">
        <v>3.8372999999999999</v>
      </c>
      <c r="H1164" s="172">
        <v>5.0739999999999998</v>
      </c>
      <c r="I1164" s="172">
        <v>5.4687000000000001</v>
      </c>
      <c r="J1164" s="172">
        <v>5.6054000000000004</v>
      </c>
      <c r="K1164" s="172">
        <v>7.1692</v>
      </c>
      <c r="L1164" s="172">
        <v>6.4710000000000001</v>
      </c>
      <c r="M1164" s="172">
        <v>6.44</v>
      </c>
      <c r="N1164" s="172">
        <v>6.9322999999999997</v>
      </c>
      <c r="O1164" s="172"/>
      <c r="P1164" s="172"/>
      <c r="Q1164" s="172">
        <v>7.6566999999999998</v>
      </c>
      <c r="R1164" s="172"/>
    </row>
    <row r="1165" spans="1:18" x14ac:dyDescent="0.3">
      <c r="A1165" s="168" t="s">
        <v>1240</v>
      </c>
      <c r="B1165" s="168" t="s">
        <v>1276</v>
      </c>
      <c r="C1165" s="168">
        <v>145042</v>
      </c>
      <c r="D1165" s="171">
        <v>44025</v>
      </c>
      <c r="E1165" s="172">
        <v>11.3962</v>
      </c>
      <c r="F1165" s="172">
        <v>3.6309</v>
      </c>
      <c r="G1165" s="172">
        <v>3.6309</v>
      </c>
      <c r="H1165" s="172">
        <v>4.9462000000000002</v>
      </c>
      <c r="I1165" s="172">
        <v>5.3183999999999996</v>
      </c>
      <c r="J1165" s="172">
        <v>5.4805000000000001</v>
      </c>
      <c r="K1165" s="172">
        <v>7.2160000000000002</v>
      </c>
      <c r="L1165" s="172">
        <v>6.4481000000000002</v>
      </c>
      <c r="M1165" s="172">
        <v>6.3788999999999998</v>
      </c>
      <c r="N1165" s="172">
        <v>6.8506</v>
      </c>
      <c r="O1165" s="172"/>
      <c r="P1165" s="172"/>
      <c r="Q1165" s="172">
        <v>7.5427999999999997</v>
      </c>
      <c r="R1165" s="172"/>
    </row>
    <row r="1166" spans="1:18" x14ac:dyDescent="0.3">
      <c r="A1166" s="168" t="s">
        <v>1240</v>
      </c>
      <c r="B1166" s="168" t="s">
        <v>1277</v>
      </c>
      <c r="C1166" s="168">
        <v>119424</v>
      </c>
      <c r="D1166" s="171">
        <v>44025</v>
      </c>
      <c r="E1166" s="172">
        <v>3559.1626999999999</v>
      </c>
      <c r="F1166" s="172">
        <v>6.3300999999999998</v>
      </c>
      <c r="G1166" s="172">
        <v>6.3300999999999998</v>
      </c>
      <c r="H1166" s="172">
        <v>9.5983999999999998</v>
      </c>
      <c r="I1166" s="172">
        <v>9.4311000000000007</v>
      </c>
      <c r="J1166" s="172">
        <v>9.0450999999999997</v>
      </c>
      <c r="K1166" s="172">
        <v>10.546200000000001</v>
      </c>
      <c r="L1166" s="172">
        <v>8.3452000000000002</v>
      </c>
      <c r="M1166" s="172">
        <v>7.6630000000000003</v>
      </c>
      <c r="N1166" s="172">
        <v>7.8071999999999999</v>
      </c>
      <c r="O1166" s="172">
        <v>5.2084000000000001</v>
      </c>
      <c r="P1166" s="172">
        <v>6.1109999999999998</v>
      </c>
      <c r="Q1166" s="172">
        <v>7.1111000000000004</v>
      </c>
      <c r="R1166" s="172">
        <v>4.2343999999999999</v>
      </c>
    </row>
    <row r="1167" spans="1:18" x14ac:dyDescent="0.3">
      <c r="A1167" s="168" t="s">
        <v>1240</v>
      </c>
      <c r="B1167" s="168" t="s">
        <v>1278</v>
      </c>
      <c r="C1167" s="168">
        <v>101847</v>
      </c>
      <c r="D1167" s="171">
        <v>44025</v>
      </c>
      <c r="E1167" s="172">
        <v>3535.3386999999998</v>
      </c>
      <c r="F1167" s="172">
        <v>6.3541999999999996</v>
      </c>
      <c r="G1167" s="172">
        <v>6.3541999999999996</v>
      </c>
      <c r="H1167" s="172">
        <v>9.4898000000000007</v>
      </c>
      <c r="I1167" s="172">
        <v>9.2896000000000001</v>
      </c>
      <c r="J1167" s="172">
        <v>8.8765000000000001</v>
      </c>
      <c r="K1167" s="172">
        <v>10.3657</v>
      </c>
      <c r="L1167" s="172">
        <v>8.2500999999999998</v>
      </c>
      <c r="M1167" s="172">
        <v>7.5308999999999999</v>
      </c>
      <c r="N1167" s="172">
        <v>7.6525999999999996</v>
      </c>
      <c r="O1167" s="172">
        <v>5.0914000000000001</v>
      </c>
      <c r="P1167" s="172">
        <v>6.0138999999999996</v>
      </c>
      <c r="Q1167" s="172">
        <v>6.9789000000000003</v>
      </c>
      <c r="R1167" s="172">
        <v>4.0914000000000001</v>
      </c>
    </row>
    <row r="1168" spans="1:18" x14ac:dyDescent="0.3">
      <c r="A1168" s="168" t="s">
        <v>1240</v>
      </c>
      <c r="B1168" s="168" t="s">
        <v>1279</v>
      </c>
      <c r="C1168" s="168">
        <v>120299</v>
      </c>
      <c r="D1168" s="171">
        <v>44025</v>
      </c>
      <c r="E1168" s="172">
        <v>2326.6210999999998</v>
      </c>
      <c r="F1168" s="172">
        <v>5.7450000000000001</v>
      </c>
      <c r="G1168" s="172">
        <v>5.7450000000000001</v>
      </c>
      <c r="H1168" s="172">
        <v>9.2962000000000007</v>
      </c>
      <c r="I1168" s="172">
        <v>9.6036000000000001</v>
      </c>
      <c r="J1168" s="172">
        <v>8.8360000000000003</v>
      </c>
      <c r="K1168" s="172">
        <v>9.8032000000000004</v>
      </c>
      <c r="L1168" s="172">
        <v>7.7252000000000001</v>
      </c>
      <c r="M1168" s="172">
        <v>7.2336999999999998</v>
      </c>
      <c r="N1168" s="172">
        <v>7.5461999999999998</v>
      </c>
      <c r="O1168" s="172">
        <v>7.7602000000000002</v>
      </c>
      <c r="P1168" s="172">
        <v>7.6898</v>
      </c>
      <c r="Q1168" s="172">
        <v>8.1801999999999992</v>
      </c>
      <c r="R1168" s="172">
        <v>8.0723000000000003</v>
      </c>
    </row>
    <row r="1169" spans="1:18" x14ac:dyDescent="0.3">
      <c r="A1169" s="168" t="s">
        <v>1240</v>
      </c>
      <c r="B1169" s="168" t="s">
        <v>1280</v>
      </c>
      <c r="C1169" s="168">
        <v>112077</v>
      </c>
      <c r="D1169" s="171">
        <v>44025</v>
      </c>
      <c r="E1169" s="172">
        <v>2308.3683000000001</v>
      </c>
      <c r="F1169" s="172">
        <v>5.6454000000000004</v>
      </c>
      <c r="G1169" s="172">
        <v>5.6454000000000004</v>
      </c>
      <c r="H1169" s="172">
        <v>9.1959999999999997</v>
      </c>
      <c r="I1169" s="172">
        <v>9.5031999999999996</v>
      </c>
      <c r="J1169" s="172">
        <v>8.7352000000000007</v>
      </c>
      <c r="K1169" s="172">
        <v>9.7007999999999992</v>
      </c>
      <c r="L1169" s="172">
        <v>7.6212999999999997</v>
      </c>
      <c r="M1169" s="172">
        <v>7.1284999999999998</v>
      </c>
      <c r="N1169" s="172">
        <v>7.4409999999999998</v>
      </c>
      <c r="O1169" s="172">
        <v>7.6340000000000003</v>
      </c>
      <c r="P1169" s="172">
        <v>7.5712000000000002</v>
      </c>
      <c r="Q1169" s="172">
        <v>7.8872999999999998</v>
      </c>
      <c r="R1169" s="172">
        <v>7.9493</v>
      </c>
    </row>
    <row r="1170" spans="1:18" x14ac:dyDescent="0.3">
      <c r="A1170" s="173" t="s">
        <v>27</v>
      </c>
      <c r="B1170" s="168"/>
      <c r="C1170" s="168"/>
      <c r="D1170" s="168"/>
      <c r="E1170" s="168"/>
      <c r="F1170" s="174">
        <v>4.6461949999999996</v>
      </c>
      <c r="G1170" s="174">
        <v>4.6461949999999996</v>
      </c>
      <c r="H1170" s="174">
        <v>7.2094775000000029</v>
      </c>
      <c r="I1170" s="174">
        <v>7.5878275000000004</v>
      </c>
      <c r="J1170" s="174">
        <v>7.1708450000000017</v>
      </c>
      <c r="K1170" s="174">
        <v>8.5876850000000005</v>
      </c>
      <c r="L1170" s="174">
        <v>7.1384105263157887</v>
      </c>
      <c r="M1170" s="174">
        <v>6.8475552631578935</v>
      </c>
      <c r="N1170" s="174">
        <v>7.2245444444444455</v>
      </c>
      <c r="O1170" s="174">
        <v>7.2914866666666684</v>
      </c>
      <c r="P1170" s="174">
        <v>7.4607099999999997</v>
      </c>
      <c r="Q1170" s="174">
        <v>7.64147</v>
      </c>
      <c r="R1170" s="174">
        <v>7.5191300000000005</v>
      </c>
    </row>
    <row r="1171" spans="1:18" x14ac:dyDescent="0.3">
      <c r="A1171" s="173" t="s">
        <v>409</v>
      </c>
      <c r="B1171" s="168"/>
      <c r="C1171" s="168"/>
      <c r="D1171" s="168"/>
      <c r="E1171" s="168"/>
      <c r="F1171" s="174">
        <v>4.6001500000000002</v>
      </c>
      <c r="G1171" s="174">
        <v>4.6001500000000002</v>
      </c>
      <c r="H1171" s="174">
        <v>7.6397500000000003</v>
      </c>
      <c r="I1171" s="174">
        <v>8.1916000000000011</v>
      </c>
      <c r="J1171" s="174">
        <v>7.8423999999999996</v>
      </c>
      <c r="K1171" s="174">
        <v>9.4807500000000005</v>
      </c>
      <c r="L1171" s="174">
        <v>7.7242999999999995</v>
      </c>
      <c r="M1171" s="174">
        <v>7.2296499999999995</v>
      </c>
      <c r="N1171" s="174">
        <v>7.4553499999999993</v>
      </c>
      <c r="O1171" s="174">
        <v>7.5766999999999998</v>
      </c>
      <c r="P1171" s="174">
        <v>7.5717999999999996</v>
      </c>
      <c r="Q1171" s="174">
        <v>7.7675999999999998</v>
      </c>
      <c r="R1171" s="174">
        <v>7.9229000000000003</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44025</v>
      </c>
      <c r="E1174" s="172">
        <v>22.445799999999998</v>
      </c>
      <c r="F1174" s="172">
        <v>-0.1424</v>
      </c>
      <c r="G1174" s="172">
        <v>-0.1424</v>
      </c>
      <c r="H1174" s="172">
        <v>0.78710000000000002</v>
      </c>
      <c r="I1174" s="172">
        <v>3.4735999999999998</v>
      </c>
      <c r="J1174" s="172">
        <v>6.3705999999999996</v>
      </c>
      <c r="K1174" s="172">
        <v>12.6967</v>
      </c>
      <c r="L1174" s="172">
        <v>-4.1859000000000002</v>
      </c>
      <c r="M1174" s="172">
        <v>1.8948</v>
      </c>
      <c r="N1174" s="172">
        <v>6.4089999999999998</v>
      </c>
      <c r="O1174" s="172">
        <v>7.0895999999999999</v>
      </c>
      <c r="P1174" s="172">
        <v>7.4623999999999997</v>
      </c>
      <c r="Q1174" s="172">
        <v>7.8659999999999997</v>
      </c>
      <c r="R1174" s="172">
        <v>5.3281000000000001</v>
      </c>
    </row>
    <row r="1175" spans="1:18" x14ac:dyDescent="0.3">
      <c r="A1175" s="168" t="s">
        <v>1282</v>
      </c>
      <c r="B1175" s="168" t="s">
        <v>1284</v>
      </c>
      <c r="C1175" s="168">
        <v>113064</v>
      </c>
      <c r="D1175" s="171">
        <v>44025</v>
      </c>
      <c r="E1175" s="172">
        <v>20.679200000000002</v>
      </c>
      <c r="F1175" s="172">
        <v>-0.1545</v>
      </c>
      <c r="G1175" s="172">
        <v>-0.1545</v>
      </c>
      <c r="H1175" s="172">
        <v>0.75819999999999999</v>
      </c>
      <c r="I1175" s="172">
        <v>3.4150999999999998</v>
      </c>
      <c r="J1175" s="172">
        <v>6.2389999999999999</v>
      </c>
      <c r="K1175" s="172">
        <v>12.3125</v>
      </c>
      <c r="L1175" s="172">
        <v>-4.8147000000000002</v>
      </c>
      <c r="M1175" s="172">
        <v>0.89970000000000006</v>
      </c>
      <c r="N1175" s="172">
        <v>5.0532000000000004</v>
      </c>
      <c r="O1175" s="172">
        <v>5.9104000000000001</v>
      </c>
      <c r="P1175" s="172">
        <v>6.2777000000000003</v>
      </c>
      <c r="Q1175" s="172">
        <v>7.6181000000000001</v>
      </c>
      <c r="R1175" s="172">
        <v>4.0857000000000001</v>
      </c>
    </row>
    <row r="1176" spans="1:18" x14ac:dyDescent="0.3">
      <c r="A1176" s="168" t="s">
        <v>1282</v>
      </c>
      <c r="B1176" s="168" t="s">
        <v>1285</v>
      </c>
      <c r="C1176" s="168">
        <v>114855</v>
      </c>
      <c r="D1176" s="171">
        <v>44025</v>
      </c>
      <c r="E1176" s="172">
        <v>17.976700000000001</v>
      </c>
      <c r="F1176" s="172">
        <v>0.16880000000000001</v>
      </c>
      <c r="G1176" s="172">
        <v>0.16880000000000001</v>
      </c>
      <c r="H1176" s="172">
        <v>0.76290000000000002</v>
      </c>
      <c r="I1176" s="172">
        <v>2.8027000000000002</v>
      </c>
      <c r="J1176" s="172">
        <v>4.9992000000000001</v>
      </c>
      <c r="K1176" s="172">
        <v>14.354100000000001</v>
      </c>
      <c r="L1176" s="172">
        <v>-6.8902000000000001</v>
      </c>
      <c r="M1176" s="172">
        <v>-0.12889999999999999</v>
      </c>
      <c r="N1176" s="172">
        <v>3.3E-3</v>
      </c>
      <c r="O1176" s="172">
        <v>2.7902</v>
      </c>
      <c r="P1176" s="172">
        <v>4.5613999999999999</v>
      </c>
      <c r="Q1176" s="172">
        <v>6.5243000000000002</v>
      </c>
      <c r="R1176" s="172">
        <v>2.347</v>
      </c>
    </row>
    <row r="1177" spans="1:18" x14ac:dyDescent="0.3">
      <c r="A1177" s="168" t="s">
        <v>1282</v>
      </c>
      <c r="B1177" s="168" t="s">
        <v>1286</v>
      </c>
      <c r="C1177" s="168">
        <v>119176</v>
      </c>
      <c r="D1177" s="171">
        <v>44025</v>
      </c>
      <c r="E1177" s="172">
        <v>19.663599999999999</v>
      </c>
      <c r="F1177" s="172">
        <v>0.18190000000000001</v>
      </c>
      <c r="G1177" s="172">
        <v>0.18190000000000001</v>
      </c>
      <c r="H1177" s="172">
        <v>0.79249999999999998</v>
      </c>
      <c r="I1177" s="172">
        <v>2.8624999999999998</v>
      </c>
      <c r="J1177" s="172">
        <v>5.1326999999999998</v>
      </c>
      <c r="K1177" s="172">
        <v>14.7455</v>
      </c>
      <c r="L1177" s="172">
        <v>-6.3079999999999998</v>
      </c>
      <c r="M1177" s="172">
        <v>0.80330000000000001</v>
      </c>
      <c r="N1177" s="172">
        <v>1.33</v>
      </c>
      <c r="O1177" s="172">
        <v>3.9725000000000001</v>
      </c>
      <c r="P1177" s="172">
        <v>5.9669999999999996</v>
      </c>
      <c r="Q1177" s="172">
        <v>6.7705000000000002</v>
      </c>
      <c r="R1177" s="172">
        <v>3.6964000000000001</v>
      </c>
    </row>
    <row r="1178" spans="1:18" x14ac:dyDescent="0.3">
      <c r="A1178" s="168" t="s">
        <v>1282</v>
      </c>
      <c r="B1178" s="168" t="s">
        <v>1287</v>
      </c>
      <c r="C1178" s="168">
        <v>103131</v>
      </c>
      <c r="D1178" s="171">
        <v>44025</v>
      </c>
      <c r="E1178" s="172">
        <v>33.488</v>
      </c>
      <c r="F1178" s="172">
        <v>0.14050000000000001</v>
      </c>
      <c r="G1178" s="172">
        <v>0.14050000000000001</v>
      </c>
      <c r="H1178" s="172">
        <v>0.89480000000000004</v>
      </c>
      <c r="I1178" s="172">
        <v>4.0129000000000001</v>
      </c>
      <c r="J1178" s="172">
        <v>7.5781000000000001</v>
      </c>
      <c r="K1178" s="172">
        <v>16.011900000000001</v>
      </c>
      <c r="L1178" s="172">
        <v>-2.0074000000000001</v>
      </c>
      <c r="M1178" s="172">
        <v>4.7220000000000004</v>
      </c>
      <c r="N1178" s="172">
        <v>3.9676999999999998</v>
      </c>
      <c r="O1178" s="172">
        <v>3.8681999999999999</v>
      </c>
      <c r="P1178" s="172">
        <v>6.0510999999999999</v>
      </c>
      <c r="Q1178" s="172">
        <v>8.4405999999999999</v>
      </c>
      <c r="R1178" s="172">
        <v>3.5190000000000001</v>
      </c>
    </row>
    <row r="1179" spans="1:18" x14ac:dyDescent="0.3">
      <c r="A1179" s="168" t="s">
        <v>1282</v>
      </c>
      <c r="B1179" s="168" t="s">
        <v>1288</v>
      </c>
      <c r="C1179" s="168">
        <v>119131</v>
      </c>
      <c r="D1179" s="171">
        <v>44025</v>
      </c>
      <c r="E1179" s="172">
        <v>35.082000000000001</v>
      </c>
      <c r="F1179" s="172">
        <v>0.15129999999999999</v>
      </c>
      <c r="G1179" s="172">
        <v>0.15129999999999999</v>
      </c>
      <c r="H1179" s="172">
        <v>0.91180000000000005</v>
      </c>
      <c r="I1179" s="172">
        <v>4.0484</v>
      </c>
      <c r="J1179" s="172">
        <v>7.6563999999999997</v>
      </c>
      <c r="K1179" s="172">
        <v>16.257999999999999</v>
      </c>
      <c r="L1179" s="172">
        <v>-1.5325</v>
      </c>
      <c r="M1179" s="172">
        <v>5.4589999999999996</v>
      </c>
      <c r="N1179" s="172">
        <v>4.8695000000000004</v>
      </c>
      <c r="O1179" s="172">
        <v>4.5654000000000003</v>
      </c>
      <c r="P1179" s="172">
        <v>6.7214</v>
      </c>
      <c r="Q1179" s="172">
        <v>8.3673999999999999</v>
      </c>
      <c r="R1179" s="172">
        <v>4.26</v>
      </c>
    </row>
    <row r="1180" spans="1:18" x14ac:dyDescent="0.3">
      <c r="A1180" s="168" t="s">
        <v>1282</v>
      </c>
      <c r="B1180" s="168" t="s">
        <v>1289</v>
      </c>
      <c r="C1180" s="168">
        <v>101144</v>
      </c>
      <c r="D1180" s="171">
        <v>44025</v>
      </c>
      <c r="E1180" s="172">
        <v>257.56810000000002</v>
      </c>
      <c r="F1180" s="172">
        <v>0.39360000000000001</v>
      </c>
      <c r="G1180" s="172">
        <v>0.39360000000000001</v>
      </c>
      <c r="H1180" s="172">
        <v>3.7499999999999999E-2</v>
      </c>
      <c r="I1180" s="172">
        <v>2.5028000000000001</v>
      </c>
      <c r="J1180" s="172">
        <v>3.9199000000000002</v>
      </c>
      <c r="K1180" s="172">
        <v>12.1601</v>
      </c>
      <c r="L1180" s="172">
        <v>-8.3321000000000005</v>
      </c>
      <c r="M1180" s="172">
        <v>-1.0097</v>
      </c>
      <c r="N1180" s="172">
        <v>-4.2977999999999996</v>
      </c>
      <c r="O1180" s="172">
        <v>2.3576000000000001</v>
      </c>
      <c r="P1180" s="172">
        <v>6.9856999999999996</v>
      </c>
      <c r="Q1180" s="172">
        <v>20.1312</v>
      </c>
      <c r="R1180" s="172">
        <v>2.2000000000000002</v>
      </c>
    </row>
    <row r="1181" spans="1:18" x14ac:dyDescent="0.3">
      <c r="A1181" s="168" t="s">
        <v>1282</v>
      </c>
      <c r="B1181" s="168" t="s">
        <v>1290</v>
      </c>
      <c r="C1181" s="168">
        <v>120334</v>
      </c>
      <c r="D1181" s="171">
        <v>44025</v>
      </c>
      <c r="E1181" s="172">
        <v>273.89909999999998</v>
      </c>
      <c r="F1181" s="172">
        <v>0.39950000000000002</v>
      </c>
      <c r="G1181" s="172">
        <v>0.39950000000000002</v>
      </c>
      <c r="H1181" s="172">
        <v>5.1499999999999997E-2</v>
      </c>
      <c r="I1181" s="172">
        <v>2.5308000000000002</v>
      </c>
      <c r="J1181" s="172">
        <v>3.9836999999999998</v>
      </c>
      <c r="K1181" s="172">
        <v>12.351900000000001</v>
      </c>
      <c r="L1181" s="172">
        <v>-8.0250000000000004</v>
      </c>
      <c r="M1181" s="172">
        <v>-0.52039999999999997</v>
      </c>
      <c r="N1181" s="172">
        <v>-3.6798999999999999</v>
      </c>
      <c r="O1181" s="172">
        <v>3.2746</v>
      </c>
      <c r="P1181" s="172">
        <v>7.9138999999999999</v>
      </c>
      <c r="Q1181" s="172">
        <v>11.9419</v>
      </c>
      <c r="R1181" s="172">
        <v>2.9767000000000001</v>
      </c>
    </row>
    <row r="1182" spans="1:18" x14ac:dyDescent="0.3">
      <c r="A1182" s="168" t="s">
        <v>1282</v>
      </c>
      <c r="B1182" s="168" t="s">
        <v>1291</v>
      </c>
      <c r="C1182" s="168">
        <v>101072</v>
      </c>
      <c r="D1182" s="171">
        <v>44025</v>
      </c>
      <c r="E1182" s="172">
        <v>38.695599999999999</v>
      </c>
      <c r="F1182" s="172">
        <v>2.0964999999999998</v>
      </c>
      <c r="G1182" s="172">
        <v>2.0964999999999998</v>
      </c>
      <c r="H1182" s="172">
        <v>4.2493999999999996</v>
      </c>
      <c r="I1182" s="172">
        <v>7.4183000000000003</v>
      </c>
      <c r="J1182" s="172">
        <v>13.446199999999999</v>
      </c>
      <c r="K1182" s="172">
        <v>12.283200000000001</v>
      </c>
      <c r="L1182" s="172">
        <v>-4.5575999999999999</v>
      </c>
      <c r="M1182" s="172">
        <v>0.32850000000000001</v>
      </c>
      <c r="N1182" s="172">
        <v>3.0036999999999998</v>
      </c>
      <c r="O1182" s="172">
        <v>3.4767000000000001</v>
      </c>
      <c r="P1182" s="172">
        <v>6.0590000000000002</v>
      </c>
      <c r="Q1182" s="172">
        <v>7.2515000000000001</v>
      </c>
      <c r="R1182" s="172">
        <v>5.8276000000000003</v>
      </c>
    </row>
    <row r="1183" spans="1:18" x14ac:dyDescent="0.3">
      <c r="A1183" s="168" t="s">
        <v>1282</v>
      </c>
      <c r="B1183" s="168" t="s">
        <v>1292</v>
      </c>
      <c r="C1183" s="168">
        <v>120821</v>
      </c>
      <c r="D1183" s="171">
        <v>44025</v>
      </c>
      <c r="E1183" s="172">
        <v>38.596600000000002</v>
      </c>
      <c r="F1183" s="172">
        <v>2.0973999999999999</v>
      </c>
      <c r="G1183" s="172">
        <v>2.0973999999999999</v>
      </c>
      <c r="H1183" s="172">
        <v>4.2515000000000001</v>
      </c>
      <c r="I1183" s="172">
        <v>7.4226000000000001</v>
      </c>
      <c r="J1183" s="172">
        <v>13.456</v>
      </c>
      <c r="K1183" s="172">
        <v>12.3111</v>
      </c>
      <c r="L1183" s="172">
        <v>-4.51</v>
      </c>
      <c r="M1183" s="172">
        <v>0.38990000000000002</v>
      </c>
      <c r="N1183" s="172">
        <v>3.0889000000000002</v>
      </c>
      <c r="O1183" s="172">
        <v>3.3885000000000001</v>
      </c>
      <c r="P1183" s="172">
        <v>6.0046999999999997</v>
      </c>
      <c r="Q1183" s="172">
        <v>6.2705000000000002</v>
      </c>
      <c r="R1183" s="172">
        <v>5.6923000000000004</v>
      </c>
    </row>
    <row r="1184" spans="1:18" x14ac:dyDescent="0.3">
      <c r="A1184" s="168" t="s">
        <v>1282</v>
      </c>
      <c r="B1184" s="168" t="s">
        <v>1293</v>
      </c>
      <c r="C1184" s="168">
        <v>119843</v>
      </c>
      <c r="D1184" s="171">
        <v>44025</v>
      </c>
      <c r="E1184" s="172">
        <v>31.738399999999999</v>
      </c>
      <c r="F1184" s="172">
        <v>0.1177</v>
      </c>
      <c r="G1184" s="172">
        <v>0.1177</v>
      </c>
      <c r="H1184" s="172">
        <v>0.74819999999999998</v>
      </c>
      <c r="I1184" s="172">
        <v>1.7467999999999999</v>
      </c>
      <c r="J1184" s="172">
        <v>3.5872000000000002</v>
      </c>
      <c r="K1184" s="172">
        <v>7.7005999999999997</v>
      </c>
      <c r="L1184" s="172">
        <v>3.1739999999999999</v>
      </c>
      <c r="M1184" s="172">
        <v>8.2098999999999993</v>
      </c>
      <c r="N1184" s="172">
        <v>9.8928999999999991</v>
      </c>
      <c r="O1184" s="172">
        <v>7.4314999999999998</v>
      </c>
      <c r="P1184" s="172">
        <v>8.6507000000000005</v>
      </c>
      <c r="Q1184" s="172">
        <v>10.2468</v>
      </c>
      <c r="R1184" s="172">
        <v>8.3688000000000002</v>
      </c>
    </row>
    <row r="1185" spans="1:18" x14ac:dyDescent="0.3">
      <c r="A1185" s="168" t="s">
        <v>1282</v>
      </c>
      <c r="B1185" s="168" t="s">
        <v>1294</v>
      </c>
      <c r="C1185" s="168">
        <v>103408</v>
      </c>
      <c r="D1185" s="171">
        <v>44025</v>
      </c>
      <c r="E1185" s="172">
        <v>29.897500000000001</v>
      </c>
      <c r="F1185" s="172">
        <v>0.1125</v>
      </c>
      <c r="G1185" s="172">
        <v>0.1125</v>
      </c>
      <c r="H1185" s="172">
        <v>0.7379</v>
      </c>
      <c r="I1185" s="172">
        <v>1.7263999999999999</v>
      </c>
      <c r="J1185" s="172">
        <v>3.5365000000000002</v>
      </c>
      <c r="K1185" s="172">
        <v>7.5388000000000002</v>
      </c>
      <c r="L1185" s="172">
        <v>2.8611</v>
      </c>
      <c r="M1185" s="172">
        <v>7.7119999999999997</v>
      </c>
      <c r="N1185" s="172">
        <v>9.2238000000000007</v>
      </c>
      <c r="O1185" s="172">
        <v>6.4687999999999999</v>
      </c>
      <c r="P1185" s="172">
        <v>7.6161000000000003</v>
      </c>
      <c r="Q1185" s="172">
        <v>7.7747000000000002</v>
      </c>
      <c r="R1185" s="172">
        <v>7.5575999999999999</v>
      </c>
    </row>
    <row r="1186" spans="1:18" x14ac:dyDescent="0.3">
      <c r="A1186" s="168" t="s">
        <v>1282</v>
      </c>
      <c r="B1186" s="168" t="s">
        <v>1295</v>
      </c>
      <c r="C1186" s="168">
        <v>148053</v>
      </c>
      <c r="D1186" s="171">
        <v>44025</v>
      </c>
      <c r="E1186" s="172">
        <v>10.4847</v>
      </c>
      <c r="F1186" s="172">
        <v>0.14810000000000001</v>
      </c>
      <c r="G1186" s="172">
        <v>0.14810000000000001</v>
      </c>
      <c r="H1186" s="172">
        <v>8.9700000000000002E-2</v>
      </c>
      <c r="I1186" s="172">
        <v>2.7549000000000001</v>
      </c>
      <c r="J1186" s="172">
        <v>5.0328999999999997</v>
      </c>
      <c r="K1186" s="172">
        <v>13.167</v>
      </c>
      <c r="L1186" s="172"/>
      <c r="M1186" s="172"/>
      <c r="N1186" s="172"/>
      <c r="O1186" s="172"/>
      <c r="P1186" s="172"/>
      <c r="Q1186" s="172">
        <v>4.8470000000000004</v>
      </c>
      <c r="R1186" s="172"/>
    </row>
    <row r="1187" spans="1:18" x14ac:dyDescent="0.3">
      <c r="A1187" s="168" t="s">
        <v>1282</v>
      </c>
      <c r="B1187" s="168" t="s">
        <v>1296</v>
      </c>
      <c r="C1187" s="168">
        <v>148050</v>
      </c>
      <c r="D1187" s="171">
        <v>44025</v>
      </c>
      <c r="E1187" s="172">
        <v>10.408300000000001</v>
      </c>
      <c r="F1187" s="172">
        <v>0.13569999999999999</v>
      </c>
      <c r="G1187" s="172">
        <v>0.13569999999999999</v>
      </c>
      <c r="H1187" s="172">
        <v>5.96E-2</v>
      </c>
      <c r="I1187" s="172">
        <v>2.6924999999999999</v>
      </c>
      <c r="J1187" s="172">
        <v>4.8747999999999996</v>
      </c>
      <c r="K1187" s="172">
        <v>12.684200000000001</v>
      </c>
      <c r="L1187" s="172"/>
      <c r="M1187" s="172"/>
      <c r="N1187" s="172"/>
      <c r="O1187" s="172"/>
      <c r="P1187" s="172"/>
      <c r="Q1187" s="172">
        <v>4.0830000000000002</v>
      </c>
      <c r="R1187" s="172"/>
    </row>
    <row r="1188" spans="1:18" x14ac:dyDescent="0.3">
      <c r="A1188" s="168" t="s">
        <v>1282</v>
      </c>
      <c r="B1188" s="168" t="s">
        <v>1297</v>
      </c>
      <c r="C1188" s="168">
        <v>120760</v>
      </c>
      <c r="D1188" s="171">
        <v>44025</v>
      </c>
      <c r="E1188" s="172">
        <v>36.679499999999997</v>
      </c>
      <c r="F1188" s="172">
        <v>0.22489999999999999</v>
      </c>
      <c r="G1188" s="172">
        <v>0.22489999999999999</v>
      </c>
      <c r="H1188" s="172">
        <v>0.45050000000000001</v>
      </c>
      <c r="I1188" s="172">
        <v>3.4664999999999999</v>
      </c>
      <c r="J1188" s="172">
        <v>6.5212000000000003</v>
      </c>
      <c r="K1188" s="172">
        <v>13.3231</v>
      </c>
      <c r="L1188" s="172">
        <v>-1.4664999999999999</v>
      </c>
      <c r="M1188" s="172">
        <v>3.8782000000000001</v>
      </c>
      <c r="N1188" s="172">
        <v>3.5194000000000001</v>
      </c>
      <c r="O1188" s="172">
        <v>3.4767999999999999</v>
      </c>
      <c r="P1188" s="172">
        <v>5.0571000000000002</v>
      </c>
      <c r="Q1188" s="172">
        <v>6.0156000000000001</v>
      </c>
      <c r="R1188" s="172">
        <v>2.7648000000000001</v>
      </c>
    </row>
    <row r="1189" spans="1:18" x14ac:dyDescent="0.3">
      <c r="A1189" s="168" t="s">
        <v>1282</v>
      </c>
      <c r="B1189" s="168" t="s">
        <v>1298</v>
      </c>
      <c r="C1189" s="168">
        <v>111599</v>
      </c>
      <c r="D1189" s="171">
        <v>44025</v>
      </c>
      <c r="E1189" s="172">
        <v>34.615200000000002</v>
      </c>
      <c r="F1189" s="172">
        <v>0.21890000000000001</v>
      </c>
      <c r="G1189" s="172">
        <v>0.21890000000000001</v>
      </c>
      <c r="H1189" s="172">
        <v>0.43580000000000002</v>
      </c>
      <c r="I1189" s="172">
        <v>3.4369999999999998</v>
      </c>
      <c r="J1189" s="172">
        <v>6.4535999999999998</v>
      </c>
      <c r="K1189" s="172">
        <v>13.1145</v>
      </c>
      <c r="L1189" s="172">
        <v>-1.8387</v>
      </c>
      <c r="M1189" s="172">
        <v>3.2848999999999999</v>
      </c>
      <c r="N1189" s="172">
        <v>2.7197</v>
      </c>
      <c r="O1189" s="172">
        <v>2.5051000000000001</v>
      </c>
      <c r="P1189" s="172">
        <v>4.1840999999999999</v>
      </c>
      <c r="Q1189" s="172">
        <v>11.3209</v>
      </c>
      <c r="R1189" s="172">
        <v>1.8916999999999999</v>
      </c>
    </row>
    <row r="1190" spans="1:18" x14ac:dyDescent="0.3">
      <c r="A1190" s="173" t="s">
        <v>27</v>
      </c>
      <c r="B1190" s="168"/>
      <c r="C1190" s="168"/>
      <c r="D1190" s="168"/>
      <c r="E1190" s="168"/>
      <c r="F1190" s="174">
        <v>0.39314999999999994</v>
      </c>
      <c r="G1190" s="174">
        <v>0.39314999999999994</v>
      </c>
      <c r="H1190" s="174">
        <v>1.0011812499999999</v>
      </c>
      <c r="I1190" s="174">
        <v>3.5196125</v>
      </c>
      <c r="J1190" s="174">
        <v>6.4242499999999989</v>
      </c>
      <c r="K1190" s="174">
        <v>12.688325000000003</v>
      </c>
      <c r="L1190" s="174">
        <v>-3.4595357142857139</v>
      </c>
      <c r="M1190" s="174">
        <v>2.5659428571428573</v>
      </c>
      <c r="N1190" s="174">
        <v>3.2216714285714287</v>
      </c>
      <c r="O1190" s="174">
        <v>4.3268500000000003</v>
      </c>
      <c r="P1190" s="174">
        <v>6.3937357142857154</v>
      </c>
      <c r="Q1190" s="174">
        <v>8.4668749999999999</v>
      </c>
      <c r="R1190" s="174">
        <v>4.3225500000000006</v>
      </c>
    </row>
    <row r="1191" spans="1:18" x14ac:dyDescent="0.3">
      <c r="A1191" s="173" t="s">
        <v>409</v>
      </c>
      <c r="B1191" s="168"/>
      <c r="C1191" s="168"/>
      <c r="D1191" s="168"/>
      <c r="E1191" s="168"/>
      <c r="F1191" s="174">
        <v>0.16005</v>
      </c>
      <c r="G1191" s="174">
        <v>0.16005</v>
      </c>
      <c r="H1191" s="174">
        <v>0.75319999999999998</v>
      </c>
      <c r="I1191" s="174">
        <v>3.1387999999999998</v>
      </c>
      <c r="J1191" s="174">
        <v>5.6858500000000003</v>
      </c>
      <c r="K1191" s="174">
        <v>12.69045</v>
      </c>
      <c r="L1191" s="174">
        <v>-4.34795</v>
      </c>
      <c r="M1191" s="174">
        <v>1.3972500000000001</v>
      </c>
      <c r="N1191" s="174">
        <v>3.3041499999999999</v>
      </c>
      <c r="O1191" s="174">
        <v>3.6724999999999999</v>
      </c>
      <c r="P1191" s="174">
        <v>6.1683500000000002</v>
      </c>
      <c r="Q1191" s="174">
        <v>7.6964000000000006</v>
      </c>
      <c r="R1191" s="174">
        <v>3.8910499999999999</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44025</v>
      </c>
      <c r="E1194" s="172">
        <v>666.94</v>
      </c>
      <c r="F1194" s="172">
        <v>0.34300000000000003</v>
      </c>
      <c r="G1194" s="172">
        <v>0.34300000000000003</v>
      </c>
      <c r="H1194" s="172">
        <v>0.85740000000000005</v>
      </c>
      <c r="I1194" s="172">
        <v>4.1508000000000003</v>
      </c>
      <c r="J1194" s="172">
        <v>6.3292999999999999</v>
      </c>
      <c r="K1194" s="172">
        <v>16.665199999999999</v>
      </c>
      <c r="L1194" s="172">
        <v>-14.0663</v>
      </c>
      <c r="M1194" s="172">
        <v>-4.4771999999999998</v>
      </c>
      <c r="N1194" s="172">
        <v>-6.7816999999999998</v>
      </c>
      <c r="O1194" s="172">
        <v>-0.37859999999999999</v>
      </c>
      <c r="P1194" s="172">
        <v>6.3216000000000001</v>
      </c>
      <c r="Q1194" s="172">
        <v>21.148399999999999</v>
      </c>
      <c r="R1194" s="172">
        <v>-2.3157000000000001</v>
      </c>
    </row>
    <row r="1195" spans="1:18" x14ac:dyDescent="0.3">
      <c r="A1195" s="168" t="s">
        <v>1300</v>
      </c>
      <c r="B1195" s="168" t="s">
        <v>1302</v>
      </c>
      <c r="C1195" s="168">
        <v>120564</v>
      </c>
      <c r="D1195" s="171">
        <v>44025</v>
      </c>
      <c r="E1195" s="172">
        <v>714.86</v>
      </c>
      <c r="F1195" s="172">
        <v>0.34949999999999998</v>
      </c>
      <c r="G1195" s="172">
        <v>0.34949999999999998</v>
      </c>
      <c r="H1195" s="172">
        <v>0.87490000000000001</v>
      </c>
      <c r="I1195" s="172">
        <v>4.1932999999999998</v>
      </c>
      <c r="J1195" s="172">
        <v>6.4222999999999999</v>
      </c>
      <c r="K1195" s="172">
        <v>16.950500000000002</v>
      </c>
      <c r="L1195" s="172">
        <v>-13.6914</v>
      </c>
      <c r="M1195" s="172">
        <v>-3.8378000000000001</v>
      </c>
      <c r="N1195" s="172">
        <v>-5.9679000000000002</v>
      </c>
      <c r="O1195" s="172">
        <v>0.64270000000000005</v>
      </c>
      <c r="P1195" s="172">
        <v>7.3772000000000002</v>
      </c>
      <c r="Q1195" s="172">
        <v>13.324400000000001</v>
      </c>
      <c r="R1195" s="172">
        <v>-1.4212</v>
      </c>
    </row>
    <row r="1196" spans="1:18" x14ac:dyDescent="0.3">
      <c r="A1196" s="168" t="s">
        <v>1300</v>
      </c>
      <c r="B1196" s="168" t="s">
        <v>1303</v>
      </c>
      <c r="C1196" s="168">
        <v>141925</v>
      </c>
      <c r="D1196" s="171">
        <v>44025</v>
      </c>
      <c r="E1196" s="172">
        <v>12.21</v>
      </c>
      <c r="F1196" s="172">
        <v>-0.24510000000000001</v>
      </c>
      <c r="G1196" s="172">
        <v>-0.24510000000000001</v>
      </c>
      <c r="H1196" s="172">
        <v>0</v>
      </c>
      <c r="I1196" s="172">
        <v>2.605</v>
      </c>
      <c r="J1196" s="172">
        <v>5.6227999999999998</v>
      </c>
      <c r="K1196" s="172">
        <v>10.3978</v>
      </c>
      <c r="L1196" s="172">
        <v>-8.3332999999999995</v>
      </c>
      <c r="M1196" s="172">
        <v>-3.8582999999999998</v>
      </c>
      <c r="N1196" s="172">
        <v>2.605</v>
      </c>
      <c r="O1196" s="172"/>
      <c r="P1196" s="172"/>
      <c r="Q1196" s="172">
        <v>7.8112000000000004</v>
      </c>
      <c r="R1196" s="172">
        <v>3.5775999999999999</v>
      </c>
    </row>
    <row r="1197" spans="1:18" x14ac:dyDescent="0.3">
      <c r="A1197" s="168" t="s">
        <v>1300</v>
      </c>
      <c r="B1197" s="168" t="s">
        <v>1304</v>
      </c>
      <c r="C1197" s="168">
        <v>141927</v>
      </c>
      <c r="D1197" s="171">
        <v>44025</v>
      </c>
      <c r="E1197" s="172">
        <v>11.71</v>
      </c>
      <c r="F1197" s="172">
        <v>-0.2555</v>
      </c>
      <c r="G1197" s="172">
        <v>-0.2555</v>
      </c>
      <c r="H1197" s="172">
        <v>0</v>
      </c>
      <c r="I1197" s="172">
        <v>2.5394000000000001</v>
      </c>
      <c r="J1197" s="172">
        <v>5.4954999999999998</v>
      </c>
      <c r="K1197" s="172">
        <v>10.0564</v>
      </c>
      <c r="L1197" s="172">
        <v>-8.9425000000000008</v>
      </c>
      <c r="M1197" s="172">
        <v>-4.8741000000000003</v>
      </c>
      <c r="N1197" s="172">
        <v>1.1226</v>
      </c>
      <c r="O1197" s="172"/>
      <c r="P1197" s="172"/>
      <c r="Q1197" s="172">
        <v>6.1265000000000001</v>
      </c>
      <c r="R1197" s="172">
        <v>1.9759</v>
      </c>
    </row>
    <row r="1198" spans="1:18" x14ac:dyDescent="0.3">
      <c r="A1198" s="168" t="s">
        <v>1300</v>
      </c>
      <c r="B1198" s="168" t="s">
        <v>1305</v>
      </c>
      <c r="C1198" s="168">
        <v>102020</v>
      </c>
      <c r="D1198" s="171">
        <v>44025</v>
      </c>
      <c r="E1198" s="172">
        <v>91.6</v>
      </c>
      <c r="F1198" s="172">
        <v>0.35060000000000002</v>
      </c>
      <c r="G1198" s="172">
        <v>0.35060000000000002</v>
      </c>
      <c r="H1198" s="172">
        <v>1.1708000000000001</v>
      </c>
      <c r="I1198" s="172">
        <v>4.7336</v>
      </c>
      <c r="J1198" s="172">
        <v>7.3353999999999999</v>
      </c>
      <c r="K1198" s="172">
        <v>14.7295</v>
      </c>
      <c r="L1198" s="172">
        <v>-9.9931000000000001</v>
      </c>
      <c r="M1198" s="172">
        <v>-3.5485000000000002</v>
      </c>
      <c r="N1198" s="172">
        <v>-5.4305000000000003</v>
      </c>
      <c r="O1198" s="172">
        <v>-1.2063999999999999</v>
      </c>
      <c r="P1198" s="172">
        <v>2.9045000000000001</v>
      </c>
      <c r="Q1198" s="172">
        <v>14.050599999999999</v>
      </c>
      <c r="R1198" s="172">
        <v>-3.0537999999999998</v>
      </c>
    </row>
    <row r="1199" spans="1:18" x14ac:dyDescent="0.3">
      <c r="A1199" s="168" t="s">
        <v>1300</v>
      </c>
      <c r="B1199" s="168" t="s">
        <v>1306</v>
      </c>
      <c r="C1199" s="168">
        <v>119354</v>
      </c>
      <c r="D1199" s="171">
        <v>44025</v>
      </c>
      <c r="E1199" s="172">
        <v>97.9</v>
      </c>
      <c r="F1199" s="172">
        <v>0.35880000000000001</v>
      </c>
      <c r="G1199" s="172">
        <v>0.35880000000000001</v>
      </c>
      <c r="H1199" s="172">
        <v>1.1781999999999999</v>
      </c>
      <c r="I1199" s="172">
        <v>4.7618999999999998</v>
      </c>
      <c r="J1199" s="172">
        <v>7.3936000000000002</v>
      </c>
      <c r="K1199" s="172">
        <v>14.919600000000001</v>
      </c>
      <c r="L1199" s="172">
        <v>-9.6613000000000007</v>
      </c>
      <c r="M1199" s="172">
        <v>-2.9828999999999999</v>
      </c>
      <c r="N1199" s="172">
        <v>-4.6924000000000001</v>
      </c>
      <c r="O1199" s="172">
        <v>-0.311</v>
      </c>
      <c r="P1199" s="172">
        <v>3.774</v>
      </c>
      <c r="Q1199" s="172">
        <v>9.1637000000000004</v>
      </c>
      <c r="R1199" s="172">
        <v>-2.2189000000000001</v>
      </c>
    </row>
    <row r="1200" spans="1:18" x14ac:dyDescent="0.3">
      <c r="A1200" s="168" t="s">
        <v>1300</v>
      </c>
      <c r="B1200" s="168" t="s">
        <v>1307</v>
      </c>
      <c r="C1200" s="168">
        <v>113460</v>
      </c>
      <c r="D1200" s="171">
        <v>44025</v>
      </c>
      <c r="E1200" s="172">
        <v>44.372</v>
      </c>
      <c r="F1200" s="172">
        <v>0.106</v>
      </c>
      <c r="G1200" s="172">
        <v>0.106</v>
      </c>
      <c r="H1200" s="172">
        <v>-0.94430000000000003</v>
      </c>
      <c r="I1200" s="172">
        <v>2.4781</v>
      </c>
      <c r="J1200" s="172">
        <v>5.4993999999999996</v>
      </c>
      <c r="K1200" s="172">
        <v>15.246</v>
      </c>
      <c r="L1200" s="172">
        <v>-14.465299999999999</v>
      </c>
      <c r="M1200" s="172">
        <v>-4.8342000000000001</v>
      </c>
      <c r="N1200" s="172">
        <v>-4.4428000000000001</v>
      </c>
      <c r="O1200" s="172">
        <v>-0.79910000000000003</v>
      </c>
      <c r="P1200" s="172">
        <v>4.1905999999999999</v>
      </c>
      <c r="Q1200" s="172">
        <v>10.565200000000001</v>
      </c>
      <c r="R1200" s="172">
        <v>-1.5058</v>
      </c>
    </row>
    <row r="1201" spans="1:18" x14ac:dyDescent="0.3">
      <c r="A1201" s="168" t="s">
        <v>1300</v>
      </c>
      <c r="B1201" s="168" t="s">
        <v>1308</v>
      </c>
      <c r="C1201" s="168">
        <v>119988</v>
      </c>
      <c r="D1201" s="171">
        <v>44025</v>
      </c>
      <c r="E1201" s="172">
        <v>49.466000000000001</v>
      </c>
      <c r="F1201" s="172">
        <v>0.1174</v>
      </c>
      <c r="G1201" s="172">
        <v>0.1174</v>
      </c>
      <c r="H1201" s="172">
        <v>-0.91739999999999999</v>
      </c>
      <c r="I1201" s="172">
        <v>2.5329999999999999</v>
      </c>
      <c r="J1201" s="172">
        <v>5.6220999999999997</v>
      </c>
      <c r="K1201" s="172">
        <v>15.6288</v>
      </c>
      <c r="L1201" s="172">
        <v>-13.924300000000001</v>
      </c>
      <c r="M1201" s="172">
        <v>-3.9028999999999998</v>
      </c>
      <c r="N1201" s="172">
        <v>-3.1692</v>
      </c>
      <c r="O1201" s="172">
        <v>0.72260000000000002</v>
      </c>
      <c r="P1201" s="172">
        <v>5.8238000000000003</v>
      </c>
      <c r="Q1201" s="172">
        <v>12.161799999999999</v>
      </c>
      <c r="R1201" s="172">
        <v>-0.10780000000000001</v>
      </c>
    </row>
    <row r="1202" spans="1:18" x14ac:dyDescent="0.3">
      <c r="A1202" s="168" t="s">
        <v>1300</v>
      </c>
      <c r="B1202" s="168" t="s">
        <v>1309</v>
      </c>
      <c r="C1202" s="168">
        <v>148405</v>
      </c>
      <c r="D1202" s="171">
        <v>44025</v>
      </c>
      <c r="E1202" s="172">
        <v>10.32</v>
      </c>
      <c r="F1202" s="172">
        <v>0.19420000000000001</v>
      </c>
      <c r="G1202" s="172">
        <v>0.19420000000000001</v>
      </c>
      <c r="H1202" s="172">
        <v>0.87980000000000003</v>
      </c>
      <c r="I1202" s="172">
        <v>3.2</v>
      </c>
      <c r="J1202" s="172"/>
      <c r="K1202" s="172"/>
      <c r="L1202" s="172"/>
      <c r="M1202" s="172"/>
      <c r="N1202" s="172"/>
      <c r="O1202" s="172"/>
      <c r="P1202" s="172"/>
      <c r="Q1202" s="172">
        <v>3.2</v>
      </c>
      <c r="R1202" s="172"/>
    </row>
    <row r="1203" spans="1:18" x14ac:dyDescent="0.3">
      <c r="A1203" s="168" t="s">
        <v>1300</v>
      </c>
      <c r="B1203" s="168" t="s">
        <v>1310</v>
      </c>
      <c r="C1203" s="168">
        <v>118275</v>
      </c>
      <c r="D1203" s="171">
        <v>44025</v>
      </c>
      <c r="E1203" s="172">
        <v>142.19</v>
      </c>
      <c r="F1203" s="172">
        <v>0.1479</v>
      </c>
      <c r="G1203" s="172">
        <v>0.1479</v>
      </c>
      <c r="H1203" s="172">
        <v>0.29630000000000001</v>
      </c>
      <c r="I1203" s="172">
        <v>3.7353000000000001</v>
      </c>
      <c r="J1203" s="172">
        <v>6.3738999999999999</v>
      </c>
      <c r="K1203" s="172">
        <v>14.9939</v>
      </c>
      <c r="L1203" s="172">
        <v>-5.6657999999999999</v>
      </c>
      <c r="M1203" s="172">
        <v>2.4866999999999999</v>
      </c>
      <c r="N1203" s="172">
        <v>2.3317999999999999</v>
      </c>
      <c r="O1203" s="172">
        <v>6.4252000000000002</v>
      </c>
      <c r="P1203" s="172">
        <v>7.4446000000000003</v>
      </c>
      <c r="Q1203" s="172">
        <v>11.193199999999999</v>
      </c>
      <c r="R1203" s="172">
        <v>3.7122000000000002</v>
      </c>
    </row>
    <row r="1204" spans="1:18" x14ac:dyDescent="0.3">
      <c r="A1204" s="168" t="s">
        <v>1300</v>
      </c>
      <c r="B1204" s="168" t="s">
        <v>1311</v>
      </c>
      <c r="C1204" s="168">
        <v>101922</v>
      </c>
      <c r="D1204" s="171">
        <v>44025</v>
      </c>
      <c r="E1204" s="172">
        <v>134.97</v>
      </c>
      <c r="F1204" s="172">
        <v>0.1484</v>
      </c>
      <c r="G1204" s="172">
        <v>0.1484</v>
      </c>
      <c r="H1204" s="172">
        <v>0.27489999999999998</v>
      </c>
      <c r="I1204" s="172">
        <v>3.6875</v>
      </c>
      <c r="J1204" s="172">
        <v>6.2504999999999997</v>
      </c>
      <c r="K1204" s="172">
        <v>14.565799999999999</v>
      </c>
      <c r="L1204" s="172">
        <v>-6.3098999999999998</v>
      </c>
      <c r="M1204" s="172">
        <v>1.4582999999999999</v>
      </c>
      <c r="N1204" s="172">
        <v>1.0027999999999999</v>
      </c>
      <c r="O1204" s="172">
        <v>5.4741999999999997</v>
      </c>
      <c r="P1204" s="172">
        <v>6.5991999999999997</v>
      </c>
      <c r="Q1204" s="172">
        <v>16.716899999999999</v>
      </c>
      <c r="R1204" s="172">
        <v>2.6867999999999999</v>
      </c>
    </row>
    <row r="1205" spans="1:18" x14ac:dyDescent="0.3">
      <c r="A1205" s="168" t="s">
        <v>1300</v>
      </c>
      <c r="B1205" s="168" t="s">
        <v>1312</v>
      </c>
      <c r="C1205" s="168">
        <v>119077</v>
      </c>
      <c r="D1205" s="171">
        <v>44025</v>
      </c>
      <c r="E1205" s="172">
        <v>113.889898614942</v>
      </c>
      <c r="F1205" s="172">
        <v>-0.27539999999999998</v>
      </c>
      <c r="G1205" s="172">
        <v>-0.27539999999999998</v>
      </c>
      <c r="H1205" s="172">
        <v>-0.31890000000000002</v>
      </c>
      <c r="I1205" s="172">
        <v>2.9207000000000001</v>
      </c>
      <c r="J1205" s="172">
        <v>5.9701000000000004</v>
      </c>
      <c r="K1205" s="172">
        <v>15.180400000000001</v>
      </c>
      <c r="L1205" s="172">
        <v>-11.0921</v>
      </c>
      <c r="M1205" s="172">
        <v>-3.6762999999999999</v>
      </c>
      <c r="N1205" s="172">
        <v>-9.4000000000000004E-3</v>
      </c>
      <c r="O1205" s="172">
        <v>3.3995000000000002</v>
      </c>
      <c r="P1205" s="172">
        <v>7.1924999999999999</v>
      </c>
      <c r="Q1205" s="172">
        <v>11.352399999999999</v>
      </c>
      <c r="R1205" s="172">
        <v>1.2390000000000001</v>
      </c>
    </row>
    <row r="1206" spans="1:18" x14ac:dyDescent="0.3">
      <c r="A1206" s="168" t="s">
        <v>1300</v>
      </c>
      <c r="B1206" s="168" t="s">
        <v>1313</v>
      </c>
      <c r="C1206" s="168">
        <v>100080</v>
      </c>
      <c r="D1206" s="171">
        <v>44025</v>
      </c>
      <c r="E1206" s="172">
        <v>487.49607229333498</v>
      </c>
      <c r="F1206" s="172">
        <v>-0.28610000000000002</v>
      </c>
      <c r="G1206" s="172">
        <v>-0.28610000000000002</v>
      </c>
      <c r="H1206" s="172">
        <v>-0.33789999999999998</v>
      </c>
      <c r="I1206" s="172">
        <v>2.8820000000000001</v>
      </c>
      <c r="J1206" s="172">
        <v>5.8823999999999996</v>
      </c>
      <c r="K1206" s="172">
        <v>14.900499999999999</v>
      </c>
      <c r="L1206" s="172">
        <v>-11.5738</v>
      </c>
      <c r="M1206" s="172">
        <v>-4.42</v>
      </c>
      <c r="N1206" s="172">
        <v>-0.98219999999999996</v>
      </c>
      <c r="O1206" s="172">
        <v>2.5303</v>
      </c>
      <c r="P1206" s="172">
        <v>6.36</v>
      </c>
      <c r="Q1206" s="172">
        <v>18.2194</v>
      </c>
      <c r="R1206" s="172">
        <v>0.35020000000000001</v>
      </c>
    </row>
    <row r="1207" spans="1:18" x14ac:dyDescent="0.3">
      <c r="A1207" s="168" t="s">
        <v>1300</v>
      </c>
      <c r="B1207" s="168" t="s">
        <v>1314</v>
      </c>
      <c r="C1207" s="168">
        <v>140353</v>
      </c>
      <c r="D1207" s="171">
        <v>44025</v>
      </c>
      <c r="E1207" s="172">
        <v>14.137</v>
      </c>
      <c r="F1207" s="172">
        <v>0.2198</v>
      </c>
      <c r="G1207" s="172">
        <v>0.2198</v>
      </c>
      <c r="H1207" s="172">
        <v>0.74829999999999997</v>
      </c>
      <c r="I1207" s="172">
        <v>4.5250000000000004</v>
      </c>
      <c r="J1207" s="172">
        <v>7.6776999999999997</v>
      </c>
      <c r="K1207" s="172">
        <v>15.7537</v>
      </c>
      <c r="L1207" s="172">
        <v>-12.3667</v>
      </c>
      <c r="M1207" s="172">
        <v>-5.7972999999999999</v>
      </c>
      <c r="N1207" s="172">
        <v>-6.7295999999999996</v>
      </c>
      <c r="O1207" s="172">
        <v>3.2486000000000002</v>
      </c>
      <c r="P1207" s="172">
        <v>6.4686000000000003</v>
      </c>
      <c r="Q1207" s="172">
        <v>6.5663</v>
      </c>
      <c r="R1207" s="172">
        <v>-2.5937999999999999</v>
      </c>
    </row>
    <row r="1208" spans="1:18" x14ac:dyDescent="0.3">
      <c r="A1208" s="168" t="s">
        <v>1300</v>
      </c>
      <c r="B1208" s="168" t="s">
        <v>1315</v>
      </c>
      <c r="C1208" s="168">
        <v>140355</v>
      </c>
      <c r="D1208" s="171">
        <v>44025</v>
      </c>
      <c r="E1208" s="172">
        <v>13.279</v>
      </c>
      <c r="F1208" s="172">
        <v>0.20369999999999999</v>
      </c>
      <c r="G1208" s="172">
        <v>0.20369999999999999</v>
      </c>
      <c r="H1208" s="172">
        <v>0.71289999999999998</v>
      </c>
      <c r="I1208" s="172">
        <v>4.4520999999999997</v>
      </c>
      <c r="J1208" s="172">
        <v>7.5136000000000003</v>
      </c>
      <c r="K1208" s="172">
        <v>15.2491</v>
      </c>
      <c r="L1208" s="172">
        <v>-13.146699999999999</v>
      </c>
      <c r="M1208" s="172">
        <v>-7.0683999999999996</v>
      </c>
      <c r="N1208" s="172">
        <v>-8.3954000000000004</v>
      </c>
      <c r="O1208" s="172">
        <v>1.7741</v>
      </c>
      <c r="P1208" s="172">
        <v>5.2717000000000001</v>
      </c>
      <c r="Q1208" s="172">
        <v>5.3475999999999999</v>
      </c>
      <c r="R1208" s="172">
        <v>-4.2477</v>
      </c>
    </row>
    <row r="1209" spans="1:18" x14ac:dyDescent="0.3">
      <c r="A1209" s="168" t="s">
        <v>1300</v>
      </c>
      <c r="B1209" s="168" t="s">
        <v>1316</v>
      </c>
      <c r="C1209" s="168">
        <v>143793</v>
      </c>
      <c r="D1209" s="171">
        <v>44025</v>
      </c>
      <c r="E1209" s="172">
        <v>10.1676</v>
      </c>
      <c r="F1209" s="172">
        <v>0.12509999999999999</v>
      </c>
      <c r="G1209" s="172">
        <v>0.12509999999999999</v>
      </c>
      <c r="H1209" s="172">
        <v>0.84</v>
      </c>
      <c r="I1209" s="172">
        <v>3.3481999999999998</v>
      </c>
      <c r="J1209" s="172">
        <v>6.7934999999999999</v>
      </c>
      <c r="K1209" s="172">
        <v>16.630299999999998</v>
      </c>
      <c r="L1209" s="172">
        <v>-13.3832</v>
      </c>
      <c r="M1209" s="172">
        <v>-4.8779000000000003</v>
      </c>
      <c r="N1209" s="172">
        <v>-6.2419000000000002</v>
      </c>
      <c r="O1209" s="172"/>
      <c r="P1209" s="172"/>
      <c r="Q1209" s="172">
        <v>0.82879999999999998</v>
      </c>
      <c r="R1209" s="172">
        <v>0.68720000000000003</v>
      </c>
    </row>
    <row r="1210" spans="1:18" x14ac:dyDescent="0.3">
      <c r="A1210" s="168" t="s">
        <v>1300</v>
      </c>
      <c r="B1210" s="168" t="s">
        <v>1317</v>
      </c>
      <c r="C1210" s="168">
        <v>143787</v>
      </c>
      <c r="D1210" s="171">
        <v>44025</v>
      </c>
      <c r="E1210" s="172">
        <v>9.7451000000000008</v>
      </c>
      <c r="F1210" s="172">
        <v>0.1079</v>
      </c>
      <c r="G1210" s="172">
        <v>0.1079</v>
      </c>
      <c r="H1210" s="172">
        <v>0.79849999999999999</v>
      </c>
      <c r="I1210" s="172">
        <v>3.2625999999999999</v>
      </c>
      <c r="J1210" s="172">
        <v>6.6017000000000001</v>
      </c>
      <c r="K1210" s="172">
        <v>16.039300000000001</v>
      </c>
      <c r="L1210" s="172">
        <v>-14.1439</v>
      </c>
      <c r="M1210" s="172">
        <v>-6.1879999999999997</v>
      </c>
      <c r="N1210" s="172">
        <v>-8.0190999999999999</v>
      </c>
      <c r="O1210" s="172"/>
      <c r="P1210" s="172"/>
      <c r="Q1210" s="172">
        <v>-1.2741</v>
      </c>
      <c r="R1210" s="172">
        <v>-1.4074</v>
      </c>
    </row>
    <row r="1211" spans="1:18" x14ac:dyDescent="0.3">
      <c r="A1211" s="168" t="s">
        <v>1300</v>
      </c>
      <c r="B1211" s="168" t="s">
        <v>1318</v>
      </c>
      <c r="C1211" s="168">
        <v>100520</v>
      </c>
      <c r="D1211" s="171">
        <v>44025</v>
      </c>
      <c r="E1211" s="172">
        <v>522.72460000000001</v>
      </c>
      <c r="F1211" s="172">
        <v>3.39E-2</v>
      </c>
      <c r="G1211" s="172">
        <v>3.39E-2</v>
      </c>
      <c r="H1211" s="172">
        <v>-0.83</v>
      </c>
      <c r="I1211" s="172">
        <v>2.6922000000000001</v>
      </c>
      <c r="J1211" s="172">
        <v>4.8339999999999996</v>
      </c>
      <c r="K1211" s="172">
        <v>16.937799999999999</v>
      </c>
      <c r="L1211" s="172">
        <v>-13.4178</v>
      </c>
      <c r="M1211" s="172">
        <v>-6.1779000000000002</v>
      </c>
      <c r="N1211" s="172">
        <v>-9.2425999999999995</v>
      </c>
      <c r="O1211" s="172">
        <v>-1.7552000000000001</v>
      </c>
      <c r="P1211" s="172">
        <v>2.9914000000000001</v>
      </c>
      <c r="Q1211" s="172">
        <v>16.569700000000001</v>
      </c>
      <c r="R1211" s="172">
        <v>-5.2012999999999998</v>
      </c>
    </row>
    <row r="1212" spans="1:18" x14ac:dyDescent="0.3">
      <c r="A1212" s="168" t="s">
        <v>1300</v>
      </c>
      <c r="B1212" s="168" t="s">
        <v>1319</v>
      </c>
      <c r="C1212" s="168">
        <v>118535</v>
      </c>
      <c r="D1212" s="171">
        <v>44025</v>
      </c>
      <c r="E1212" s="172">
        <v>560.32370000000003</v>
      </c>
      <c r="F1212" s="172">
        <v>4.0500000000000001E-2</v>
      </c>
      <c r="G1212" s="172">
        <v>4.0500000000000001E-2</v>
      </c>
      <c r="H1212" s="172">
        <v>-0.81559999999999999</v>
      </c>
      <c r="I1212" s="172">
        <v>2.7214</v>
      </c>
      <c r="J1212" s="172">
        <v>4.8998999999999997</v>
      </c>
      <c r="K1212" s="172">
        <v>17.158300000000001</v>
      </c>
      <c r="L1212" s="172">
        <v>-13.0863</v>
      </c>
      <c r="M1212" s="172">
        <v>-5.6197999999999997</v>
      </c>
      <c r="N1212" s="172">
        <v>-8.5290999999999997</v>
      </c>
      <c r="O1212" s="172">
        <v>-0.85019999999999996</v>
      </c>
      <c r="P1212" s="172">
        <v>4.0296000000000003</v>
      </c>
      <c r="Q1212" s="172">
        <v>11.090199999999999</v>
      </c>
      <c r="R1212" s="172">
        <v>-4.3959999999999999</v>
      </c>
    </row>
    <row r="1213" spans="1:18" x14ac:dyDescent="0.3">
      <c r="A1213" s="168" t="s">
        <v>1300</v>
      </c>
      <c r="B1213" s="168" t="s">
        <v>1320</v>
      </c>
      <c r="C1213" s="168">
        <v>101762</v>
      </c>
      <c r="D1213" s="171">
        <v>44025</v>
      </c>
      <c r="E1213" s="172">
        <v>550.48</v>
      </c>
      <c r="F1213" s="172">
        <v>-5.9700000000000003E-2</v>
      </c>
      <c r="G1213" s="172">
        <v>-5.9700000000000003E-2</v>
      </c>
      <c r="H1213" s="172">
        <v>-0.82030000000000003</v>
      </c>
      <c r="I1213" s="172">
        <v>2.7446000000000002</v>
      </c>
      <c r="J1213" s="172">
        <v>5.2708000000000004</v>
      </c>
      <c r="K1213" s="172">
        <v>14.320399999999999</v>
      </c>
      <c r="L1213" s="172">
        <v>-19.331399999999999</v>
      </c>
      <c r="M1213" s="172">
        <v>-11.976900000000001</v>
      </c>
      <c r="N1213" s="172">
        <v>-18.586600000000001</v>
      </c>
      <c r="O1213" s="172">
        <v>-2.4</v>
      </c>
      <c r="P1213" s="172">
        <v>3.0377000000000001</v>
      </c>
      <c r="Q1213" s="172">
        <v>16.986599999999999</v>
      </c>
      <c r="R1213" s="172">
        <v>-3.9177</v>
      </c>
    </row>
    <row r="1214" spans="1:18" x14ac:dyDescent="0.3">
      <c r="A1214" s="168" t="s">
        <v>1300</v>
      </c>
      <c r="B1214" s="168" t="s">
        <v>1321</v>
      </c>
      <c r="C1214" s="168">
        <v>118955</v>
      </c>
      <c r="D1214" s="171">
        <v>44025</v>
      </c>
      <c r="E1214" s="172">
        <v>582.75900000000001</v>
      </c>
      <c r="F1214" s="172">
        <v>-5.4899999999999997E-2</v>
      </c>
      <c r="G1214" s="172">
        <v>-5.4899999999999997E-2</v>
      </c>
      <c r="H1214" s="172">
        <v>-0.80979999999999996</v>
      </c>
      <c r="I1214" s="172">
        <v>2.7671999999999999</v>
      </c>
      <c r="J1214" s="172">
        <v>5.3227000000000002</v>
      </c>
      <c r="K1214" s="172">
        <v>14.4849</v>
      </c>
      <c r="L1214" s="172">
        <v>-19.098400000000002</v>
      </c>
      <c r="M1214" s="172">
        <v>-11.6014</v>
      </c>
      <c r="N1214" s="172">
        <v>-18.135000000000002</v>
      </c>
      <c r="O1214" s="172">
        <v>-1.6752</v>
      </c>
      <c r="P1214" s="172">
        <v>3.8450000000000002</v>
      </c>
      <c r="Q1214" s="172">
        <v>9.5312999999999999</v>
      </c>
      <c r="R1214" s="172">
        <v>-3.2991999999999999</v>
      </c>
    </row>
    <row r="1215" spans="1:18" x14ac:dyDescent="0.3">
      <c r="A1215" s="168" t="s">
        <v>1300</v>
      </c>
      <c r="B1215" s="168" t="s">
        <v>1322</v>
      </c>
      <c r="C1215" s="168">
        <v>102252</v>
      </c>
      <c r="D1215" s="171">
        <v>44025</v>
      </c>
      <c r="E1215" s="172">
        <v>78.267200000000003</v>
      </c>
      <c r="F1215" s="172">
        <v>0.16650000000000001</v>
      </c>
      <c r="G1215" s="172">
        <v>0.16650000000000001</v>
      </c>
      <c r="H1215" s="172">
        <v>0.42520000000000002</v>
      </c>
      <c r="I1215" s="172">
        <v>3.8845000000000001</v>
      </c>
      <c r="J1215" s="172">
        <v>8.2120999999999995</v>
      </c>
      <c r="K1215" s="172">
        <v>17.630800000000001</v>
      </c>
      <c r="L1215" s="172">
        <v>-12.3704</v>
      </c>
      <c r="M1215" s="172">
        <v>-3.0251999999999999</v>
      </c>
      <c r="N1215" s="172">
        <v>-6.2801999999999998</v>
      </c>
      <c r="O1215" s="172">
        <v>-1.9248000000000001</v>
      </c>
      <c r="P1215" s="172">
        <v>3.5286</v>
      </c>
      <c r="Q1215" s="172">
        <v>13.371700000000001</v>
      </c>
      <c r="R1215" s="172">
        <v>-5.1600999999999999</v>
      </c>
    </row>
    <row r="1216" spans="1:18" x14ac:dyDescent="0.3">
      <c r="A1216" s="168" t="s">
        <v>1300</v>
      </c>
      <c r="B1216" s="168" t="s">
        <v>1323</v>
      </c>
      <c r="C1216" s="168">
        <v>120046</v>
      </c>
      <c r="D1216" s="171">
        <v>44025</v>
      </c>
      <c r="E1216" s="172">
        <v>83.161600000000007</v>
      </c>
      <c r="F1216" s="172">
        <v>0.1759</v>
      </c>
      <c r="G1216" s="172">
        <v>0.1759</v>
      </c>
      <c r="H1216" s="172">
        <v>0.44700000000000001</v>
      </c>
      <c r="I1216" s="172">
        <v>3.9295</v>
      </c>
      <c r="J1216" s="172">
        <v>8.3155999999999999</v>
      </c>
      <c r="K1216" s="172">
        <v>17.9617</v>
      </c>
      <c r="L1216" s="172">
        <v>-11.864100000000001</v>
      </c>
      <c r="M1216" s="172">
        <v>-2.1768999999999998</v>
      </c>
      <c r="N1216" s="172">
        <v>-5.1891999999999996</v>
      </c>
      <c r="O1216" s="172">
        <v>-1.0306999999999999</v>
      </c>
      <c r="P1216" s="172">
        <v>4.3955000000000002</v>
      </c>
      <c r="Q1216" s="172">
        <v>10.8521</v>
      </c>
      <c r="R1216" s="172">
        <v>-4.2244000000000002</v>
      </c>
    </row>
    <row r="1217" spans="1:18" x14ac:dyDescent="0.3">
      <c r="A1217" s="168" t="s">
        <v>1300</v>
      </c>
      <c r="B1217" s="168" t="s">
        <v>1324</v>
      </c>
      <c r="C1217" s="168">
        <v>101228</v>
      </c>
      <c r="D1217" s="171">
        <v>44025</v>
      </c>
      <c r="E1217" s="172">
        <v>252.42</v>
      </c>
      <c r="F1217" s="172">
        <v>0.14680000000000001</v>
      </c>
      <c r="G1217" s="172">
        <v>0.14680000000000001</v>
      </c>
      <c r="H1217" s="172">
        <v>-0.38669999999999999</v>
      </c>
      <c r="I1217" s="172">
        <v>2.6431</v>
      </c>
      <c r="J1217" s="172">
        <v>4.9562999999999997</v>
      </c>
      <c r="K1217" s="172">
        <v>15.0344</v>
      </c>
      <c r="L1217" s="172">
        <v>-17.315300000000001</v>
      </c>
      <c r="M1217" s="172">
        <v>-9.1196999999999999</v>
      </c>
      <c r="N1217" s="172">
        <v>-13.6701</v>
      </c>
      <c r="O1217" s="172">
        <v>-1.0969</v>
      </c>
      <c r="P1217" s="172">
        <v>4.1040999999999999</v>
      </c>
      <c r="Q1217" s="172">
        <v>13.330299999999999</v>
      </c>
      <c r="R1217" s="172">
        <v>-3.9782999999999999</v>
      </c>
    </row>
    <row r="1218" spans="1:18" x14ac:dyDescent="0.3">
      <c r="A1218" s="168" t="s">
        <v>1300</v>
      </c>
      <c r="B1218" s="168" t="s">
        <v>1325</v>
      </c>
      <c r="C1218" s="168">
        <v>120599</v>
      </c>
      <c r="D1218" s="171">
        <v>44025</v>
      </c>
      <c r="E1218" s="172">
        <v>269.69</v>
      </c>
      <c r="F1218" s="172">
        <v>0.15229999999999999</v>
      </c>
      <c r="G1218" s="172">
        <v>0.15229999999999999</v>
      </c>
      <c r="H1218" s="172">
        <v>-0.36940000000000001</v>
      </c>
      <c r="I1218" s="172">
        <v>2.6804000000000001</v>
      </c>
      <c r="J1218" s="172">
        <v>5.0439999999999996</v>
      </c>
      <c r="K1218" s="172">
        <v>15.335900000000001</v>
      </c>
      <c r="L1218" s="172">
        <v>-16.9239</v>
      </c>
      <c r="M1218" s="172">
        <v>-8.4524000000000008</v>
      </c>
      <c r="N1218" s="172">
        <v>-12.8317</v>
      </c>
      <c r="O1218" s="172">
        <v>-0.09</v>
      </c>
      <c r="P1218" s="172">
        <v>5.1669</v>
      </c>
      <c r="Q1218" s="172">
        <v>11.0017</v>
      </c>
      <c r="R1218" s="172">
        <v>-3.0550999999999999</v>
      </c>
    </row>
    <row r="1219" spans="1:18" x14ac:dyDescent="0.3">
      <c r="A1219" s="168" t="s">
        <v>1300</v>
      </c>
      <c r="B1219" s="168" t="s">
        <v>1326</v>
      </c>
      <c r="C1219" s="168">
        <v>128235</v>
      </c>
      <c r="D1219" s="171">
        <v>44025</v>
      </c>
      <c r="E1219" s="172">
        <v>20.27</v>
      </c>
      <c r="F1219" s="172">
        <v>0.49580000000000002</v>
      </c>
      <c r="G1219" s="172">
        <v>0.49580000000000002</v>
      </c>
      <c r="H1219" s="172">
        <v>0.3962</v>
      </c>
      <c r="I1219" s="172">
        <v>3.524</v>
      </c>
      <c r="J1219" s="172">
        <v>6.9657</v>
      </c>
      <c r="K1219" s="172">
        <v>15.6303</v>
      </c>
      <c r="L1219" s="172">
        <v>-9.9511000000000003</v>
      </c>
      <c r="M1219" s="172">
        <v>-3.7968999999999999</v>
      </c>
      <c r="N1219" s="172">
        <v>-1.1220000000000001</v>
      </c>
      <c r="O1219" s="172">
        <v>0.54810000000000003</v>
      </c>
      <c r="P1219" s="172">
        <v>3.5771999999999999</v>
      </c>
      <c r="Q1219" s="172">
        <v>11.871</v>
      </c>
      <c r="R1219" s="172">
        <v>-2.4902000000000002</v>
      </c>
    </row>
    <row r="1220" spans="1:18" x14ac:dyDescent="0.3">
      <c r="A1220" s="168" t="s">
        <v>1300</v>
      </c>
      <c r="B1220" s="168" t="s">
        <v>1327</v>
      </c>
      <c r="C1220" s="168">
        <v>128236</v>
      </c>
      <c r="D1220" s="171">
        <v>44025</v>
      </c>
      <c r="E1220" s="172">
        <v>21.99</v>
      </c>
      <c r="F1220" s="172">
        <v>0.45679999999999998</v>
      </c>
      <c r="G1220" s="172">
        <v>0.45679999999999998</v>
      </c>
      <c r="H1220" s="172">
        <v>0.36509999999999998</v>
      </c>
      <c r="I1220" s="172">
        <v>3.5310999999999999</v>
      </c>
      <c r="J1220" s="172">
        <v>7.0594000000000001</v>
      </c>
      <c r="K1220" s="172">
        <v>15.9199</v>
      </c>
      <c r="L1220" s="172">
        <v>-9.4315999999999995</v>
      </c>
      <c r="M1220" s="172">
        <v>-2.871</v>
      </c>
      <c r="N1220" s="172">
        <v>0.1822</v>
      </c>
      <c r="O1220" s="172">
        <v>2.2976999999999999</v>
      </c>
      <c r="P1220" s="172">
        <v>5.1284999999999998</v>
      </c>
      <c r="Q1220" s="172">
        <v>13.327</v>
      </c>
      <c r="R1220" s="172">
        <v>-0.98429999999999995</v>
      </c>
    </row>
    <row r="1221" spans="1:18" x14ac:dyDescent="0.3">
      <c r="A1221" s="168" t="s">
        <v>1300</v>
      </c>
      <c r="B1221" s="168" t="s">
        <v>1328</v>
      </c>
      <c r="C1221" s="168">
        <v>118424</v>
      </c>
      <c r="D1221" s="171">
        <v>44025</v>
      </c>
      <c r="E1221" s="172">
        <v>86.64</v>
      </c>
      <c r="F1221" s="172">
        <v>8.09E-2</v>
      </c>
      <c r="G1221" s="172">
        <v>8.09E-2</v>
      </c>
      <c r="H1221" s="172">
        <v>1.15E-2</v>
      </c>
      <c r="I1221" s="172">
        <v>2.569</v>
      </c>
      <c r="J1221" s="172">
        <v>4.3855000000000004</v>
      </c>
      <c r="K1221" s="172">
        <v>10.750400000000001</v>
      </c>
      <c r="L1221" s="172">
        <v>-15.7608</v>
      </c>
      <c r="M1221" s="172">
        <v>-10.021800000000001</v>
      </c>
      <c r="N1221" s="172">
        <v>-8.6268999999999991</v>
      </c>
      <c r="O1221" s="172">
        <v>-1.8732</v>
      </c>
      <c r="P1221" s="172">
        <v>2.9821</v>
      </c>
      <c r="Q1221" s="172">
        <v>10.6419</v>
      </c>
      <c r="R1221" s="172">
        <v>-5.8879000000000001</v>
      </c>
    </row>
    <row r="1222" spans="1:18" x14ac:dyDescent="0.3">
      <c r="A1222" s="168" t="s">
        <v>1300</v>
      </c>
      <c r="B1222" s="168" t="s">
        <v>1329</v>
      </c>
      <c r="C1222" s="168">
        <v>108594</v>
      </c>
      <c r="D1222" s="171">
        <v>44025</v>
      </c>
      <c r="E1222" s="172">
        <v>82.12</v>
      </c>
      <c r="F1222" s="172">
        <v>7.3099999999999998E-2</v>
      </c>
      <c r="G1222" s="172">
        <v>7.3099999999999998E-2</v>
      </c>
      <c r="H1222" s="172">
        <v>0</v>
      </c>
      <c r="I1222" s="172">
        <v>2.5474999999999999</v>
      </c>
      <c r="J1222" s="172">
        <v>4.3323999999999998</v>
      </c>
      <c r="K1222" s="172">
        <v>10.5547</v>
      </c>
      <c r="L1222" s="172">
        <v>-16.049900000000001</v>
      </c>
      <c r="M1222" s="172">
        <v>-10.4764</v>
      </c>
      <c r="N1222" s="172">
        <v>-9.2295999999999996</v>
      </c>
      <c r="O1222" s="172">
        <v>-2.5674000000000001</v>
      </c>
      <c r="P1222" s="172">
        <v>2.2412999999999998</v>
      </c>
      <c r="Q1222" s="172">
        <v>15.2888</v>
      </c>
      <c r="R1222" s="172">
        <v>-6.5335999999999999</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44025</v>
      </c>
      <c r="E1224" s="172">
        <v>44.21</v>
      </c>
      <c r="F1224" s="172">
        <v>-0.113</v>
      </c>
      <c r="G1224" s="172">
        <v>-0.113</v>
      </c>
      <c r="H1224" s="172">
        <v>0.24940000000000001</v>
      </c>
      <c r="I1224" s="172">
        <v>2.8378999999999999</v>
      </c>
      <c r="J1224" s="172">
        <v>5.0368000000000004</v>
      </c>
      <c r="K1224" s="172">
        <v>15.461</v>
      </c>
      <c r="L1224" s="172">
        <v>-10.3972</v>
      </c>
      <c r="M1224" s="172">
        <v>-3.7448000000000001</v>
      </c>
      <c r="N1224" s="172">
        <v>-3.2604000000000002</v>
      </c>
      <c r="O1224" s="172">
        <v>-0.86609999999999998</v>
      </c>
      <c r="P1224" s="172">
        <v>4.1144999999999996</v>
      </c>
      <c r="Q1224" s="172">
        <v>12.809900000000001</v>
      </c>
      <c r="R1224" s="172">
        <v>-4.7930999999999999</v>
      </c>
    </row>
    <row r="1225" spans="1:18" x14ac:dyDescent="0.3">
      <c r="A1225" s="168" t="s">
        <v>1300</v>
      </c>
      <c r="B1225" s="168" t="s">
        <v>1332</v>
      </c>
      <c r="C1225" s="168">
        <v>120413</v>
      </c>
      <c r="D1225" s="171">
        <v>44025</v>
      </c>
      <c r="E1225" s="172">
        <v>49.26</v>
      </c>
      <c r="F1225" s="172">
        <v>-0.1014</v>
      </c>
      <c r="G1225" s="172">
        <v>-0.1014</v>
      </c>
      <c r="H1225" s="172">
        <v>0.2646</v>
      </c>
      <c r="I1225" s="172">
        <v>2.8822000000000001</v>
      </c>
      <c r="J1225" s="172">
        <v>5.1440999999999999</v>
      </c>
      <c r="K1225" s="172">
        <v>15.8241</v>
      </c>
      <c r="L1225" s="172">
        <v>-9.8132999999999999</v>
      </c>
      <c r="M1225" s="172">
        <v>-2.8210999999999999</v>
      </c>
      <c r="N1225" s="172">
        <v>-2.0091999999999999</v>
      </c>
      <c r="O1225" s="172">
        <v>0.62980000000000003</v>
      </c>
      <c r="P1225" s="172">
        <v>5.7645999999999997</v>
      </c>
      <c r="Q1225" s="172">
        <v>14.4657</v>
      </c>
      <c r="R1225" s="172">
        <v>-3.4514999999999998</v>
      </c>
    </row>
    <row r="1226" spans="1:18" x14ac:dyDescent="0.3">
      <c r="A1226" s="168" t="s">
        <v>1300</v>
      </c>
      <c r="B1226" s="168" t="s">
        <v>1333</v>
      </c>
      <c r="C1226" s="168">
        <v>147183</v>
      </c>
      <c r="D1226" s="171">
        <v>44025</v>
      </c>
      <c r="E1226" s="172">
        <v>9.516</v>
      </c>
      <c r="F1226" s="172">
        <v>0.74</v>
      </c>
      <c r="G1226" s="172">
        <v>0.74</v>
      </c>
      <c r="H1226" s="172">
        <v>0.92049999999999998</v>
      </c>
      <c r="I1226" s="172">
        <v>1.7994000000000001</v>
      </c>
      <c r="J1226" s="172">
        <v>0.88419999999999999</v>
      </c>
      <c r="K1226" s="172">
        <v>11.989800000000001</v>
      </c>
      <c r="L1226" s="172">
        <v>-18.366599999999998</v>
      </c>
      <c r="M1226" s="172">
        <v>-9.9009</v>
      </c>
      <c r="N1226" s="172">
        <v>-7.3678999999999997</v>
      </c>
      <c r="O1226" s="172"/>
      <c r="P1226" s="172"/>
      <c r="Q1226" s="172">
        <v>-4.1711999999999998</v>
      </c>
      <c r="R1226" s="172"/>
    </row>
    <row r="1227" spans="1:18" x14ac:dyDescent="0.3">
      <c r="A1227" s="168" t="s">
        <v>1300</v>
      </c>
      <c r="B1227" s="168" t="s">
        <v>1334</v>
      </c>
      <c r="C1227" s="168">
        <v>147184</v>
      </c>
      <c r="D1227" s="171">
        <v>44025</v>
      </c>
      <c r="E1227" s="172">
        <v>9.2818000000000005</v>
      </c>
      <c r="F1227" s="172">
        <v>0.72160000000000002</v>
      </c>
      <c r="G1227" s="172">
        <v>0.72160000000000002</v>
      </c>
      <c r="H1227" s="172">
        <v>0.87929999999999997</v>
      </c>
      <c r="I1227" s="172">
        <v>1.7150000000000001</v>
      </c>
      <c r="J1227" s="172">
        <v>0.69869999999999999</v>
      </c>
      <c r="K1227" s="172">
        <v>11.353999999999999</v>
      </c>
      <c r="L1227" s="172">
        <v>-19.263400000000001</v>
      </c>
      <c r="M1227" s="172">
        <v>-11.3774</v>
      </c>
      <c r="N1227" s="172">
        <v>-9.3644999999999996</v>
      </c>
      <c r="O1227" s="172"/>
      <c r="P1227" s="172"/>
      <c r="Q1227" s="172">
        <v>-6.2001999999999997</v>
      </c>
      <c r="R1227" s="172"/>
    </row>
    <row r="1228" spans="1:18" x14ac:dyDescent="0.3">
      <c r="A1228" s="168" t="s">
        <v>1300</v>
      </c>
      <c r="B1228" s="168" t="s">
        <v>1335</v>
      </c>
      <c r="C1228" s="168">
        <v>109522</v>
      </c>
      <c r="D1228" s="171">
        <v>44025</v>
      </c>
      <c r="E1228" s="172">
        <v>30.862200000000001</v>
      </c>
      <c r="F1228" s="172">
        <v>-0.15210000000000001</v>
      </c>
      <c r="G1228" s="172">
        <v>-0.15210000000000001</v>
      </c>
      <c r="H1228" s="172">
        <v>-0.1026</v>
      </c>
      <c r="I1228" s="172">
        <v>3.7810000000000001</v>
      </c>
      <c r="J1228" s="172">
        <v>6.7782</v>
      </c>
      <c r="K1228" s="172">
        <v>14.883100000000001</v>
      </c>
      <c r="L1228" s="172">
        <v>-12.275700000000001</v>
      </c>
      <c r="M1228" s="172">
        <v>-7.4607999999999999</v>
      </c>
      <c r="N1228" s="172">
        <v>-1.4104000000000001</v>
      </c>
      <c r="O1228" s="172">
        <v>1.456</v>
      </c>
      <c r="P1228" s="172">
        <v>5.9741999999999997</v>
      </c>
      <c r="Q1228" s="172">
        <v>10.0116</v>
      </c>
      <c r="R1228" s="172">
        <v>-0.91149999999999998</v>
      </c>
    </row>
    <row r="1229" spans="1:18" x14ac:dyDescent="0.3">
      <c r="A1229" s="168" t="s">
        <v>1300</v>
      </c>
      <c r="B1229" s="168" t="s">
        <v>1336</v>
      </c>
      <c r="C1229" s="168">
        <v>120492</v>
      </c>
      <c r="D1229" s="171">
        <v>44025</v>
      </c>
      <c r="E1229" s="172">
        <v>33.327599999999997</v>
      </c>
      <c r="F1229" s="172">
        <v>-0.14560000000000001</v>
      </c>
      <c r="G1229" s="172">
        <v>-0.14560000000000001</v>
      </c>
      <c r="H1229" s="172">
        <v>-8.7800000000000003E-2</v>
      </c>
      <c r="I1229" s="172">
        <v>3.8119999999999998</v>
      </c>
      <c r="J1229" s="172">
        <v>6.8490000000000002</v>
      </c>
      <c r="K1229" s="172">
        <v>15.1065</v>
      </c>
      <c r="L1229" s="172">
        <v>-11.9345</v>
      </c>
      <c r="M1229" s="172">
        <v>-6.9145000000000003</v>
      </c>
      <c r="N1229" s="172">
        <v>-0.63590000000000002</v>
      </c>
      <c r="O1229" s="172">
        <v>2.2496</v>
      </c>
      <c r="P1229" s="172">
        <v>7.2263999999999999</v>
      </c>
      <c r="Q1229" s="172">
        <v>12.4872</v>
      </c>
      <c r="R1229" s="172">
        <v>-0.1368</v>
      </c>
    </row>
    <row r="1230" spans="1:18" x14ac:dyDescent="0.3">
      <c r="A1230" s="168" t="s">
        <v>1300</v>
      </c>
      <c r="B1230" s="168" t="s">
        <v>1337</v>
      </c>
      <c r="C1230" s="168">
        <v>112090</v>
      </c>
      <c r="D1230" s="171">
        <v>44025</v>
      </c>
      <c r="E1230" s="172">
        <v>33.372999999999998</v>
      </c>
      <c r="F1230" s="172">
        <v>0.2102</v>
      </c>
      <c r="G1230" s="172">
        <v>0.2102</v>
      </c>
      <c r="H1230" s="172">
        <v>-0.44450000000000001</v>
      </c>
      <c r="I1230" s="172">
        <v>3.601</v>
      </c>
      <c r="J1230" s="172">
        <v>6.9476000000000004</v>
      </c>
      <c r="K1230" s="172">
        <v>18.394400000000001</v>
      </c>
      <c r="L1230" s="172">
        <v>-12.393000000000001</v>
      </c>
      <c r="M1230" s="172">
        <v>-4.1336000000000004</v>
      </c>
      <c r="N1230" s="172">
        <v>-6.0762</v>
      </c>
      <c r="O1230" s="172">
        <v>1.9789000000000001</v>
      </c>
      <c r="P1230" s="172">
        <v>7.3930999999999996</v>
      </c>
      <c r="Q1230" s="172">
        <v>11.754899999999999</v>
      </c>
      <c r="R1230" s="172">
        <v>-0.31419999999999998</v>
      </c>
    </row>
    <row r="1231" spans="1:18" x14ac:dyDescent="0.3">
      <c r="A1231" s="168" t="s">
        <v>1300</v>
      </c>
      <c r="B1231" s="168" t="s">
        <v>1338</v>
      </c>
      <c r="C1231" s="168">
        <v>120166</v>
      </c>
      <c r="D1231" s="171">
        <v>44025</v>
      </c>
      <c r="E1231" s="172">
        <v>35.923999999999999</v>
      </c>
      <c r="F1231" s="172">
        <v>0.21479999999999999</v>
      </c>
      <c r="G1231" s="172">
        <v>0.21479999999999999</v>
      </c>
      <c r="H1231" s="172">
        <v>-0.42959999999999998</v>
      </c>
      <c r="I1231" s="172">
        <v>3.6379000000000001</v>
      </c>
      <c r="J1231" s="172">
        <v>7.0345000000000004</v>
      </c>
      <c r="K1231" s="172">
        <v>18.682500000000001</v>
      </c>
      <c r="L1231" s="172">
        <v>-11.9359</v>
      </c>
      <c r="M1231" s="172">
        <v>-3.4222999999999999</v>
      </c>
      <c r="N1231" s="172">
        <v>-5.1711999999999998</v>
      </c>
      <c r="O1231" s="172">
        <v>3.0343</v>
      </c>
      <c r="P1231" s="172">
        <v>8.5449000000000002</v>
      </c>
      <c r="Q1231" s="172">
        <v>14.005599999999999</v>
      </c>
      <c r="R1231" s="172">
        <v>0.67249999999999999</v>
      </c>
    </row>
    <row r="1232" spans="1:18" x14ac:dyDescent="0.3">
      <c r="A1232" s="168" t="s">
        <v>1300</v>
      </c>
      <c r="B1232" s="168" t="s">
        <v>1339</v>
      </c>
      <c r="C1232" s="168">
        <v>119291</v>
      </c>
      <c r="D1232" s="171">
        <v>44025</v>
      </c>
      <c r="E1232" s="172">
        <v>79.763000000000005</v>
      </c>
      <c r="F1232" s="172">
        <v>0.65490000000000004</v>
      </c>
      <c r="G1232" s="172">
        <v>0.65490000000000004</v>
      </c>
      <c r="H1232" s="172">
        <v>0.55600000000000005</v>
      </c>
      <c r="I1232" s="172">
        <v>3.7311000000000001</v>
      </c>
      <c r="J1232" s="172">
        <v>7.1219000000000001</v>
      </c>
      <c r="K1232" s="172">
        <v>19.0777</v>
      </c>
      <c r="L1232" s="172">
        <v>-10.739699999999999</v>
      </c>
      <c r="M1232" s="172">
        <v>-3.1438000000000001</v>
      </c>
      <c r="N1232" s="172">
        <v>-6.0804999999999998</v>
      </c>
      <c r="O1232" s="172">
        <v>0.24079999999999999</v>
      </c>
      <c r="P1232" s="172">
        <v>4.4107000000000003</v>
      </c>
      <c r="Q1232" s="172">
        <v>10.328099999999999</v>
      </c>
      <c r="R1232" s="172">
        <v>-3.9961000000000002</v>
      </c>
    </row>
    <row r="1233" spans="1:18" x14ac:dyDescent="0.3">
      <c r="A1233" s="168" t="s">
        <v>1300</v>
      </c>
      <c r="B1233" s="168" t="s">
        <v>1340</v>
      </c>
      <c r="C1233" s="168">
        <v>118043</v>
      </c>
      <c r="D1233" s="171">
        <v>44025</v>
      </c>
      <c r="E1233" s="172">
        <v>75.739000000000004</v>
      </c>
      <c r="F1233" s="172">
        <v>0.64980000000000004</v>
      </c>
      <c r="G1233" s="172">
        <v>0.64980000000000004</v>
      </c>
      <c r="H1233" s="172">
        <v>0.54159999999999997</v>
      </c>
      <c r="I1233" s="172">
        <v>3.7008999999999999</v>
      </c>
      <c r="J1233" s="172">
        <v>7.0545999999999998</v>
      </c>
      <c r="K1233" s="172">
        <v>18.860299999999999</v>
      </c>
      <c r="L1233" s="172">
        <v>-11.029299999999999</v>
      </c>
      <c r="M1233" s="172">
        <v>-3.6154000000000002</v>
      </c>
      <c r="N1233" s="172">
        <v>-6.7046999999999999</v>
      </c>
      <c r="O1233" s="172">
        <v>-0.47520000000000001</v>
      </c>
      <c r="P1233" s="172">
        <v>3.6642999999999999</v>
      </c>
      <c r="Q1233" s="172">
        <v>14.278600000000001</v>
      </c>
      <c r="R1233" s="172">
        <v>-4.6715999999999998</v>
      </c>
    </row>
    <row r="1234" spans="1:18" x14ac:dyDescent="0.3">
      <c r="A1234" s="168" t="s">
        <v>1300</v>
      </c>
      <c r="B1234" s="168" t="s">
        <v>1341</v>
      </c>
      <c r="C1234" s="168">
        <v>100313</v>
      </c>
      <c r="D1234" s="171">
        <v>44025</v>
      </c>
      <c r="E1234" s="172">
        <v>44.883600000000001</v>
      </c>
      <c r="F1234" s="172">
        <v>-3.3399999999999999E-2</v>
      </c>
      <c r="G1234" s="172">
        <v>-3.3399999999999999E-2</v>
      </c>
      <c r="H1234" s="172">
        <v>-0.45250000000000001</v>
      </c>
      <c r="I1234" s="172">
        <v>1.9711000000000001</v>
      </c>
      <c r="J1234" s="172">
        <v>5.7465999999999999</v>
      </c>
      <c r="K1234" s="172">
        <v>12.622</v>
      </c>
      <c r="L1234" s="172">
        <v>-12.5822</v>
      </c>
      <c r="M1234" s="172">
        <v>-5.0069999999999997</v>
      </c>
      <c r="N1234" s="172">
        <v>-3.8191000000000002</v>
      </c>
      <c r="O1234" s="172">
        <v>1.3703000000000001</v>
      </c>
      <c r="P1234" s="172">
        <v>2.1962999999999999</v>
      </c>
      <c r="Q1234" s="172">
        <v>7.9680999999999997</v>
      </c>
      <c r="R1234" s="172">
        <v>0.93959999999999999</v>
      </c>
    </row>
    <row r="1235" spans="1:18" x14ac:dyDescent="0.3">
      <c r="A1235" s="168" t="s">
        <v>1300</v>
      </c>
      <c r="B1235" s="168" t="s">
        <v>1342</v>
      </c>
      <c r="C1235" s="168">
        <v>120264</v>
      </c>
      <c r="D1235" s="171">
        <v>44025</v>
      </c>
      <c r="E1235" s="172">
        <v>47.2851</v>
      </c>
      <c r="F1235" s="172">
        <v>-2.5999999999999999E-2</v>
      </c>
      <c r="G1235" s="172">
        <v>-2.5999999999999999E-2</v>
      </c>
      <c r="H1235" s="172">
        <v>-0.43519999999999998</v>
      </c>
      <c r="I1235" s="172">
        <v>2.0066999999999999</v>
      </c>
      <c r="J1235" s="172">
        <v>5.8327</v>
      </c>
      <c r="K1235" s="172">
        <v>12.9016</v>
      </c>
      <c r="L1235" s="172">
        <v>-12.1495</v>
      </c>
      <c r="M1235" s="172">
        <v>-4.5848000000000004</v>
      </c>
      <c r="N1235" s="172">
        <v>-3.1657999999999999</v>
      </c>
      <c r="O1235" s="172">
        <v>2.2117</v>
      </c>
      <c r="P1235" s="172">
        <v>2.9838</v>
      </c>
      <c r="Q1235" s="172">
        <v>7.4725000000000001</v>
      </c>
      <c r="R1235" s="172">
        <v>1.7433000000000001</v>
      </c>
    </row>
    <row r="1236" spans="1:18" x14ac:dyDescent="0.3">
      <c r="A1236" s="168" t="s">
        <v>1300</v>
      </c>
      <c r="B1236" s="168" t="s">
        <v>1343</v>
      </c>
      <c r="C1236" s="168">
        <v>141226</v>
      </c>
      <c r="D1236" s="171">
        <v>44025</v>
      </c>
      <c r="E1236" s="172">
        <v>11.5966</v>
      </c>
      <c r="F1236" s="172">
        <v>0.25419999999999998</v>
      </c>
      <c r="G1236" s="172">
        <v>0.25419999999999998</v>
      </c>
      <c r="H1236" s="172">
        <v>-7.1499999999999994E-2</v>
      </c>
      <c r="I1236" s="172">
        <v>3.5234999999999999</v>
      </c>
      <c r="J1236" s="172">
        <v>6.9470999999999998</v>
      </c>
      <c r="K1236" s="172">
        <v>17.830100000000002</v>
      </c>
      <c r="L1236" s="172">
        <v>-8.1158999999999999</v>
      </c>
      <c r="M1236" s="172">
        <v>1.9714</v>
      </c>
      <c r="N1236" s="172">
        <v>1.9051</v>
      </c>
      <c r="O1236" s="172">
        <v>3.5036</v>
      </c>
      <c r="P1236" s="172"/>
      <c r="Q1236" s="172">
        <v>4.7754000000000003</v>
      </c>
      <c r="R1236" s="172">
        <v>3.1358999999999999</v>
      </c>
    </row>
    <row r="1237" spans="1:18" x14ac:dyDescent="0.3">
      <c r="A1237" s="168" t="s">
        <v>1300</v>
      </c>
      <c r="B1237" s="168" t="s">
        <v>1344</v>
      </c>
      <c r="C1237" s="168">
        <v>141224</v>
      </c>
      <c r="D1237" s="171">
        <v>44025</v>
      </c>
      <c r="E1237" s="172">
        <v>10.8538</v>
      </c>
      <c r="F1237" s="172">
        <v>0.24010000000000001</v>
      </c>
      <c r="G1237" s="172">
        <v>0.24010000000000001</v>
      </c>
      <c r="H1237" s="172">
        <v>-0.10680000000000001</v>
      </c>
      <c r="I1237" s="172">
        <v>3.4533</v>
      </c>
      <c r="J1237" s="172">
        <v>6.7866999999999997</v>
      </c>
      <c r="K1237" s="172">
        <v>17.320599999999999</v>
      </c>
      <c r="L1237" s="172">
        <v>-8.9010999999999996</v>
      </c>
      <c r="M1237" s="172">
        <v>0.68179999999999996</v>
      </c>
      <c r="N1237" s="172">
        <v>0.20499999999999999</v>
      </c>
      <c r="O1237" s="172">
        <v>1.4056</v>
      </c>
      <c r="P1237" s="172"/>
      <c r="Q1237" s="172">
        <v>2.6137999999999999</v>
      </c>
      <c r="R1237" s="172">
        <v>1.3021</v>
      </c>
    </row>
    <row r="1238" spans="1:18" x14ac:dyDescent="0.3">
      <c r="A1238" s="168" t="s">
        <v>1300</v>
      </c>
      <c r="B1238" s="168" t="s">
        <v>1345</v>
      </c>
      <c r="C1238" s="168">
        <v>129046</v>
      </c>
      <c r="D1238" s="171">
        <v>44025</v>
      </c>
      <c r="E1238" s="172">
        <v>25.833600000000001</v>
      </c>
      <c r="F1238" s="172">
        <v>0.3387</v>
      </c>
      <c r="G1238" s="172">
        <v>0.3387</v>
      </c>
      <c r="H1238" s="172">
        <v>1.1400999999999999</v>
      </c>
      <c r="I1238" s="172">
        <v>6.0766999999999998</v>
      </c>
      <c r="J1238" s="172">
        <v>10.458500000000001</v>
      </c>
      <c r="K1238" s="172">
        <v>19.630500000000001</v>
      </c>
      <c r="L1238" s="172">
        <v>-9.9890000000000008</v>
      </c>
      <c r="M1238" s="172">
        <v>-5.1017000000000001</v>
      </c>
      <c r="N1238" s="172">
        <v>-4.4908999999999999</v>
      </c>
      <c r="O1238" s="172">
        <v>0.38240000000000002</v>
      </c>
      <c r="P1238" s="172">
        <v>7.0522999999999998</v>
      </c>
      <c r="Q1238" s="172">
        <v>16.502400000000002</v>
      </c>
      <c r="R1238" s="172">
        <v>-3.2692000000000001</v>
      </c>
    </row>
    <row r="1239" spans="1:18" x14ac:dyDescent="0.3">
      <c r="A1239" s="168" t="s">
        <v>1300</v>
      </c>
      <c r="B1239" s="168" t="s">
        <v>1346</v>
      </c>
      <c r="C1239" s="168">
        <v>129048</v>
      </c>
      <c r="D1239" s="171">
        <v>44025</v>
      </c>
      <c r="E1239" s="172">
        <v>24.349299999999999</v>
      </c>
      <c r="F1239" s="172">
        <v>0.33</v>
      </c>
      <c r="G1239" s="172">
        <v>0.33</v>
      </c>
      <c r="H1239" s="172">
        <v>1.1195999999999999</v>
      </c>
      <c r="I1239" s="172">
        <v>6.0343</v>
      </c>
      <c r="J1239" s="172">
        <v>10.3611</v>
      </c>
      <c r="K1239" s="172">
        <v>19.3307</v>
      </c>
      <c r="L1239" s="172">
        <v>-10.4361</v>
      </c>
      <c r="M1239" s="172">
        <v>-5.7744</v>
      </c>
      <c r="N1239" s="172">
        <v>-5.3540000000000001</v>
      </c>
      <c r="O1239" s="172">
        <v>-0.53879999999999995</v>
      </c>
      <c r="P1239" s="172">
        <v>6.0994999999999999</v>
      </c>
      <c r="Q1239" s="172">
        <v>15.398199999999999</v>
      </c>
      <c r="R1239" s="172">
        <v>-4.1577000000000002</v>
      </c>
    </row>
    <row r="1240" spans="1:18" x14ac:dyDescent="0.3">
      <c r="A1240" s="168" t="s">
        <v>1300</v>
      </c>
      <c r="B1240" s="168" t="s">
        <v>1347</v>
      </c>
      <c r="C1240" s="168">
        <v>101161</v>
      </c>
      <c r="D1240" s="171">
        <v>44025</v>
      </c>
      <c r="E1240" s="172">
        <v>75.7761</v>
      </c>
      <c r="F1240" s="172">
        <v>-0.1124</v>
      </c>
      <c r="G1240" s="172">
        <v>-0.1124</v>
      </c>
      <c r="H1240" s="172">
        <v>0.11600000000000001</v>
      </c>
      <c r="I1240" s="172">
        <v>3.6307999999999998</v>
      </c>
      <c r="J1240" s="172">
        <v>6.7827000000000002</v>
      </c>
      <c r="K1240" s="172">
        <v>12.9703</v>
      </c>
      <c r="L1240" s="172">
        <v>-23.552600000000002</v>
      </c>
      <c r="M1240" s="172">
        <v>-16.519100000000002</v>
      </c>
      <c r="N1240" s="172">
        <v>-22.776299999999999</v>
      </c>
      <c r="O1240" s="172">
        <v>-4.1337999999999999</v>
      </c>
      <c r="P1240" s="172">
        <v>3.7699999999999997E-2</v>
      </c>
      <c r="Q1240" s="172">
        <v>14.1485</v>
      </c>
      <c r="R1240" s="172">
        <v>-7.3971</v>
      </c>
    </row>
    <row r="1241" spans="1:18" x14ac:dyDescent="0.3">
      <c r="A1241" s="168" t="s">
        <v>1300</v>
      </c>
      <c r="B1241" s="168" t="s">
        <v>1348</v>
      </c>
      <c r="C1241" s="168">
        <v>118650</v>
      </c>
      <c r="D1241" s="171">
        <v>44025</v>
      </c>
      <c r="E1241" s="172">
        <v>80.137900000000002</v>
      </c>
      <c r="F1241" s="172">
        <v>-0.1082</v>
      </c>
      <c r="G1241" s="172">
        <v>-0.1082</v>
      </c>
      <c r="H1241" s="172">
        <v>0.12859999999999999</v>
      </c>
      <c r="I1241" s="172">
        <v>3.6564000000000001</v>
      </c>
      <c r="J1241" s="172">
        <v>6.8444000000000003</v>
      </c>
      <c r="K1241" s="172">
        <v>13.162100000000001</v>
      </c>
      <c r="L1241" s="172">
        <v>-23.257300000000001</v>
      </c>
      <c r="M1241" s="172">
        <v>-16.0655</v>
      </c>
      <c r="N1241" s="172">
        <v>-22.2346</v>
      </c>
      <c r="O1241" s="172">
        <v>-3.4424999999999999</v>
      </c>
      <c r="P1241" s="172">
        <v>0.78510000000000002</v>
      </c>
      <c r="Q1241" s="172">
        <v>8.0612999999999992</v>
      </c>
      <c r="R1241" s="172">
        <v>-6.7697000000000003</v>
      </c>
    </row>
    <row r="1242" spans="1:18" x14ac:dyDescent="0.3">
      <c r="A1242" s="168" t="s">
        <v>1300</v>
      </c>
      <c r="B1242" s="168" t="s">
        <v>1349</v>
      </c>
      <c r="C1242" s="168">
        <v>122639</v>
      </c>
      <c r="D1242" s="171">
        <v>44025</v>
      </c>
      <c r="E1242" s="172">
        <v>29.531099999999999</v>
      </c>
      <c r="F1242" s="172">
        <v>-4.8399999999999999E-2</v>
      </c>
      <c r="G1242" s="172">
        <v>-4.8399999999999999E-2</v>
      </c>
      <c r="H1242" s="172">
        <v>1.972</v>
      </c>
      <c r="I1242" s="172">
        <v>6.0027999999999997</v>
      </c>
      <c r="J1242" s="172">
        <v>9.4064999999999994</v>
      </c>
      <c r="K1242" s="172">
        <v>25.3996</v>
      </c>
      <c r="L1242" s="172">
        <v>5.1322000000000001</v>
      </c>
      <c r="M1242" s="172">
        <v>14.2783</v>
      </c>
      <c r="N1242" s="172">
        <v>13.313599999999999</v>
      </c>
      <c r="O1242" s="172">
        <v>11.2531</v>
      </c>
      <c r="P1242" s="172">
        <v>11.724299999999999</v>
      </c>
      <c r="Q1242" s="172">
        <v>16.398900000000001</v>
      </c>
      <c r="R1242" s="172">
        <v>7.9725999999999999</v>
      </c>
    </row>
    <row r="1243" spans="1:18" x14ac:dyDescent="0.3">
      <c r="A1243" s="168" t="s">
        <v>1300</v>
      </c>
      <c r="B1243" s="168" t="s">
        <v>1350</v>
      </c>
      <c r="C1243" s="168">
        <v>122640</v>
      </c>
      <c r="D1243" s="171">
        <v>44025</v>
      </c>
      <c r="E1243" s="172">
        <v>28.3005</v>
      </c>
      <c r="F1243" s="172">
        <v>-5.5800000000000002E-2</v>
      </c>
      <c r="G1243" s="172">
        <v>-5.5800000000000002E-2</v>
      </c>
      <c r="H1243" s="172">
        <v>1.954</v>
      </c>
      <c r="I1243" s="172">
        <v>5.9657999999999998</v>
      </c>
      <c r="J1243" s="172">
        <v>9.3245000000000005</v>
      </c>
      <c r="K1243" s="172">
        <v>25.098400000000002</v>
      </c>
      <c r="L1243" s="172">
        <v>4.6669999999999998</v>
      </c>
      <c r="M1243" s="172">
        <v>13.5176</v>
      </c>
      <c r="N1243" s="172">
        <v>12.3499</v>
      </c>
      <c r="O1243" s="172">
        <v>10.4693</v>
      </c>
      <c r="P1243" s="172">
        <v>11.0039</v>
      </c>
      <c r="Q1243" s="172">
        <v>15.7064</v>
      </c>
      <c r="R1243" s="172">
        <v>7.1344000000000003</v>
      </c>
    </row>
    <row r="1244" spans="1:18" x14ac:dyDescent="0.3">
      <c r="A1244" s="168" t="s">
        <v>1300</v>
      </c>
      <c r="B1244" s="168" t="s">
        <v>1351</v>
      </c>
      <c r="C1244" s="168">
        <v>133839</v>
      </c>
      <c r="D1244" s="171">
        <v>44025</v>
      </c>
      <c r="E1244" s="172">
        <v>15.2</v>
      </c>
      <c r="F1244" s="172">
        <v>0.52910000000000001</v>
      </c>
      <c r="G1244" s="172">
        <v>0.52910000000000001</v>
      </c>
      <c r="H1244" s="172">
        <v>2.4948999999999999</v>
      </c>
      <c r="I1244" s="172">
        <v>6.2937000000000003</v>
      </c>
      <c r="J1244" s="172">
        <v>11.3553</v>
      </c>
      <c r="K1244" s="172">
        <v>26.8781</v>
      </c>
      <c r="L1244" s="172">
        <v>6.5799999999999997E-2</v>
      </c>
      <c r="M1244" s="172">
        <v>9.6681000000000008</v>
      </c>
      <c r="N1244" s="172">
        <v>7.4204999999999997</v>
      </c>
      <c r="O1244" s="172">
        <v>5.1565000000000003</v>
      </c>
      <c r="P1244" s="172">
        <v>7.7935999999999996</v>
      </c>
      <c r="Q1244" s="172">
        <v>8.1181000000000001</v>
      </c>
      <c r="R1244" s="172">
        <v>5.0952000000000002</v>
      </c>
    </row>
    <row r="1245" spans="1:18" x14ac:dyDescent="0.3">
      <c r="A1245" s="168" t="s">
        <v>1300</v>
      </c>
      <c r="B1245" s="168" t="s">
        <v>1352</v>
      </c>
      <c r="C1245" s="168">
        <v>133836</v>
      </c>
      <c r="D1245" s="171">
        <v>44025</v>
      </c>
      <c r="E1245" s="172">
        <v>14.1</v>
      </c>
      <c r="F1245" s="172">
        <v>0.49890000000000001</v>
      </c>
      <c r="G1245" s="172">
        <v>0.49890000000000001</v>
      </c>
      <c r="H1245" s="172">
        <v>2.3965000000000001</v>
      </c>
      <c r="I1245" s="172">
        <v>6.2546999999999997</v>
      </c>
      <c r="J1245" s="172">
        <v>11.198700000000001</v>
      </c>
      <c r="K1245" s="172">
        <v>26.231000000000002</v>
      </c>
      <c r="L1245" s="172">
        <v>-0.91359999999999997</v>
      </c>
      <c r="M1245" s="172">
        <v>8.1288</v>
      </c>
      <c r="N1245" s="172">
        <v>5.46</v>
      </c>
      <c r="O1245" s="172">
        <v>3.1398000000000001</v>
      </c>
      <c r="P1245" s="172">
        <v>6.2286000000000001</v>
      </c>
      <c r="Q1245" s="172">
        <v>6.6146000000000003</v>
      </c>
      <c r="R1245" s="172">
        <v>3.1145</v>
      </c>
    </row>
    <row r="1246" spans="1:18" x14ac:dyDescent="0.3">
      <c r="A1246" s="168" t="s">
        <v>1300</v>
      </c>
      <c r="B1246" s="168" t="s">
        <v>1353</v>
      </c>
      <c r="C1246" s="168">
        <v>100967</v>
      </c>
      <c r="D1246" s="171">
        <v>44025</v>
      </c>
      <c r="E1246" s="172">
        <v>128.84</v>
      </c>
      <c r="F1246" s="172">
        <v>3.8800000000000001E-2</v>
      </c>
      <c r="G1246" s="172">
        <v>3.8800000000000001E-2</v>
      </c>
      <c r="H1246" s="172">
        <v>-0.1008</v>
      </c>
      <c r="I1246" s="172">
        <v>3.8445999999999998</v>
      </c>
      <c r="J1246" s="172">
        <v>7.5998000000000001</v>
      </c>
      <c r="K1246" s="172">
        <v>16.999600000000001</v>
      </c>
      <c r="L1246" s="172">
        <v>-11.668699999999999</v>
      </c>
      <c r="M1246" s="172">
        <v>-3.3241000000000001</v>
      </c>
      <c r="N1246" s="172">
        <v>-7.8266</v>
      </c>
      <c r="O1246" s="172">
        <v>-1.1095999999999999</v>
      </c>
      <c r="P1246" s="172">
        <v>5.7066999999999997</v>
      </c>
      <c r="Q1246" s="172">
        <v>13.8323</v>
      </c>
      <c r="R1246" s="172">
        <v>-3.8879999999999999</v>
      </c>
    </row>
    <row r="1247" spans="1:18" x14ac:dyDescent="0.3">
      <c r="A1247" s="168" t="s">
        <v>1300</v>
      </c>
      <c r="B1247" s="168" t="s">
        <v>1354</v>
      </c>
      <c r="C1247" s="168">
        <v>119452</v>
      </c>
      <c r="D1247" s="171">
        <v>44025</v>
      </c>
      <c r="E1247" s="172">
        <v>136.30000000000001</v>
      </c>
      <c r="F1247" s="172">
        <v>4.3999999999999997E-2</v>
      </c>
      <c r="G1247" s="172">
        <v>4.3999999999999997E-2</v>
      </c>
      <c r="H1247" s="172">
        <v>-8.7999999999999995E-2</v>
      </c>
      <c r="I1247" s="172">
        <v>3.8714</v>
      </c>
      <c r="J1247" s="172">
        <v>7.6619000000000002</v>
      </c>
      <c r="K1247" s="172">
        <v>17.237200000000001</v>
      </c>
      <c r="L1247" s="172">
        <v>-11.3208</v>
      </c>
      <c r="M1247" s="172">
        <v>-2.7193000000000001</v>
      </c>
      <c r="N1247" s="172">
        <v>-7.0449000000000002</v>
      </c>
      <c r="O1247" s="172">
        <v>-0.20680000000000001</v>
      </c>
      <c r="P1247" s="172">
        <v>6.5789999999999997</v>
      </c>
      <c r="Q1247" s="172">
        <v>11.954700000000001</v>
      </c>
      <c r="R1247" s="172">
        <v>-3.0122</v>
      </c>
    </row>
    <row r="1248" spans="1:18" x14ac:dyDescent="0.3">
      <c r="A1248" s="168" t="s">
        <v>1300</v>
      </c>
      <c r="B1248" s="168" t="s">
        <v>1355</v>
      </c>
      <c r="C1248" s="168">
        <v>100631</v>
      </c>
      <c r="D1248" s="171">
        <v>44025</v>
      </c>
      <c r="E1248" s="172">
        <v>191.1319</v>
      </c>
      <c r="F1248" s="172">
        <v>1.571</v>
      </c>
      <c r="G1248" s="172">
        <v>1.571</v>
      </c>
      <c r="H1248" s="172">
        <v>2.5331999999999999</v>
      </c>
      <c r="I1248" s="172">
        <v>4.5003000000000002</v>
      </c>
      <c r="J1248" s="172">
        <v>10.8203</v>
      </c>
      <c r="K1248" s="172">
        <v>23.291699999999999</v>
      </c>
      <c r="L1248" s="172">
        <v>0.81330000000000002</v>
      </c>
      <c r="M1248" s="172">
        <v>10.7338</v>
      </c>
      <c r="N1248" s="172">
        <v>3.5562</v>
      </c>
      <c r="O1248" s="172">
        <v>6.5904999999999996</v>
      </c>
      <c r="P1248" s="172">
        <v>8.7326999999999995</v>
      </c>
      <c r="Q1248" s="172">
        <v>16.4908</v>
      </c>
      <c r="R1248" s="172">
        <v>3.9380000000000002</v>
      </c>
    </row>
    <row r="1249" spans="1:18" x14ac:dyDescent="0.3">
      <c r="A1249" s="168" t="s">
        <v>1300</v>
      </c>
      <c r="B1249" s="168" t="s">
        <v>1356</v>
      </c>
      <c r="C1249" s="168">
        <v>120823</v>
      </c>
      <c r="D1249" s="171">
        <v>44025</v>
      </c>
      <c r="E1249" s="172">
        <v>193.82230000000001</v>
      </c>
      <c r="F1249" s="172">
        <v>1.5839000000000001</v>
      </c>
      <c r="G1249" s="172">
        <v>1.5839000000000001</v>
      </c>
      <c r="H1249" s="172">
        <v>2.5295999999999998</v>
      </c>
      <c r="I1249" s="172">
        <v>4.5012999999999996</v>
      </c>
      <c r="J1249" s="172">
        <v>10.8284</v>
      </c>
      <c r="K1249" s="172">
        <v>23.318000000000001</v>
      </c>
      <c r="L1249" s="172">
        <v>0.7994</v>
      </c>
      <c r="M1249" s="172">
        <v>10.7584</v>
      </c>
      <c r="N1249" s="172">
        <v>3.5973000000000002</v>
      </c>
      <c r="O1249" s="172">
        <v>6.9284999999999997</v>
      </c>
      <c r="P1249" s="172">
        <v>8.9426000000000005</v>
      </c>
      <c r="Q1249" s="172">
        <v>13.6852</v>
      </c>
      <c r="R1249" s="172">
        <v>4.2595999999999998</v>
      </c>
    </row>
    <row r="1250" spans="1:18" x14ac:dyDescent="0.3">
      <c r="A1250" s="168" t="s">
        <v>1300</v>
      </c>
      <c r="B1250" s="168" t="s">
        <v>1357</v>
      </c>
      <c r="C1250" s="168">
        <v>119718</v>
      </c>
      <c r="D1250" s="171">
        <v>44025</v>
      </c>
      <c r="E1250" s="172">
        <v>47.563499999999998</v>
      </c>
      <c r="F1250" s="172">
        <v>0.2117</v>
      </c>
      <c r="G1250" s="172">
        <v>0.2117</v>
      </c>
      <c r="H1250" s="172">
        <v>-0.45479999999999998</v>
      </c>
      <c r="I1250" s="172">
        <v>3.2930999999999999</v>
      </c>
      <c r="J1250" s="172">
        <v>6.1841999999999997</v>
      </c>
      <c r="K1250" s="172">
        <v>14.5366</v>
      </c>
      <c r="L1250" s="172">
        <v>-13.791</v>
      </c>
      <c r="M1250" s="172">
        <v>-8.3919999999999995</v>
      </c>
      <c r="N1250" s="172">
        <v>-7.8771000000000004</v>
      </c>
      <c r="O1250" s="172">
        <v>1.5173000000000001</v>
      </c>
      <c r="P1250" s="172">
        <v>7.1565000000000003</v>
      </c>
      <c r="Q1250" s="172">
        <v>12.9514</v>
      </c>
      <c r="R1250" s="172">
        <v>-1.3949</v>
      </c>
    </row>
    <row r="1251" spans="1:18" x14ac:dyDescent="0.3">
      <c r="A1251" s="168" t="s">
        <v>1300</v>
      </c>
      <c r="B1251" s="168" t="s">
        <v>1358</v>
      </c>
      <c r="C1251" s="168">
        <v>103215</v>
      </c>
      <c r="D1251" s="171">
        <v>44025</v>
      </c>
      <c r="E1251" s="172">
        <v>44.524700000000003</v>
      </c>
      <c r="F1251" s="172">
        <v>0.2034</v>
      </c>
      <c r="G1251" s="172">
        <v>0.2034</v>
      </c>
      <c r="H1251" s="172">
        <v>-0.47460000000000002</v>
      </c>
      <c r="I1251" s="172">
        <v>3.2519</v>
      </c>
      <c r="J1251" s="172">
        <v>6.0890000000000004</v>
      </c>
      <c r="K1251" s="172">
        <v>14.2441</v>
      </c>
      <c r="L1251" s="172">
        <v>-14.2159</v>
      </c>
      <c r="M1251" s="172">
        <v>-9.0716999999999999</v>
      </c>
      <c r="N1251" s="172">
        <v>-8.7803000000000004</v>
      </c>
      <c r="O1251" s="172">
        <v>0.47560000000000002</v>
      </c>
      <c r="P1251" s="172">
        <v>6.0564999999999998</v>
      </c>
      <c r="Q1251" s="172">
        <v>10.5929</v>
      </c>
      <c r="R1251" s="172">
        <v>-2.3357999999999999</v>
      </c>
    </row>
    <row r="1252" spans="1:18" x14ac:dyDescent="0.3">
      <c r="A1252" s="168" t="s">
        <v>1300</v>
      </c>
      <c r="B1252" s="168" t="s">
        <v>1359</v>
      </c>
      <c r="C1252" s="168">
        <v>144905</v>
      </c>
      <c r="D1252" s="171">
        <v>44025</v>
      </c>
      <c r="E1252" s="172">
        <v>10.1892</v>
      </c>
      <c r="F1252" s="172">
        <v>0.1022</v>
      </c>
      <c r="G1252" s="172">
        <v>0.1022</v>
      </c>
      <c r="H1252" s="172">
        <v>0.42280000000000001</v>
      </c>
      <c r="I1252" s="172">
        <v>3.8369</v>
      </c>
      <c r="J1252" s="172">
        <v>6.9923000000000002</v>
      </c>
      <c r="K1252" s="172">
        <v>15.5015</v>
      </c>
      <c r="L1252" s="172">
        <v>-9.1433999999999997</v>
      </c>
      <c r="M1252" s="172">
        <v>-2.9081999999999999</v>
      </c>
      <c r="N1252" s="172">
        <v>-4.2827000000000002</v>
      </c>
      <c r="O1252" s="172"/>
      <c r="P1252" s="172"/>
      <c r="Q1252" s="172">
        <v>1.0516000000000001</v>
      </c>
      <c r="R1252" s="172"/>
    </row>
    <row r="1253" spans="1:18" x14ac:dyDescent="0.3">
      <c r="A1253" s="168" t="s">
        <v>1300</v>
      </c>
      <c r="B1253" s="168" t="s">
        <v>1360</v>
      </c>
      <c r="C1253" s="168">
        <v>144902</v>
      </c>
      <c r="D1253" s="171">
        <v>44025</v>
      </c>
      <c r="E1253" s="172">
        <v>9.8619000000000003</v>
      </c>
      <c r="F1253" s="172">
        <v>8.6300000000000002E-2</v>
      </c>
      <c r="G1253" s="172">
        <v>8.6300000000000002E-2</v>
      </c>
      <c r="H1253" s="172">
        <v>0.38779999999999998</v>
      </c>
      <c r="I1253" s="172">
        <v>3.7614000000000001</v>
      </c>
      <c r="J1253" s="172">
        <v>6.8253000000000004</v>
      </c>
      <c r="K1253" s="172">
        <v>14.9781</v>
      </c>
      <c r="L1253" s="172">
        <v>-9.9732000000000003</v>
      </c>
      <c r="M1253" s="172">
        <v>-4.2506000000000004</v>
      </c>
      <c r="N1253" s="172">
        <v>-6.0430999999999999</v>
      </c>
      <c r="O1253" s="172"/>
      <c r="P1253" s="172"/>
      <c r="Q1253" s="172">
        <v>-0.77310000000000001</v>
      </c>
      <c r="R1253" s="172"/>
    </row>
    <row r="1254" spans="1:18" x14ac:dyDescent="0.3">
      <c r="A1254" s="168" t="s">
        <v>1300</v>
      </c>
      <c r="B1254" s="168" t="s">
        <v>1361</v>
      </c>
      <c r="C1254" s="168">
        <v>147587</v>
      </c>
      <c r="D1254" s="171">
        <v>44025</v>
      </c>
      <c r="E1254" s="172">
        <v>9.7408999999999999</v>
      </c>
      <c r="F1254" s="172">
        <v>0.36270000000000002</v>
      </c>
      <c r="G1254" s="172">
        <v>0.36270000000000002</v>
      </c>
      <c r="H1254" s="172">
        <v>0.79259999999999997</v>
      </c>
      <c r="I1254" s="172">
        <v>4.2845000000000004</v>
      </c>
      <c r="J1254" s="172">
        <v>7.5724</v>
      </c>
      <c r="K1254" s="172">
        <v>17.341899999999999</v>
      </c>
      <c r="L1254" s="172">
        <v>-11.4359</v>
      </c>
      <c r="M1254" s="172">
        <v>-5.1999000000000004</v>
      </c>
      <c r="N1254" s="172"/>
      <c r="O1254" s="172"/>
      <c r="P1254" s="172"/>
      <c r="Q1254" s="172">
        <v>-2.5910000000000002</v>
      </c>
      <c r="R1254" s="172"/>
    </row>
    <row r="1255" spans="1:18" x14ac:dyDescent="0.3">
      <c r="A1255" s="168" t="s">
        <v>1300</v>
      </c>
      <c r="B1255" s="168" t="s">
        <v>1362</v>
      </c>
      <c r="C1255" s="168">
        <v>147584</v>
      </c>
      <c r="D1255" s="171">
        <v>44025</v>
      </c>
      <c r="E1255" s="172">
        <v>9.5711999999999993</v>
      </c>
      <c r="F1255" s="172">
        <v>0.34599999999999997</v>
      </c>
      <c r="G1255" s="172">
        <v>0.34599999999999997</v>
      </c>
      <c r="H1255" s="172">
        <v>0.75270000000000004</v>
      </c>
      <c r="I1255" s="172">
        <v>4.2035</v>
      </c>
      <c r="J1255" s="172">
        <v>7.3871000000000002</v>
      </c>
      <c r="K1255" s="172">
        <v>16.753299999999999</v>
      </c>
      <c r="L1255" s="172">
        <v>-12.305899999999999</v>
      </c>
      <c r="M1255" s="172">
        <v>-6.6788999999999996</v>
      </c>
      <c r="N1255" s="172"/>
      <c r="O1255" s="172"/>
      <c r="P1255" s="172"/>
      <c r="Q1255" s="172">
        <v>-4.2880000000000003</v>
      </c>
      <c r="R1255" s="172"/>
    </row>
    <row r="1256" spans="1:18" x14ac:dyDescent="0.3">
      <c r="A1256" s="168" t="s">
        <v>1300</v>
      </c>
      <c r="B1256" s="168" t="s">
        <v>1363</v>
      </c>
      <c r="C1256" s="168">
        <v>144546</v>
      </c>
      <c r="D1256" s="171">
        <v>44025</v>
      </c>
      <c r="E1256" s="172">
        <v>10.636900000000001</v>
      </c>
      <c r="F1256" s="172">
        <v>0.2989</v>
      </c>
      <c r="G1256" s="172">
        <v>0.2989</v>
      </c>
      <c r="H1256" s="172">
        <v>0.31030000000000002</v>
      </c>
      <c r="I1256" s="172">
        <v>3.2709000000000001</v>
      </c>
      <c r="J1256" s="172">
        <v>6.0011999999999999</v>
      </c>
      <c r="K1256" s="172">
        <v>14.4627</v>
      </c>
      <c r="L1256" s="172">
        <v>-8.6765000000000008</v>
      </c>
      <c r="M1256" s="172">
        <v>-1.5202</v>
      </c>
      <c r="N1256" s="172">
        <v>0.55489999999999995</v>
      </c>
      <c r="O1256" s="172"/>
      <c r="P1256" s="172"/>
      <c r="Q1256" s="172">
        <v>3.39</v>
      </c>
      <c r="R1256" s="172"/>
    </row>
    <row r="1257" spans="1:18" x14ac:dyDescent="0.3">
      <c r="A1257" s="168" t="s">
        <v>1300</v>
      </c>
      <c r="B1257" s="168" t="s">
        <v>1364</v>
      </c>
      <c r="C1257" s="168">
        <v>144548</v>
      </c>
      <c r="D1257" s="171">
        <v>44025</v>
      </c>
      <c r="E1257" s="172">
        <v>10.263500000000001</v>
      </c>
      <c r="F1257" s="172">
        <v>0.2873</v>
      </c>
      <c r="G1257" s="172">
        <v>0.2873</v>
      </c>
      <c r="H1257" s="172">
        <v>0.2843</v>
      </c>
      <c r="I1257" s="172">
        <v>3.2170999999999998</v>
      </c>
      <c r="J1257" s="172">
        <v>5.8224</v>
      </c>
      <c r="K1257" s="172">
        <v>13.951499999999999</v>
      </c>
      <c r="L1257" s="172">
        <v>-9.5527999999999995</v>
      </c>
      <c r="M1257" s="172">
        <v>-2.8868999999999998</v>
      </c>
      <c r="N1257" s="172">
        <v>-1.3097000000000001</v>
      </c>
      <c r="O1257" s="172"/>
      <c r="P1257" s="172"/>
      <c r="Q1257" s="172">
        <v>1.4141999999999999</v>
      </c>
      <c r="R1257" s="172"/>
    </row>
    <row r="1258" spans="1:18" x14ac:dyDescent="0.3">
      <c r="A1258" s="168" t="s">
        <v>1300</v>
      </c>
      <c r="B1258" s="168" t="s">
        <v>1365</v>
      </c>
      <c r="C1258" s="168">
        <v>118883</v>
      </c>
      <c r="D1258" s="171">
        <v>44025</v>
      </c>
      <c r="E1258" s="172">
        <v>100.35</v>
      </c>
      <c r="F1258" s="172">
        <v>0.16969999999999999</v>
      </c>
      <c r="G1258" s="172">
        <v>0.16969999999999999</v>
      </c>
      <c r="H1258" s="172">
        <v>0.32990000000000003</v>
      </c>
      <c r="I1258" s="172">
        <v>3.6137999999999999</v>
      </c>
      <c r="J1258" s="172">
        <v>6.8575999999999997</v>
      </c>
      <c r="K1258" s="172">
        <v>15.8241</v>
      </c>
      <c r="L1258" s="172">
        <v>-14.523</v>
      </c>
      <c r="M1258" s="172">
        <v>-8.1464999999999996</v>
      </c>
      <c r="N1258" s="172">
        <v>-12.2585</v>
      </c>
      <c r="O1258" s="172">
        <v>-4.3230000000000004</v>
      </c>
      <c r="P1258" s="172">
        <v>0.65990000000000004</v>
      </c>
      <c r="Q1258" s="172">
        <v>6.1471999999999998</v>
      </c>
      <c r="R1258" s="172">
        <v>-7.0368000000000004</v>
      </c>
    </row>
    <row r="1259" spans="1:18" x14ac:dyDescent="0.3">
      <c r="A1259" s="168" t="s">
        <v>1300</v>
      </c>
      <c r="B1259" s="168" t="s">
        <v>1366</v>
      </c>
      <c r="C1259" s="168">
        <v>100476</v>
      </c>
      <c r="D1259" s="171">
        <v>44025</v>
      </c>
      <c r="E1259" s="172">
        <v>96.71</v>
      </c>
      <c r="F1259" s="172">
        <v>0.17610000000000001</v>
      </c>
      <c r="G1259" s="172">
        <v>0.17610000000000001</v>
      </c>
      <c r="H1259" s="172">
        <v>0.33200000000000002</v>
      </c>
      <c r="I1259" s="172">
        <v>3.6105</v>
      </c>
      <c r="J1259" s="172">
        <v>6.8383000000000003</v>
      </c>
      <c r="K1259" s="172">
        <v>15.750999999999999</v>
      </c>
      <c r="L1259" s="172">
        <v>-14.612399999999999</v>
      </c>
      <c r="M1259" s="172">
        <v>-8.2622</v>
      </c>
      <c r="N1259" s="172">
        <v>-12.3766</v>
      </c>
      <c r="O1259" s="172">
        <v>-4.4542999999999999</v>
      </c>
      <c r="P1259" s="172">
        <v>9.11E-2</v>
      </c>
      <c r="Q1259" s="172">
        <v>8.9502000000000006</v>
      </c>
      <c r="R1259" s="172">
        <v>-7.1620999999999997</v>
      </c>
    </row>
    <row r="1260" spans="1:18" x14ac:dyDescent="0.3">
      <c r="A1260" s="168" t="s">
        <v>1300</v>
      </c>
      <c r="B1260" s="168" t="s">
        <v>1367</v>
      </c>
      <c r="C1260" s="168">
        <v>119292</v>
      </c>
      <c r="D1260" s="171">
        <v>44025</v>
      </c>
      <c r="E1260" s="172">
        <v>20.39</v>
      </c>
      <c r="F1260" s="172">
        <v>4.9099999999999998E-2</v>
      </c>
      <c r="G1260" s="172">
        <v>4.9099999999999998E-2</v>
      </c>
      <c r="H1260" s="172">
        <v>0.59199999999999997</v>
      </c>
      <c r="I1260" s="172">
        <v>4.4569999999999999</v>
      </c>
      <c r="J1260" s="172">
        <v>7.6558000000000002</v>
      </c>
      <c r="K1260" s="172">
        <v>18.2029</v>
      </c>
      <c r="L1260" s="172">
        <v>-7.9042000000000003</v>
      </c>
      <c r="M1260" s="172">
        <v>-0.48799999999999999</v>
      </c>
      <c r="N1260" s="172">
        <v>4.9099999999999998E-2</v>
      </c>
      <c r="O1260" s="172">
        <v>3.274</v>
      </c>
      <c r="P1260" s="172">
        <v>4.3449999999999998</v>
      </c>
      <c r="Q1260" s="172">
        <v>8.6809999999999992</v>
      </c>
      <c r="R1260" s="172">
        <v>0.69279999999999997</v>
      </c>
    </row>
    <row r="1261" spans="1:18" x14ac:dyDescent="0.3">
      <c r="A1261" s="168" t="s">
        <v>1300</v>
      </c>
      <c r="B1261" s="168" t="s">
        <v>1368</v>
      </c>
      <c r="C1261" s="168">
        <v>115270</v>
      </c>
      <c r="D1261" s="171">
        <v>44025</v>
      </c>
      <c r="E1261" s="172">
        <v>19.309999999999999</v>
      </c>
      <c r="F1261" s="172">
        <v>5.1799999999999999E-2</v>
      </c>
      <c r="G1261" s="172">
        <v>5.1799999999999999E-2</v>
      </c>
      <c r="H1261" s="172">
        <v>0.52059999999999995</v>
      </c>
      <c r="I1261" s="172">
        <v>4.3784000000000001</v>
      </c>
      <c r="J1261" s="172">
        <v>7.5766</v>
      </c>
      <c r="K1261" s="172">
        <v>17.887699999999999</v>
      </c>
      <c r="L1261" s="172">
        <v>-8.266</v>
      </c>
      <c r="M1261" s="172">
        <v>-1.0758000000000001</v>
      </c>
      <c r="N1261" s="172">
        <v>-0.7198</v>
      </c>
      <c r="O1261" s="172">
        <v>2.6337000000000002</v>
      </c>
      <c r="P1261" s="172">
        <v>3.5834000000000001</v>
      </c>
      <c r="Q1261" s="172">
        <v>7.5002000000000004</v>
      </c>
      <c r="R1261" s="172">
        <v>5.1799999999999999E-2</v>
      </c>
    </row>
    <row r="1262" spans="1:18" x14ac:dyDescent="0.3">
      <c r="A1262" s="168" t="s">
        <v>1300</v>
      </c>
      <c r="B1262" s="168" t="s">
        <v>1369</v>
      </c>
      <c r="C1262" s="168">
        <v>120663</v>
      </c>
      <c r="D1262" s="171">
        <v>44025</v>
      </c>
      <c r="E1262" s="172">
        <v>129.15088598955299</v>
      </c>
      <c r="F1262" s="172">
        <v>2.86E-2</v>
      </c>
      <c r="G1262" s="172">
        <v>2.86E-2</v>
      </c>
      <c r="H1262" s="172">
        <v>0.95860000000000001</v>
      </c>
      <c r="I1262" s="172">
        <v>4.1139000000000001</v>
      </c>
      <c r="J1262" s="172">
        <v>7.0145</v>
      </c>
      <c r="K1262" s="172">
        <v>18.238499999999998</v>
      </c>
      <c r="L1262" s="172">
        <v>-7.6554000000000002</v>
      </c>
      <c r="M1262" s="172">
        <v>2.56</v>
      </c>
      <c r="N1262" s="172">
        <v>3.6366999999999998</v>
      </c>
      <c r="O1262" s="172">
        <v>5.5865999999999998</v>
      </c>
      <c r="P1262" s="172">
        <v>6.9257</v>
      </c>
      <c r="Q1262" s="172">
        <v>11.7234</v>
      </c>
      <c r="R1262" s="172">
        <v>-2.4500000000000001E-2</v>
      </c>
    </row>
    <row r="1263" spans="1:18" x14ac:dyDescent="0.3">
      <c r="A1263" s="168" t="s">
        <v>1300</v>
      </c>
      <c r="B1263" s="168" t="s">
        <v>1370</v>
      </c>
      <c r="C1263" s="168">
        <v>100668</v>
      </c>
      <c r="D1263" s="171">
        <v>44025</v>
      </c>
      <c r="E1263" s="172">
        <v>228.042212670542</v>
      </c>
      <c r="F1263" s="172">
        <v>2.3099999999999999E-2</v>
      </c>
      <c r="G1263" s="172">
        <v>2.3099999999999999E-2</v>
      </c>
      <c r="H1263" s="172">
        <v>0.94620000000000004</v>
      </c>
      <c r="I1263" s="172">
        <v>4.09</v>
      </c>
      <c r="J1263" s="172">
        <v>6.9599000000000002</v>
      </c>
      <c r="K1263" s="172">
        <v>18.0672</v>
      </c>
      <c r="L1263" s="172">
        <v>-7.9387999999999996</v>
      </c>
      <c r="M1263" s="172">
        <v>2.1101999999999999</v>
      </c>
      <c r="N1263" s="172">
        <v>3.0133000000000001</v>
      </c>
      <c r="O1263" s="172">
        <v>5.0309999999999997</v>
      </c>
      <c r="P1263" s="172">
        <v>6.3940999999999999</v>
      </c>
      <c r="Q1263" s="172">
        <v>11.7386</v>
      </c>
      <c r="R1263" s="172">
        <v>-0.57930000000000004</v>
      </c>
    </row>
    <row r="1264" spans="1:18" x14ac:dyDescent="0.3">
      <c r="A1264" s="173" t="s">
        <v>27</v>
      </c>
      <c r="B1264" s="168"/>
      <c r="C1264" s="168"/>
      <c r="D1264" s="168"/>
      <c r="E1264" s="168"/>
      <c r="F1264" s="174">
        <v>0.19621304347826091</v>
      </c>
      <c r="G1264" s="174">
        <v>0.19621304347826091</v>
      </c>
      <c r="H1264" s="174">
        <v>0.3899086956521739</v>
      </c>
      <c r="I1264" s="174">
        <v>3.6624884057971028</v>
      </c>
      <c r="J1264" s="174">
        <v>6.7597588235294106</v>
      </c>
      <c r="K1264" s="174">
        <v>16.400327941176471</v>
      </c>
      <c r="L1264" s="174">
        <v>-11.101657352941176</v>
      </c>
      <c r="M1264" s="174">
        <v>-3.614972058823529</v>
      </c>
      <c r="N1264" s="174">
        <v>-4.370303030303031</v>
      </c>
      <c r="O1264" s="174">
        <v>1.2513053571428574</v>
      </c>
      <c r="P1264" s="174">
        <v>5.2393925925925924</v>
      </c>
      <c r="Q1264" s="174">
        <v>9.6574579710144963</v>
      </c>
      <c r="R1264" s="174">
        <v>-1.3170183333333334</v>
      </c>
    </row>
    <row r="1265" spans="1:18" x14ac:dyDescent="0.3">
      <c r="A1265" s="173" t="s">
        <v>409</v>
      </c>
      <c r="B1265" s="168"/>
      <c r="C1265" s="168"/>
      <c r="D1265" s="168"/>
      <c r="E1265" s="168"/>
      <c r="F1265" s="174">
        <v>0.1484</v>
      </c>
      <c r="G1265" s="174">
        <v>0.1484</v>
      </c>
      <c r="H1265" s="174">
        <v>0.32990000000000003</v>
      </c>
      <c r="I1265" s="174">
        <v>3.6307999999999998</v>
      </c>
      <c r="J1265" s="174">
        <v>6.8318000000000003</v>
      </c>
      <c r="K1265" s="174">
        <v>15.75235</v>
      </c>
      <c r="L1265" s="174">
        <v>-11.62125</v>
      </c>
      <c r="M1265" s="174">
        <v>-4.0182500000000001</v>
      </c>
      <c r="N1265" s="174">
        <v>-4.9318</v>
      </c>
      <c r="O1265" s="174">
        <v>0.63624999999999998</v>
      </c>
      <c r="P1265" s="174">
        <v>5.4892000000000003</v>
      </c>
      <c r="Q1265" s="174">
        <v>11.0017</v>
      </c>
      <c r="R1265" s="174">
        <v>-1.4635</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44025</v>
      </c>
      <c r="E1268" s="172">
        <v>1089.1947</v>
      </c>
      <c r="F1268" s="172">
        <v>2.9961000000000002</v>
      </c>
      <c r="G1268" s="172">
        <v>3.0278999999999998</v>
      </c>
      <c r="H1268" s="172">
        <v>3.0364</v>
      </c>
      <c r="I1268" s="172">
        <v>3.0588000000000002</v>
      </c>
      <c r="J1268" s="172">
        <v>2.9106999999999998</v>
      </c>
      <c r="K1268" s="172">
        <v>2.9940000000000002</v>
      </c>
      <c r="L1268" s="172">
        <v>3.5992000000000002</v>
      </c>
      <c r="M1268" s="172">
        <v>4.0199999999999996</v>
      </c>
      <c r="N1268" s="172">
        <v>4.3834999999999997</v>
      </c>
      <c r="O1268" s="172"/>
      <c r="P1268" s="172"/>
      <c r="Q1268" s="172">
        <v>5.1585000000000001</v>
      </c>
      <c r="R1268" s="172"/>
    </row>
    <row r="1269" spans="1:18" x14ac:dyDescent="0.3">
      <c r="A1269" s="168" t="s">
        <v>1372</v>
      </c>
      <c r="B1269" s="168" t="s">
        <v>1374</v>
      </c>
      <c r="C1269" s="168">
        <v>145481</v>
      </c>
      <c r="D1269" s="171">
        <v>44025</v>
      </c>
      <c r="E1269" s="172">
        <v>1086.7882</v>
      </c>
      <c r="F1269" s="172">
        <v>2.8852000000000002</v>
      </c>
      <c r="G1269" s="172">
        <v>2.9226000000000001</v>
      </c>
      <c r="H1269" s="172">
        <v>2.9274</v>
      </c>
      <c r="I1269" s="172">
        <v>2.9441999999999999</v>
      </c>
      <c r="J1269" s="172">
        <v>2.7930000000000001</v>
      </c>
      <c r="K1269" s="172">
        <v>2.8731</v>
      </c>
      <c r="L1269" s="172">
        <v>3.4759000000000002</v>
      </c>
      <c r="M1269" s="172">
        <v>3.8919999999999999</v>
      </c>
      <c r="N1269" s="172">
        <v>4.2523999999999997</v>
      </c>
      <c r="O1269" s="172"/>
      <c r="P1269" s="172"/>
      <c r="Q1269" s="172">
        <v>5.0217000000000001</v>
      </c>
      <c r="R1269" s="172"/>
    </row>
    <row r="1270" spans="1:18" x14ac:dyDescent="0.3">
      <c r="A1270" s="168" t="s">
        <v>1372</v>
      </c>
      <c r="B1270" s="168" t="s">
        <v>1375</v>
      </c>
      <c r="C1270" s="168">
        <v>146675</v>
      </c>
      <c r="D1270" s="171">
        <v>44025</v>
      </c>
      <c r="E1270" s="172">
        <v>1064.5489</v>
      </c>
      <c r="F1270" s="172">
        <v>3.0415000000000001</v>
      </c>
      <c r="G1270" s="172">
        <v>3.0739999999999998</v>
      </c>
      <c r="H1270" s="172">
        <v>3.0773000000000001</v>
      </c>
      <c r="I1270" s="172">
        <v>3.0636999999999999</v>
      </c>
      <c r="J1270" s="172">
        <v>2.9628000000000001</v>
      </c>
      <c r="K1270" s="172">
        <v>3.0777999999999999</v>
      </c>
      <c r="L1270" s="172">
        <v>3.6232000000000002</v>
      </c>
      <c r="M1270" s="172">
        <v>4.0381999999999998</v>
      </c>
      <c r="N1270" s="172">
        <v>4.3894000000000002</v>
      </c>
      <c r="O1270" s="172"/>
      <c r="P1270" s="172"/>
      <c r="Q1270" s="172">
        <v>4.8098999999999998</v>
      </c>
      <c r="R1270" s="172"/>
    </row>
    <row r="1271" spans="1:18" x14ac:dyDescent="0.3">
      <c r="A1271" s="168" t="s">
        <v>1372</v>
      </c>
      <c r="B1271" s="168" t="s">
        <v>1376</v>
      </c>
      <c r="C1271" s="168">
        <v>146678</v>
      </c>
      <c r="D1271" s="171">
        <v>44025</v>
      </c>
      <c r="E1271" s="172">
        <v>1063.6541</v>
      </c>
      <c r="F1271" s="172">
        <v>2.9891000000000001</v>
      </c>
      <c r="G1271" s="172">
        <v>3.0228000000000002</v>
      </c>
      <c r="H1271" s="172">
        <v>3.0268999999999999</v>
      </c>
      <c r="I1271" s="172">
        <v>3.0137</v>
      </c>
      <c r="J1271" s="172">
        <v>2.9127000000000001</v>
      </c>
      <c r="K1271" s="172">
        <v>3.0274000000000001</v>
      </c>
      <c r="L1271" s="172">
        <v>3.5724999999999998</v>
      </c>
      <c r="M1271" s="172">
        <v>3.9868000000000001</v>
      </c>
      <c r="N1271" s="172">
        <v>4.3372000000000002</v>
      </c>
      <c r="O1271" s="172"/>
      <c r="P1271" s="172"/>
      <c r="Q1271" s="172">
        <v>4.7436999999999996</v>
      </c>
      <c r="R1271" s="172"/>
    </row>
    <row r="1272" spans="1:18" x14ac:dyDescent="0.3">
      <c r="A1272" s="168" t="s">
        <v>1372</v>
      </c>
      <c r="B1272" s="168" t="s">
        <v>1377</v>
      </c>
      <c r="C1272" s="168">
        <v>147196</v>
      </c>
      <c r="D1272" s="171">
        <v>44025</v>
      </c>
      <c r="E1272" s="172">
        <v>1057.6045999999999</v>
      </c>
      <c r="F1272" s="172">
        <v>3.1097999999999999</v>
      </c>
      <c r="G1272" s="172">
        <v>3.0596999999999999</v>
      </c>
      <c r="H1272" s="172">
        <v>3.0609999999999999</v>
      </c>
      <c r="I1272" s="172">
        <v>2.9908999999999999</v>
      </c>
      <c r="J1272" s="172">
        <v>2.9123999999999999</v>
      </c>
      <c r="K1272" s="172">
        <v>3.0525000000000002</v>
      </c>
      <c r="L1272" s="172">
        <v>3.6854</v>
      </c>
      <c r="M1272" s="172">
        <v>4.0956000000000001</v>
      </c>
      <c r="N1272" s="172">
        <v>4.4265999999999996</v>
      </c>
      <c r="O1272" s="172"/>
      <c r="P1272" s="172"/>
      <c r="Q1272" s="172">
        <v>4.6863000000000001</v>
      </c>
      <c r="R1272" s="172"/>
    </row>
    <row r="1273" spans="1:18" x14ac:dyDescent="0.3">
      <c r="A1273" s="168" t="s">
        <v>1372</v>
      </c>
      <c r="B1273" s="168" t="s">
        <v>1378</v>
      </c>
      <c r="C1273" s="168">
        <v>147193</v>
      </c>
      <c r="D1273" s="171">
        <v>44025</v>
      </c>
      <c r="E1273" s="172">
        <v>1056.9622999999999</v>
      </c>
      <c r="F1273" s="172">
        <v>3.0598999999999998</v>
      </c>
      <c r="G1273" s="172">
        <v>3.0097</v>
      </c>
      <c r="H1273" s="172">
        <v>3.0114999999999998</v>
      </c>
      <c r="I1273" s="172">
        <v>2.9411</v>
      </c>
      <c r="J1273" s="172">
        <v>2.8624999999999998</v>
      </c>
      <c r="K1273" s="172">
        <v>3.0021</v>
      </c>
      <c r="L1273" s="172">
        <v>3.6347999999999998</v>
      </c>
      <c r="M1273" s="172">
        <v>4.0444000000000004</v>
      </c>
      <c r="N1273" s="172">
        <v>4.3747999999999996</v>
      </c>
      <c r="O1273" s="172"/>
      <c r="P1273" s="172"/>
      <c r="Q1273" s="172">
        <v>4.6341999999999999</v>
      </c>
      <c r="R1273" s="172"/>
    </row>
    <row r="1274" spans="1:18" x14ac:dyDescent="0.3">
      <c r="A1274" s="168" t="s">
        <v>1372</v>
      </c>
      <c r="B1274" s="168" t="s">
        <v>1379</v>
      </c>
      <c r="C1274" s="168">
        <v>147125</v>
      </c>
      <c r="D1274" s="171">
        <v>44025</v>
      </c>
      <c r="E1274" s="172">
        <v>1059.9875</v>
      </c>
      <c r="F1274" s="172">
        <v>3.0097999999999998</v>
      </c>
      <c r="G1274" s="172">
        <v>3.0459000000000001</v>
      </c>
      <c r="H1274" s="172">
        <v>3.0537000000000001</v>
      </c>
      <c r="I1274" s="172">
        <v>3.0295999999999998</v>
      </c>
      <c r="J1274" s="172">
        <v>2.9376000000000002</v>
      </c>
      <c r="K1274" s="172">
        <v>3.0339</v>
      </c>
      <c r="L1274" s="172">
        <v>3.6707000000000001</v>
      </c>
      <c r="M1274" s="172">
        <v>4.0724</v>
      </c>
      <c r="N1274" s="172">
        <v>4.4241000000000001</v>
      </c>
      <c r="O1274" s="172"/>
      <c r="P1274" s="172"/>
      <c r="Q1274" s="172">
        <v>4.734</v>
      </c>
      <c r="R1274" s="172"/>
    </row>
    <row r="1275" spans="1:18" x14ac:dyDescent="0.3">
      <c r="A1275" s="168" t="s">
        <v>1372</v>
      </c>
      <c r="B1275" s="168" t="s">
        <v>1380</v>
      </c>
      <c r="C1275" s="168">
        <v>147124</v>
      </c>
      <c r="D1275" s="171">
        <v>44025</v>
      </c>
      <c r="E1275" s="172">
        <v>1058.4607000000001</v>
      </c>
      <c r="F1275" s="172">
        <v>2.9106999999999998</v>
      </c>
      <c r="G1275" s="172">
        <v>2.9456000000000002</v>
      </c>
      <c r="H1275" s="172">
        <v>2.9535</v>
      </c>
      <c r="I1275" s="172">
        <v>2.9285000000000001</v>
      </c>
      <c r="J1275" s="172">
        <v>2.8374000000000001</v>
      </c>
      <c r="K1275" s="172">
        <v>2.9325999999999999</v>
      </c>
      <c r="L1275" s="172">
        <v>3.5668000000000002</v>
      </c>
      <c r="M1275" s="172">
        <v>3.9601999999999999</v>
      </c>
      <c r="N1275" s="172">
        <v>4.3067000000000002</v>
      </c>
      <c r="O1275" s="172"/>
      <c r="P1275" s="172"/>
      <c r="Q1275" s="172">
        <v>4.6139999999999999</v>
      </c>
      <c r="R1275" s="172"/>
    </row>
    <row r="1276" spans="1:18" x14ac:dyDescent="0.3">
      <c r="A1276" s="168" t="s">
        <v>1372</v>
      </c>
      <c r="B1276" s="168" t="s">
        <v>1381</v>
      </c>
      <c r="C1276" s="168">
        <v>147951</v>
      </c>
      <c r="D1276" s="171">
        <v>44025</v>
      </c>
      <c r="E1276" s="172">
        <v>1017.8779</v>
      </c>
      <c r="F1276" s="172">
        <v>3.3065000000000002</v>
      </c>
      <c r="G1276" s="172">
        <v>3.3083</v>
      </c>
      <c r="H1276" s="172">
        <v>3.3016000000000001</v>
      </c>
      <c r="I1276" s="172">
        <v>3.2132999999999998</v>
      </c>
      <c r="J1276" s="172">
        <v>3.1025999999999998</v>
      </c>
      <c r="K1276" s="172">
        <v>3.3925000000000001</v>
      </c>
      <c r="L1276" s="172"/>
      <c r="M1276" s="172"/>
      <c r="N1276" s="172"/>
      <c r="O1276" s="172"/>
      <c r="P1276" s="172"/>
      <c r="Q1276" s="172">
        <v>3.879</v>
      </c>
      <c r="R1276" s="172"/>
    </row>
    <row r="1277" spans="1:18" x14ac:dyDescent="0.3">
      <c r="A1277" s="168" t="s">
        <v>1372</v>
      </c>
      <c r="B1277" s="168" t="s">
        <v>1382</v>
      </c>
      <c r="C1277" s="168">
        <v>147936</v>
      </c>
      <c r="D1277" s="171">
        <v>44025</v>
      </c>
      <c r="E1277" s="172">
        <v>1017.4265</v>
      </c>
      <c r="F1277" s="172">
        <v>3.2147000000000001</v>
      </c>
      <c r="G1277" s="172">
        <v>3.214</v>
      </c>
      <c r="H1277" s="172">
        <v>3.2082000000000002</v>
      </c>
      <c r="I1277" s="172">
        <v>3.1202000000000001</v>
      </c>
      <c r="J1277" s="172">
        <v>3.0108000000000001</v>
      </c>
      <c r="K1277" s="172">
        <v>3.2955999999999999</v>
      </c>
      <c r="L1277" s="172"/>
      <c r="M1277" s="172"/>
      <c r="N1277" s="172"/>
      <c r="O1277" s="172"/>
      <c r="P1277" s="172"/>
      <c r="Q1277" s="172">
        <v>3.7810000000000001</v>
      </c>
      <c r="R1277" s="172"/>
    </row>
    <row r="1278" spans="1:18" x14ac:dyDescent="0.3">
      <c r="A1278" s="168" t="s">
        <v>1372</v>
      </c>
      <c r="B1278" s="168" t="s">
        <v>1383</v>
      </c>
      <c r="C1278" s="168">
        <v>147531</v>
      </c>
      <c r="D1278" s="171">
        <v>44025</v>
      </c>
      <c r="E1278" s="172">
        <v>1043.0694000000001</v>
      </c>
      <c r="F1278" s="172">
        <v>3.0236000000000001</v>
      </c>
      <c r="G1278" s="172">
        <v>3.0323000000000002</v>
      </c>
      <c r="H1278" s="172">
        <v>3.0417000000000001</v>
      </c>
      <c r="I1278" s="172">
        <v>3.0977999999999999</v>
      </c>
      <c r="J1278" s="172">
        <v>3.0062000000000002</v>
      </c>
      <c r="K1278" s="172">
        <v>3.1211000000000002</v>
      </c>
      <c r="L1278" s="172">
        <v>3.7286000000000001</v>
      </c>
      <c r="M1278" s="172">
        <v>4.1102999999999996</v>
      </c>
      <c r="N1278" s="172"/>
      <c r="O1278" s="172"/>
      <c r="P1278" s="172"/>
      <c r="Q1278" s="172">
        <v>4.4157999999999999</v>
      </c>
      <c r="R1278" s="172"/>
    </row>
    <row r="1279" spans="1:18" x14ac:dyDescent="0.3">
      <c r="A1279" s="168" t="s">
        <v>1372</v>
      </c>
      <c r="B1279" s="168" t="s">
        <v>1384</v>
      </c>
      <c r="C1279" s="168">
        <v>147534</v>
      </c>
      <c r="D1279" s="171">
        <v>44025</v>
      </c>
      <c r="E1279" s="172">
        <v>1042.6967999999999</v>
      </c>
      <c r="F1279" s="172">
        <v>3.0072000000000001</v>
      </c>
      <c r="G1279" s="172">
        <v>3.0135000000000001</v>
      </c>
      <c r="H1279" s="172">
        <v>3.0222000000000002</v>
      </c>
      <c r="I1279" s="172">
        <v>3.0781000000000001</v>
      </c>
      <c r="J1279" s="172">
        <v>2.9857</v>
      </c>
      <c r="K1279" s="172">
        <v>3.1008</v>
      </c>
      <c r="L1279" s="172">
        <v>3.7097000000000002</v>
      </c>
      <c r="M1279" s="172">
        <v>4.0826000000000002</v>
      </c>
      <c r="N1279" s="172"/>
      <c r="O1279" s="172"/>
      <c r="P1279" s="172"/>
      <c r="Q1279" s="172">
        <v>4.3776000000000002</v>
      </c>
      <c r="R1279" s="172"/>
    </row>
    <row r="1280" spans="1:18" x14ac:dyDescent="0.3">
      <c r="A1280" s="168" t="s">
        <v>1372</v>
      </c>
      <c r="B1280" s="168" t="s">
        <v>1385</v>
      </c>
      <c r="C1280" s="168">
        <v>146062</v>
      </c>
      <c r="D1280" s="171">
        <v>44025</v>
      </c>
      <c r="E1280" s="172">
        <v>1078.5299</v>
      </c>
      <c r="F1280" s="172">
        <v>3.0596000000000001</v>
      </c>
      <c r="G1280" s="172">
        <v>3.1244999999999998</v>
      </c>
      <c r="H1280" s="172">
        <v>3.1162999999999998</v>
      </c>
      <c r="I1280" s="172">
        <v>3.0931999999999999</v>
      </c>
      <c r="J1280" s="172">
        <v>2.9986000000000002</v>
      </c>
      <c r="K1280" s="172">
        <v>3.2069999999999999</v>
      </c>
      <c r="L1280" s="172">
        <v>3.8460999999999999</v>
      </c>
      <c r="M1280" s="172">
        <v>4.2103999999999999</v>
      </c>
      <c r="N1280" s="172">
        <v>4.5465999999999998</v>
      </c>
      <c r="O1280" s="172"/>
      <c r="P1280" s="172"/>
      <c r="Q1280" s="172">
        <v>5.1230000000000002</v>
      </c>
      <c r="R1280" s="172"/>
    </row>
    <row r="1281" spans="1:18" x14ac:dyDescent="0.3">
      <c r="A1281" s="168" t="s">
        <v>1372</v>
      </c>
      <c r="B1281" s="168" t="s">
        <v>1386</v>
      </c>
      <c r="C1281" s="168">
        <v>146061</v>
      </c>
      <c r="D1281" s="171">
        <v>44025</v>
      </c>
      <c r="E1281" s="172">
        <v>1076.9976999999999</v>
      </c>
      <c r="F1281" s="172">
        <v>2.9893999999999998</v>
      </c>
      <c r="G1281" s="172">
        <v>3.0543</v>
      </c>
      <c r="H1281" s="172">
        <v>3.0455999999999999</v>
      </c>
      <c r="I1281" s="172">
        <v>3.0228999999999999</v>
      </c>
      <c r="J1281" s="172">
        <v>2.9283000000000001</v>
      </c>
      <c r="K1281" s="172">
        <v>3.1364000000000001</v>
      </c>
      <c r="L1281" s="172">
        <v>3.7625000000000002</v>
      </c>
      <c r="M1281" s="172">
        <v>4.1196999999999999</v>
      </c>
      <c r="N1281" s="172">
        <v>4.4516</v>
      </c>
      <c r="O1281" s="172"/>
      <c r="P1281" s="172"/>
      <c r="Q1281" s="172">
        <v>5.0243000000000002</v>
      </c>
      <c r="R1281" s="172"/>
    </row>
    <row r="1282" spans="1:18" x14ac:dyDescent="0.3">
      <c r="A1282" s="168" t="s">
        <v>1372</v>
      </c>
      <c r="B1282" s="168" t="s">
        <v>1387</v>
      </c>
      <c r="C1282" s="168">
        <v>147570</v>
      </c>
      <c r="D1282" s="171">
        <v>44025</v>
      </c>
      <c r="E1282" s="172">
        <v>1044.3545999999999</v>
      </c>
      <c r="F1282" s="172">
        <v>3.1493000000000002</v>
      </c>
      <c r="G1282" s="172">
        <v>3.1497999999999999</v>
      </c>
      <c r="H1282" s="172">
        <v>3.1714000000000002</v>
      </c>
      <c r="I1282" s="172">
        <v>3.1419999999999999</v>
      </c>
      <c r="J1282" s="172">
        <v>3.0259</v>
      </c>
      <c r="K1282" s="172">
        <v>3.2408999999999999</v>
      </c>
      <c r="L1282" s="172">
        <v>3.8822999999999999</v>
      </c>
      <c r="M1282" s="172">
        <v>4.2695999999999996</v>
      </c>
      <c r="N1282" s="172"/>
      <c r="O1282" s="172"/>
      <c r="P1282" s="172"/>
      <c r="Q1282" s="172">
        <v>4.5476000000000001</v>
      </c>
      <c r="R1282" s="172"/>
    </row>
    <row r="1283" spans="1:18" x14ac:dyDescent="0.3">
      <c r="A1283" s="168" t="s">
        <v>1372</v>
      </c>
      <c r="B1283" s="168" t="s">
        <v>1388</v>
      </c>
      <c r="C1283" s="168">
        <v>147569</v>
      </c>
      <c r="D1283" s="171">
        <v>44025</v>
      </c>
      <c r="E1283" s="172">
        <v>1043.5441000000001</v>
      </c>
      <c r="F1283" s="172">
        <v>3.0992000000000002</v>
      </c>
      <c r="G1283" s="172">
        <v>3.0996999999999999</v>
      </c>
      <c r="H1283" s="172">
        <v>3.1208</v>
      </c>
      <c r="I1283" s="172">
        <v>3.0918999999999999</v>
      </c>
      <c r="J1283" s="172">
        <v>2.9754</v>
      </c>
      <c r="K1283" s="172">
        <v>3.1896</v>
      </c>
      <c r="L1283" s="172">
        <v>3.8107000000000002</v>
      </c>
      <c r="M1283" s="172">
        <v>4.1905999999999999</v>
      </c>
      <c r="N1283" s="172"/>
      <c r="O1283" s="172"/>
      <c r="P1283" s="172"/>
      <c r="Q1283" s="172">
        <v>4.4645000000000001</v>
      </c>
      <c r="R1283" s="172"/>
    </row>
    <row r="1284" spans="1:18" x14ac:dyDescent="0.3">
      <c r="A1284" s="168" t="s">
        <v>1372</v>
      </c>
      <c r="B1284" s="168" t="s">
        <v>1389</v>
      </c>
      <c r="C1284" s="168">
        <v>147213</v>
      </c>
      <c r="D1284" s="171">
        <v>44025</v>
      </c>
      <c r="E1284" s="172">
        <v>1052.2062000000001</v>
      </c>
      <c r="F1284" s="172">
        <v>2.9072</v>
      </c>
      <c r="G1284" s="172">
        <v>2.94</v>
      </c>
      <c r="H1284" s="172">
        <v>2.9432999999999998</v>
      </c>
      <c r="I1284" s="172">
        <v>3.0087999999999999</v>
      </c>
      <c r="J1284" s="172">
        <v>2.778</v>
      </c>
      <c r="K1284" s="172">
        <v>2.7231999999999998</v>
      </c>
      <c r="L1284" s="172">
        <v>3.3222</v>
      </c>
      <c r="M1284" s="172">
        <v>3.7818000000000001</v>
      </c>
      <c r="N1284" s="172">
        <v>4.1581000000000001</v>
      </c>
      <c r="O1284" s="172"/>
      <c r="P1284" s="172"/>
      <c r="Q1284" s="172">
        <v>4.3933999999999997</v>
      </c>
      <c r="R1284" s="172"/>
    </row>
    <row r="1285" spans="1:18" x14ac:dyDescent="0.3">
      <c r="A1285" s="168" t="s">
        <v>1372</v>
      </c>
      <c r="B1285" s="168" t="s">
        <v>1390</v>
      </c>
      <c r="C1285" s="168">
        <v>147214</v>
      </c>
      <c r="D1285" s="171">
        <v>44025</v>
      </c>
      <c r="E1285" s="172">
        <v>1052.9840999999999</v>
      </c>
      <c r="F1285" s="172">
        <v>2.9605000000000001</v>
      </c>
      <c r="G1285" s="172">
        <v>2.9910000000000001</v>
      </c>
      <c r="H1285" s="172">
        <v>2.9937</v>
      </c>
      <c r="I1285" s="172">
        <v>3.0594000000000001</v>
      </c>
      <c r="J1285" s="172">
        <v>2.8414999999999999</v>
      </c>
      <c r="K1285" s="172">
        <v>2.8047</v>
      </c>
      <c r="L1285" s="172">
        <v>3.3986999999999998</v>
      </c>
      <c r="M1285" s="172">
        <v>3.8508</v>
      </c>
      <c r="N1285" s="172">
        <v>4.2243000000000004</v>
      </c>
      <c r="O1285" s="172"/>
      <c r="P1285" s="172"/>
      <c r="Q1285" s="172">
        <v>4.4585999999999997</v>
      </c>
      <c r="R1285" s="172"/>
    </row>
    <row r="1286" spans="1:18" x14ac:dyDescent="0.3">
      <c r="A1286" s="168" t="s">
        <v>1372</v>
      </c>
      <c r="B1286" s="168" t="s">
        <v>1391</v>
      </c>
      <c r="C1286" s="168">
        <v>101996</v>
      </c>
      <c r="D1286" s="171">
        <v>44025</v>
      </c>
      <c r="E1286" s="172">
        <v>2978.1318000000001</v>
      </c>
      <c r="F1286" s="172">
        <v>2.9466000000000001</v>
      </c>
      <c r="G1286" s="172">
        <v>2.9565000000000001</v>
      </c>
      <c r="H1286" s="172">
        <v>2.9203000000000001</v>
      </c>
      <c r="I1286" s="172">
        <v>2.9177</v>
      </c>
      <c r="J1286" s="172">
        <v>2.7639999999999998</v>
      </c>
      <c r="K1286" s="172">
        <v>2.8469000000000002</v>
      </c>
      <c r="L1286" s="172">
        <v>3.4281999999999999</v>
      </c>
      <c r="M1286" s="172">
        <v>3.8586</v>
      </c>
      <c r="N1286" s="172">
        <v>4.2253999999999996</v>
      </c>
      <c r="O1286" s="172">
        <v>5.4226999999999999</v>
      </c>
      <c r="P1286" s="172">
        <v>5.8101000000000003</v>
      </c>
      <c r="Q1286" s="172">
        <v>6.0953999999999997</v>
      </c>
      <c r="R1286" s="172">
        <v>5.1765999999999996</v>
      </c>
    </row>
    <row r="1287" spans="1:18" x14ac:dyDescent="0.3">
      <c r="A1287" s="168" t="s">
        <v>1372</v>
      </c>
      <c r="B1287" s="168" t="s">
        <v>1392</v>
      </c>
      <c r="C1287" s="168">
        <v>119110</v>
      </c>
      <c r="D1287" s="171">
        <v>44025</v>
      </c>
      <c r="E1287" s="172">
        <v>2993.3732</v>
      </c>
      <c r="F1287" s="172">
        <v>3.0461999999999998</v>
      </c>
      <c r="G1287" s="172">
        <v>3.0565000000000002</v>
      </c>
      <c r="H1287" s="172">
        <v>3.0202</v>
      </c>
      <c r="I1287" s="172">
        <v>3.0175999999999998</v>
      </c>
      <c r="J1287" s="172">
        <v>2.8643000000000001</v>
      </c>
      <c r="K1287" s="172">
        <v>2.9478</v>
      </c>
      <c r="L1287" s="172">
        <v>3.5301999999999998</v>
      </c>
      <c r="M1287" s="172">
        <v>3.9628999999999999</v>
      </c>
      <c r="N1287" s="172">
        <v>4.3307000000000002</v>
      </c>
      <c r="O1287" s="172">
        <v>5.5086000000000004</v>
      </c>
      <c r="P1287" s="172">
        <v>5.8909000000000002</v>
      </c>
      <c r="Q1287" s="172">
        <v>6.6353999999999997</v>
      </c>
      <c r="R1287" s="172">
        <v>5.2794999999999996</v>
      </c>
    </row>
    <row r="1288" spans="1:18" x14ac:dyDescent="0.3">
      <c r="A1288" s="168" t="s">
        <v>1372</v>
      </c>
      <c r="B1288" s="168" t="s">
        <v>1393</v>
      </c>
      <c r="C1288" s="168">
        <v>147287</v>
      </c>
      <c r="D1288" s="171">
        <v>44025</v>
      </c>
      <c r="E1288" s="172">
        <v>1052.7070000000001</v>
      </c>
      <c r="F1288" s="172">
        <v>3.1103999999999998</v>
      </c>
      <c r="G1288" s="172">
        <v>3.1282999999999999</v>
      </c>
      <c r="H1288" s="172">
        <v>3.109</v>
      </c>
      <c r="I1288" s="172">
        <v>3.0859999999999999</v>
      </c>
      <c r="J1288" s="172">
        <v>3.0004</v>
      </c>
      <c r="K1288" s="172">
        <v>3.0701000000000001</v>
      </c>
      <c r="L1288" s="172">
        <v>3.6446000000000001</v>
      </c>
      <c r="M1288" s="172">
        <v>4.0618999999999996</v>
      </c>
      <c r="N1288" s="172">
        <v>4.4047000000000001</v>
      </c>
      <c r="O1288" s="172"/>
      <c r="P1288" s="172"/>
      <c r="Q1288" s="172">
        <v>4.5727000000000002</v>
      </c>
      <c r="R1288" s="172"/>
    </row>
    <row r="1289" spans="1:18" x14ac:dyDescent="0.3">
      <c r="A1289" s="168" t="s">
        <v>1372</v>
      </c>
      <c r="B1289" s="168" t="s">
        <v>1394</v>
      </c>
      <c r="C1289" s="168">
        <v>147290</v>
      </c>
      <c r="D1289" s="171">
        <v>44025</v>
      </c>
      <c r="E1289" s="172">
        <v>1050.8884</v>
      </c>
      <c r="F1289" s="172">
        <v>2.9628999999999999</v>
      </c>
      <c r="G1289" s="172">
        <v>2.9784999999999999</v>
      </c>
      <c r="H1289" s="172">
        <v>2.9588999999999999</v>
      </c>
      <c r="I1289" s="172">
        <v>2.9357000000000002</v>
      </c>
      <c r="J1289" s="172">
        <v>2.85</v>
      </c>
      <c r="K1289" s="172">
        <v>2.9188999999999998</v>
      </c>
      <c r="L1289" s="172">
        <v>3.4916</v>
      </c>
      <c r="M1289" s="172">
        <v>3.9064000000000001</v>
      </c>
      <c r="N1289" s="172">
        <v>4.2473999999999998</v>
      </c>
      <c r="O1289" s="172"/>
      <c r="P1289" s="172"/>
      <c r="Q1289" s="172">
        <v>4.4153000000000002</v>
      </c>
      <c r="R1289" s="172"/>
    </row>
    <row r="1290" spans="1:18" x14ac:dyDescent="0.3">
      <c r="A1290" s="168" t="s">
        <v>1372</v>
      </c>
      <c r="B1290" s="168" t="s">
        <v>1395</v>
      </c>
      <c r="C1290" s="168">
        <v>145535</v>
      </c>
      <c r="D1290" s="171">
        <v>44025</v>
      </c>
      <c r="E1290" s="172">
        <v>108.44459999999999</v>
      </c>
      <c r="F1290" s="172">
        <v>2.8948</v>
      </c>
      <c r="G1290" s="172">
        <v>2.9289000000000001</v>
      </c>
      <c r="H1290" s="172">
        <v>2.9394999999999998</v>
      </c>
      <c r="I1290" s="172">
        <v>2.9121999999999999</v>
      </c>
      <c r="J1290" s="172">
        <v>2.7740999999999998</v>
      </c>
      <c r="K1290" s="172">
        <v>2.8451</v>
      </c>
      <c r="L1290" s="172">
        <v>3.4447000000000001</v>
      </c>
      <c r="M1290" s="172">
        <v>3.8692000000000002</v>
      </c>
      <c r="N1290" s="172">
        <v>4.2404999999999999</v>
      </c>
      <c r="O1290" s="172"/>
      <c r="P1290" s="172"/>
      <c r="Q1290" s="172">
        <v>4.9942000000000002</v>
      </c>
      <c r="R1290" s="172"/>
    </row>
    <row r="1291" spans="1:18" x14ac:dyDescent="0.3">
      <c r="A1291" s="168" t="s">
        <v>1372</v>
      </c>
      <c r="B1291" s="168" t="s">
        <v>1396</v>
      </c>
      <c r="C1291" s="168">
        <v>145536</v>
      </c>
      <c r="D1291" s="171">
        <v>44025</v>
      </c>
      <c r="E1291" s="172">
        <v>108.6249</v>
      </c>
      <c r="F1291" s="172">
        <v>2.9908000000000001</v>
      </c>
      <c r="G1291" s="172">
        <v>3.0249000000000001</v>
      </c>
      <c r="H1291" s="172">
        <v>3.0354999999999999</v>
      </c>
      <c r="I1291" s="172">
        <v>3.0108000000000001</v>
      </c>
      <c r="J1291" s="172">
        <v>2.8740000000000001</v>
      </c>
      <c r="K1291" s="172">
        <v>2.9459</v>
      </c>
      <c r="L1291" s="172">
        <v>3.5464000000000002</v>
      </c>
      <c r="M1291" s="172">
        <v>3.9721000000000002</v>
      </c>
      <c r="N1291" s="172">
        <v>4.3445999999999998</v>
      </c>
      <c r="O1291" s="172"/>
      <c r="P1291" s="172"/>
      <c r="Q1291" s="172">
        <v>5.0991</v>
      </c>
      <c r="R1291" s="172"/>
    </row>
    <row r="1292" spans="1:18" x14ac:dyDescent="0.3">
      <c r="A1292" s="168" t="s">
        <v>1372</v>
      </c>
      <c r="B1292" s="168" t="s">
        <v>1397</v>
      </c>
      <c r="C1292" s="168">
        <v>146191</v>
      </c>
      <c r="D1292" s="171">
        <v>44025</v>
      </c>
      <c r="E1292" s="172">
        <v>1074.5098</v>
      </c>
      <c r="F1292" s="172">
        <v>3.0438999999999998</v>
      </c>
      <c r="G1292" s="172">
        <v>3.0636000000000001</v>
      </c>
      <c r="H1292" s="172">
        <v>3.0566</v>
      </c>
      <c r="I1292" s="172">
        <v>2.9883000000000002</v>
      </c>
      <c r="J1292" s="172">
        <v>2.8508</v>
      </c>
      <c r="K1292" s="172">
        <v>2.9923999999999999</v>
      </c>
      <c r="L1292" s="172">
        <v>3.5291999999999999</v>
      </c>
      <c r="M1292" s="172">
        <v>3.9811000000000001</v>
      </c>
      <c r="N1292" s="172">
        <v>4.3577000000000004</v>
      </c>
      <c r="O1292" s="172"/>
      <c r="P1292" s="172"/>
      <c r="Q1292" s="172">
        <v>4.9585999999999997</v>
      </c>
      <c r="R1292" s="172"/>
    </row>
    <row r="1293" spans="1:18" x14ac:dyDescent="0.3">
      <c r="A1293" s="168" t="s">
        <v>1372</v>
      </c>
      <c r="B1293" s="168" t="s">
        <v>1398</v>
      </c>
      <c r="C1293" s="168">
        <v>146187</v>
      </c>
      <c r="D1293" s="171">
        <v>44025</v>
      </c>
      <c r="E1293" s="172">
        <v>1072.5224000000001</v>
      </c>
      <c r="F1293" s="172">
        <v>2.9134000000000002</v>
      </c>
      <c r="G1293" s="172">
        <v>2.9331</v>
      </c>
      <c r="H1293" s="172">
        <v>2.9264000000000001</v>
      </c>
      <c r="I1293" s="172">
        <v>2.8578999999999999</v>
      </c>
      <c r="J1293" s="172">
        <v>2.7202999999999999</v>
      </c>
      <c r="K1293" s="172">
        <v>2.8609</v>
      </c>
      <c r="L1293" s="172">
        <v>3.3944000000000001</v>
      </c>
      <c r="M1293" s="172">
        <v>3.8441999999999998</v>
      </c>
      <c r="N1293" s="172">
        <v>4.2186000000000003</v>
      </c>
      <c r="O1293" s="172"/>
      <c r="P1293" s="172"/>
      <c r="Q1293" s="172">
        <v>4.8277999999999999</v>
      </c>
      <c r="R1293" s="172"/>
    </row>
    <row r="1294" spans="1:18" x14ac:dyDescent="0.3">
      <c r="A1294" s="168" t="s">
        <v>1372</v>
      </c>
      <c r="B1294" s="168" t="s">
        <v>1399</v>
      </c>
      <c r="C1294" s="168">
        <v>147450</v>
      </c>
      <c r="D1294" s="171">
        <v>44025</v>
      </c>
      <c r="E1294" s="172">
        <v>1044.8862999999999</v>
      </c>
      <c r="F1294" s="172">
        <v>2.9344999999999999</v>
      </c>
      <c r="G1294" s="172">
        <v>2.9828000000000001</v>
      </c>
      <c r="H1294" s="172">
        <v>2.9874000000000001</v>
      </c>
      <c r="I1294" s="172">
        <v>2.9540999999999999</v>
      </c>
      <c r="J1294" s="172">
        <v>2.8519000000000001</v>
      </c>
      <c r="K1294" s="172">
        <v>2.9251999999999998</v>
      </c>
      <c r="L1294" s="172">
        <v>3.5230000000000001</v>
      </c>
      <c r="M1294" s="172">
        <v>3.9525000000000001</v>
      </c>
      <c r="N1294" s="172">
        <v>4.3192000000000004</v>
      </c>
      <c r="O1294" s="172"/>
      <c r="P1294" s="172"/>
      <c r="Q1294" s="172">
        <v>4.4145000000000003</v>
      </c>
      <c r="R1294" s="172"/>
    </row>
    <row r="1295" spans="1:18" x14ac:dyDescent="0.3">
      <c r="A1295" s="168" t="s">
        <v>1372</v>
      </c>
      <c r="B1295" s="168" t="s">
        <v>1400</v>
      </c>
      <c r="C1295" s="168">
        <v>147454</v>
      </c>
      <c r="D1295" s="171">
        <v>44025</v>
      </c>
      <c r="E1295" s="172">
        <v>1043.8148000000001</v>
      </c>
      <c r="F1295" s="172">
        <v>2.8290999999999999</v>
      </c>
      <c r="G1295" s="172">
        <v>2.8809</v>
      </c>
      <c r="H1295" s="172">
        <v>2.8864000000000001</v>
      </c>
      <c r="I1295" s="172">
        <v>2.8534999999999999</v>
      </c>
      <c r="J1295" s="172">
        <v>2.7513999999999998</v>
      </c>
      <c r="K1295" s="172">
        <v>2.8243999999999998</v>
      </c>
      <c r="L1295" s="172">
        <v>3.4203000000000001</v>
      </c>
      <c r="M1295" s="172">
        <v>3.8490000000000002</v>
      </c>
      <c r="N1295" s="172">
        <v>4.2138999999999998</v>
      </c>
      <c r="O1295" s="172"/>
      <c r="P1295" s="172"/>
      <c r="Q1295" s="172">
        <v>4.3090999999999999</v>
      </c>
      <c r="R1295" s="172"/>
    </row>
    <row r="1296" spans="1:18" x14ac:dyDescent="0.3">
      <c r="A1296" s="168" t="s">
        <v>1372</v>
      </c>
      <c r="B1296" s="168" t="s">
        <v>1401</v>
      </c>
      <c r="C1296" s="168">
        <v>147883</v>
      </c>
      <c r="D1296" s="171">
        <v>44025</v>
      </c>
      <c r="E1296" s="172">
        <v>1018.3882</v>
      </c>
      <c r="F1296" s="172">
        <v>2.9857999999999998</v>
      </c>
      <c r="G1296" s="172">
        <v>3.0305</v>
      </c>
      <c r="H1296" s="172">
        <v>3.1103000000000001</v>
      </c>
      <c r="I1296" s="172">
        <v>3.0209999999999999</v>
      </c>
      <c r="J1296" s="172">
        <v>2.8784999999999998</v>
      </c>
      <c r="K1296" s="172">
        <v>2.9417</v>
      </c>
      <c r="L1296" s="172">
        <v>3.5268000000000002</v>
      </c>
      <c r="M1296" s="172"/>
      <c r="N1296" s="172"/>
      <c r="O1296" s="172"/>
      <c r="P1296" s="172"/>
      <c r="Q1296" s="172">
        <v>3.5891000000000002</v>
      </c>
      <c r="R1296" s="172"/>
    </row>
    <row r="1297" spans="1:18" x14ac:dyDescent="0.3">
      <c r="A1297" s="168" t="s">
        <v>1372</v>
      </c>
      <c r="B1297" s="168" t="s">
        <v>1402</v>
      </c>
      <c r="C1297" s="168">
        <v>147878</v>
      </c>
      <c r="D1297" s="171">
        <v>44025</v>
      </c>
      <c r="E1297" s="172">
        <v>1018.0722</v>
      </c>
      <c r="F1297" s="172">
        <v>2.9258000000000002</v>
      </c>
      <c r="G1297" s="172">
        <v>2.9704999999999999</v>
      </c>
      <c r="H1297" s="172">
        <v>3.0501999999999998</v>
      </c>
      <c r="I1297" s="172">
        <v>2.9609000000000001</v>
      </c>
      <c r="J1297" s="172">
        <v>2.8182999999999998</v>
      </c>
      <c r="K1297" s="172">
        <v>2.8811</v>
      </c>
      <c r="L1297" s="172">
        <v>3.4655</v>
      </c>
      <c r="M1297" s="172"/>
      <c r="N1297" s="172"/>
      <c r="O1297" s="172"/>
      <c r="P1297" s="172"/>
      <c r="Q1297" s="172">
        <v>3.5274999999999999</v>
      </c>
      <c r="R1297" s="172"/>
    </row>
    <row r="1298" spans="1:18" x14ac:dyDescent="0.3">
      <c r="A1298" s="168" t="s">
        <v>1372</v>
      </c>
      <c r="B1298" s="168" t="s">
        <v>1403</v>
      </c>
      <c r="C1298" s="168">
        <v>147713</v>
      </c>
      <c r="D1298" s="171">
        <v>44025</v>
      </c>
      <c r="E1298" s="172">
        <v>1028.6348</v>
      </c>
      <c r="F1298" s="172">
        <v>2.9382999999999999</v>
      </c>
      <c r="G1298" s="172">
        <v>3.0015000000000001</v>
      </c>
      <c r="H1298" s="172">
        <v>3.0133000000000001</v>
      </c>
      <c r="I1298" s="172">
        <v>3.0110000000000001</v>
      </c>
      <c r="J1298" s="172">
        <v>2.8938000000000001</v>
      </c>
      <c r="K1298" s="172">
        <v>2.9527000000000001</v>
      </c>
      <c r="L1298" s="172">
        <v>3.5478999999999998</v>
      </c>
      <c r="M1298" s="172"/>
      <c r="N1298" s="172"/>
      <c r="O1298" s="172"/>
      <c r="P1298" s="172"/>
      <c r="Q1298" s="172">
        <v>3.9740000000000002</v>
      </c>
      <c r="R1298" s="172"/>
    </row>
    <row r="1299" spans="1:18" x14ac:dyDescent="0.3">
      <c r="A1299" s="168" t="s">
        <v>1372</v>
      </c>
      <c r="B1299" s="168" t="s">
        <v>1404</v>
      </c>
      <c r="C1299" s="168">
        <v>147714</v>
      </c>
      <c r="D1299" s="171">
        <v>44025</v>
      </c>
      <c r="E1299" s="172">
        <v>1027.8975</v>
      </c>
      <c r="F1299" s="172">
        <v>2.8374000000000001</v>
      </c>
      <c r="G1299" s="172">
        <v>2.9018000000000002</v>
      </c>
      <c r="H1299" s="172">
        <v>2.9134000000000002</v>
      </c>
      <c r="I1299" s="172">
        <v>2.9117000000000002</v>
      </c>
      <c r="J1299" s="172">
        <v>2.7972999999999999</v>
      </c>
      <c r="K1299" s="172">
        <v>2.8536999999999999</v>
      </c>
      <c r="L1299" s="172">
        <v>3.4472</v>
      </c>
      <c r="M1299" s="172"/>
      <c r="N1299" s="172"/>
      <c r="O1299" s="172"/>
      <c r="P1299" s="172"/>
      <c r="Q1299" s="172">
        <v>3.8717000000000001</v>
      </c>
      <c r="R1299" s="172"/>
    </row>
    <row r="1300" spans="1:18" x14ac:dyDescent="0.3">
      <c r="A1300" s="168" t="s">
        <v>1372</v>
      </c>
      <c r="B1300" s="168" t="s">
        <v>1405</v>
      </c>
      <c r="C1300" s="168">
        <v>147837</v>
      </c>
      <c r="D1300" s="171">
        <v>44025</v>
      </c>
      <c r="E1300" s="172">
        <v>1023.4679</v>
      </c>
      <c r="F1300" s="172">
        <v>3.0030999999999999</v>
      </c>
      <c r="G1300" s="172">
        <v>3.0404</v>
      </c>
      <c r="H1300" s="172">
        <v>3.0392000000000001</v>
      </c>
      <c r="I1300" s="172">
        <v>3.0283000000000002</v>
      </c>
      <c r="J1300" s="172">
        <v>2.9081000000000001</v>
      </c>
      <c r="K1300" s="172">
        <v>3.0308999999999999</v>
      </c>
      <c r="L1300" s="172">
        <v>3.6355</v>
      </c>
      <c r="M1300" s="172"/>
      <c r="N1300" s="172"/>
      <c r="O1300" s="172"/>
      <c r="P1300" s="172"/>
      <c r="Q1300" s="172">
        <v>3.8412000000000002</v>
      </c>
      <c r="R1300" s="172"/>
    </row>
    <row r="1301" spans="1:18" x14ac:dyDescent="0.3">
      <c r="A1301" s="168" t="s">
        <v>1372</v>
      </c>
      <c r="B1301" s="168" t="s">
        <v>1406</v>
      </c>
      <c r="C1301" s="168">
        <v>147836</v>
      </c>
      <c r="D1301" s="171">
        <v>44025</v>
      </c>
      <c r="E1301" s="172">
        <v>1023.04</v>
      </c>
      <c r="F1301" s="172">
        <v>2.9365000000000001</v>
      </c>
      <c r="G1301" s="172">
        <v>2.9702999999999999</v>
      </c>
      <c r="H1301" s="172">
        <v>2.9691000000000001</v>
      </c>
      <c r="I1301" s="172">
        <v>2.9582999999999999</v>
      </c>
      <c r="J1301" s="172">
        <v>2.8378999999999999</v>
      </c>
      <c r="K1301" s="172">
        <v>2.9603000000000002</v>
      </c>
      <c r="L1301" s="172">
        <v>3.5644999999999998</v>
      </c>
      <c r="M1301" s="172"/>
      <c r="N1301" s="172"/>
      <c r="O1301" s="172"/>
      <c r="P1301" s="172"/>
      <c r="Q1301" s="172">
        <v>3.7711000000000001</v>
      </c>
      <c r="R1301" s="172"/>
    </row>
    <row r="1302" spans="1:18" x14ac:dyDescent="0.3">
      <c r="A1302" s="168" t="s">
        <v>1372</v>
      </c>
      <c r="B1302" s="168" t="s">
        <v>1407</v>
      </c>
      <c r="C1302" s="168">
        <v>146141</v>
      </c>
      <c r="D1302" s="171">
        <v>44025</v>
      </c>
      <c r="E1302" s="172">
        <v>1074.5748000000001</v>
      </c>
      <c r="F1302" s="172">
        <v>2.9824999999999999</v>
      </c>
      <c r="G1302" s="172">
        <v>3.0057</v>
      </c>
      <c r="H1302" s="172">
        <v>3.0548999999999999</v>
      </c>
      <c r="I1302" s="172">
        <v>3.0032000000000001</v>
      </c>
      <c r="J1302" s="172">
        <v>2.8472</v>
      </c>
      <c r="K1302" s="172">
        <v>2.9537</v>
      </c>
      <c r="L1302" s="172">
        <v>3.5461</v>
      </c>
      <c r="M1302" s="172">
        <v>3.9893999999999998</v>
      </c>
      <c r="N1302" s="172">
        <v>4.3537999999999997</v>
      </c>
      <c r="O1302" s="172"/>
      <c r="P1302" s="172"/>
      <c r="Q1302" s="172">
        <v>4.9348999999999998</v>
      </c>
      <c r="R1302" s="172"/>
    </row>
    <row r="1303" spans="1:18" x14ac:dyDescent="0.3">
      <c r="A1303" s="168" t="s">
        <v>1372</v>
      </c>
      <c r="B1303" s="168" t="s">
        <v>1408</v>
      </c>
      <c r="C1303" s="168">
        <v>146142</v>
      </c>
      <c r="D1303" s="171">
        <v>44025</v>
      </c>
      <c r="E1303" s="172">
        <v>1073.6284000000001</v>
      </c>
      <c r="F1303" s="172">
        <v>2.8797999999999999</v>
      </c>
      <c r="G1303" s="172">
        <v>2.9051999999999998</v>
      </c>
      <c r="H1303" s="172">
        <v>2.9540999999999999</v>
      </c>
      <c r="I1303" s="172">
        <v>2.9026999999999998</v>
      </c>
      <c r="J1303" s="172">
        <v>2.7465000000000002</v>
      </c>
      <c r="K1303" s="172">
        <v>2.8536999999999999</v>
      </c>
      <c r="L1303" s="172">
        <v>3.47</v>
      </c>
      <c r="M1303" s="172">
        <v>3.9207000000000001</v>
      </c>
      <c r="N1303" s="172">
        <v>4.2882999999999996</v>
      </c>
      <c r="O1303" s="172"/>
      <c r="P1303" s="172"/>
      <c r="Q1303" s="172">
        <v>4.8730000000000002</v>
      </c>
      <c r="R1303" s="172"/>
    </row>
    <row r="1304" spans="1:18" x14ac:dyDescent="0.3">
      <c r="A1304" s="168" t="s">
        <v>1372</v>
      </c>
      <c r="B1304" s="168" t="s">
        <v>1409</v>
      </c>
      <c r="C1304" s="168">
        <v>119283</v>
      </c>
      <c r="D1304" s="171">
        <v>44025</v>
      </c>
      <c r="E1304" s="172">
        <v>2619.0533333333301</v>
      </c>
      <c r="F1304" s="172">
        <v>2.9803000000000002</v>
      </c>
      <c r="G1304" s="172">
        <v>3.0133000000000001</v>
      </c>
      <c r="H1304" s="172">
        <v>3.0266000000000002</v>
      </c>
      <c r="I1304" s="172">
        <v>3.0381999999999998</v>
      </c>
      <c r="J1304" s="172">
        <v>2.9211999999999998</v>
      </c>
      <c r="K1304" s="172">
        <v>3.0182000000000002</v>
      </c>
      <c r="L1304" s="172">
        <v>3.62</v>
      </c>
      <c r="M1304" s="172">
        <v>4.0456000000000003</v>
      </c>
      <c r="N1304" s="172">
        <v>4.3974000000000002</v>
      </c>
      <c r="O1304" s="172">
        <v>5.6474000000000002</v>
      </c>
      <c r="P1304" s="172">
        <v>6.2430000000000003</v>
      </c>
      <c r="Q1304" s="172">
        <v>7.0960999999999999</v>
      </c>
      <c r="R1304" s="172">
        <v>5.3297999999999996</v>
      </c>
    </row>
    <row r="1305" spans="1:18" x14ac:dyDescent="0.3">
      <c r="A1305" s="168" t="s">
        <v>1372</v>
      </c>
      <c r="B1305" s="168" t="s">
        <v>1410</v>
      </c>
      <c r="C1305" s="168">
        <v>118058</v>
      </c>
      <c r="D1305" s="171">
        <v>44025</v>
      </c>
      <c r="E1305" s="172">
        <v>2496.0785000000001</v>
      </c>
      <c r="F1305" s="172">
        <v>2.8809</v>
      </c>
      <c r="G1305" s="172">
        <v>2.9138999999999999</v>
      </c>
      <c r="H1305" s="172">
        <v>2.9262000000000001</v>
      </c>
      <c r="I1305" s="172">
        <v>2.9382000000000001</v>
      </c>
      <c r="J1305" s="172">
        <v>2.8210999999999999</v>
      </c>
      <c r="K1305" s="172">
        <v>2.9175</v>
      </c>
      <c r="L1305" s="172">
        <v>3.2206000000000001</v>
      </c>
      <c r="M1305" s="172">
        <v>3.5253999999999999</v>
      </c>
      <c r="N1305" s="172">
        <v>3.8117999999999999</v>
      </c>
      <c r="O1305" s="172">
        <v>4.9062000000000001</v>
      </c>
      <c r="P1305" s="172">
        <v>5.4553000000000003</v>
      </c>
      <c r="Q1305" s="172">
        <v>6.9383999999999997</v>
      </c>
      <c r="R1305" s="172">
        <v>4.6437999999999997</v>
      </c>
    </row>
    <row r="1306" spans="1:18" x14ac:dyDescent="0.3">
      <c r="A1306" s="168" t="s">
        <v>1372</v>
      </c>
      <c r="B1306" s="168" t="s">
        <v>1411</v>
      </c>
      <c r="C1306" s="168">
        <v>147515</v>
      </c>
      <c r="D1306" s="171">
        <v>44025</v>
      </c>
      <c r="E1306" s="172">
        <v>1043.8870999999999</v>
      </c>
      <c r="F1306" s="172">
        <v>3.0177999999999998</v>
      </c>
      <c r="G1306" s="172">
        <v>3.0264000000000002</v>
      </c>
      <c r="H1306" s="172">
        <v>3.0297999999999998</v>
      </c>
      <c r="I1306" s="172">
        <v>2.9887000000000001</v>
      </c>
      <c r="J1306" s="172">
        <v>2.8654999999999999</v>
      </c>
      <c r="K1306" s="172">
        <v>2.9304000000000001</v>
      </c>
      <c r="L1306" s="172">
        <v>3.6084999999999998</v>
      </c>
      <c r="M1306" s="172">
        <v>4.0541</v>
      </c>
      <c r="N1306" s="172"/>
      <c r="O1306" s="172"/>
      <c r="P1306" s="172"/>
      <c r="Q1306" s="172">
        <v>4.3789999999999996</v>
      </c>
      <c r="R1306" s="172"/>
    </row>
    <row r="1307" spans="1:18" x14ac:dyDescent="0.3">
      <c r="A1307" s="168" t="s">
        <v>1372</v>
      </c>
      <c r="B1307" s="168" t="s">
        <v>1412</v>
      </c>
      <c r="C1307" s="168">
        <v>147519</v>
      </c>
      <c r="D1307" s="171">
        <v>44025</v>
      </c>
      <c r="E1307" s="172">
        <v>1042.5431000000001</v>
      </c>
      <c r="F1307" s="172">
        <v>2.8851</v>
      </c>
      <c r="G1307" s="172">
        <v>2.8961000000000001</v>
      </c>
      <c r="H1307" s="172">
        <v>2.899</v>
      </c>
      <c r="I1307" s="172">
        <v>2.8576999999999999</v>
      </c>
      <c r="J1307" s="172">
        <v>2.7345999999999999</v>
      </c>
      <c r="K1307" s="172">
        <v>2.7993000000000001</v>
      </c>
      <c r="L1307" s="172">
        <v>3.4762</v>
      </c>
      <c r="M1307" s="172">
        <v>3.9203000000000001</v>
      </c>
      <c r="N1307" s="172"/>
      <c r="O1307" s="172"/>
      <c r="P1307" s="172"/>
      <c r="Q1307" s="172">
        <v>4.2435999999999998</v>
      </c>
      <c r="R1307" s="172"/>
    </row>
    <row r="1308" spans="1:18" x14ac:dyDescent="0.3">
      <c r="A1308" s="168" t="s">
        <v>1372</v>
      </c>
      <c r="B1308" s="168" t="s">
        <v>1413</v>
      </c>
      <c r="C1308" s="168">
        <v>147564</v>
      </c>
      <c r="D1308" s="171">
        <v>44025</v>
      </c>
      <c r="E1308" s="172">
        <v>1041.8809000000001</v>
      </c>
      <c r="F1308" s="172">
        <v>3.1392000000000002</v>
      </c>
      <c r="G1308" s="172">
        <v>3.1514000000000002</v>
      </c>
      <c r="H1308" s="172">
        <v>3.1674000000000002</v>
      </c>
      <c r="I1308" s="172">
        <v>3.1339000000000001</v>
      </c>
      <c r="J1308" s="172">
        <v>2.9866000000000001</v>
      </c>
      <c r="K1308" s="172">
        <v>2.9912999999999998</v>
      </c>
      <c r="L1308" s="172">
        <v>3.5672000000000001</v>
      </c>
      <c r="M1308" s="172">
        <v>3.9603000000000002</v>
      </c>
      <c r="N1308" s="172"/>
      <c r="O1308" s="172"/>
      <c r="P1308" s="172"/>
      <c r="Q1308" s="172">
        <v>4.2939999999999996</v>
      </c>
      <c r="R1308" s="172"/>
    </row>
    <row r="1309" spans="1:18" x14ac:dyDescent="0.3">
      <c r="A1309" s="168" t="s">
        <v>1372</v>
      </c>
      <c r="B1309" s="168" t="s">
        <v>1414</v>
      </c>
      <c r="C1309" s="168">
        <v>147565</v>
      </c>
      <c r="D1309" s="171">
        <v>44025</v>
      </c>
      <c r="E1309" s="172">
        <v>1040.8409999999999</v>
      </c>
      <c r="F1309" s="172">
        <v>3.0406</v>
      </c>
      <c r="G1309" s="172">
        <v>3.0516999999999999</v>
      </c>
      <c r="H1309" s="172">
        <v>3.0672000000000001</v>
      </c>
      <c r="I1309" s="172">
        <v>3.0341</v>
      </c>
      <c r="J1309" s="172">
        <v>2.8864999999999998</v>
      </c>
      <c r="K1309" s="172">
        <v>2.8896000000000002</v>
      </c>
      <c r="L1309" s="172">
        <v>3.4607999999999999</v>
      </c>
      <c r="M1309" s="172">
        <v>3.8544</v>
      </c>
      <c r="N1309" s="172"/>
      <c r="O1309" s="172"/>
      <c r="P1309" s="172"/>
      <c r="Q1309" s="172">
        <v>4.1872999999999996</v>
      </c>
      <c r="R1309" s="172"/>
    </row>
    <row r="1310" spans="1:18" x14ac:dyDescent="0.3">
      <c r="A1310" s="168" t="s">
        <v>1372</v>
      </c>
      <c r="B1310" s="168" t="s">
        <v>1415</v>
      </c>
      <c r="C1310" s="168">
        <v>147736</v>
      </c>
      <c r="D1310" s="171">
        <v>44025</v>
      </c>
      <c r="E1310" s="172">
        <v>1031.1985</v>
      </c>
      <c r="F1310" s="172">
        <v>3.1469</v>
      </c>
      <c r="G1310" s="172">
        <v>3.1475</v>
      </c>
      <c r="H1310" s="172">
        <v>3.1692999999999998</v>
      </c>
      <c r="I1310" s="172">
        <v>3.1343000000000001</v>
      </c>
      <c r="J1310" s="172">
        <v>3.0139</v>
      </c>
      <c r="K1310" s="172">
        <v>3.1886000000000001</v>
      </c>
      <c r="L1310" s="172">
        <v>3.8001999999999998</v>
      </c>
      <c r="M1310" s="172"/>
      <c r="N1310" s="172"/>
      <c r="O1310" s="172"/>
      <c r="P1310" s="172"/>
      <c r="Q1310" s="172">
        <v>4.1866000000000003</v>
      </c>
      <c r="R1310" s="172"/>
    </row>
    <row r="1311" spans="1:18" x14ac:dyDescent="0.3">
      <c r="A1311" s="168" t="s">
        <v>1372</v>
      </c>
      <c r="B1311" s="168" t="s">
        <v>1416</v>
      </c>
      <c r="C1311" s="168">
        <v>147739</v>
      </c>
      <c r="D1311" s="171">
        <v>44025</v>
      </c>
      <c r="E1311" s="172">
        <v>1030.3989999999999</v>
      </c>
      <c r="F1311" s="172">
        <v>3.0537000000000001</v>
      </c>
      <c r="G1311" s="172">
        <v>3.0518999999999998</v>
      </c>
      <c r="H1311" s="172">
        <v>3.0735000000000001</v>
      </c>
      <c r="I1311" s="172">
        <v>3.0385</v>
      </c>
      <c r="J1311" s="172">
        <v>2.9359000000000002</v>
      </c>
      <c r="K1311" s="172">
        <v>3.0941000000000001</v>
      </c>
      <c r="L1311" s="172">
        <v>3.6972999999999998</v>
      </c>
      <c r="M1311" s="172"/>
      <c r="N1311" s="172"/>
      <c r="O1311" s="172"/>
      <c r="P1311" s="172"/>
      <c r="Q1311" s="172">
        <v>4.0792999999999999</v>
      </c>
      <c r="R1311" s="172"/>
    </row>
    <row r="1312" spans="1:18" x14ac:dyDescent="0.3">
      <c r="A1312" s="168" t="s">
        <v>1372</v>
      </c>
      <c r="B1312" s="168" t="s">
        <v>1417</v>
      </c>
      <c r="C1312" s="168">
        <v>145810</v>
      </c>
      <c r="D1312" s="171">
        <v>44025</v>
      </c>
      <c r="E1312" s="172">
        <v>108.1164</v>
      </c>
      <c r="F1312" s="172">
        <v>3.0386000000000002</v>
      </c>
      <c r="G1312" s="172">
        <v>3.0729000000000002</v>
      </c>
      <c r="H1312" s="172">
        <v>3.0933000000000002</v>
      </c>
      <c r="I1312" s="172">
        <v>3.0903</v>
      </c>
      <c r="J1312" s="172">
        <v>2.9379</v>
      </c>
      <c r="K1312" s="172">
        <v>3.0796999999999999</v>
      </c>
      <c r="L1312" s="172">
        <v>3.6669999999999998</v>
      </c>
      <c r="M1312" s="172">
        <v>4.0853000000000002</v>
      </c>
      <c r="N1312" s="172">
        <v>4.4382000000000001</v>
      </c>
      <c r="O1312" s="172"/>
      <c r="P1312" s="172"/>
      <c r="Q1312" s="172">
        <v>5.0967000000000002</v>
      </c>
      <c r="R1312" s="172"/>
    </row>
    <row r="1313" spans="1:18" x14ac:dyDescent="0.3">
      <c r="A1313" s="168" t="s">
        <v>1372</v>
      </c>
      <c r="B1313" s="168" t="s">
        <v>1418</v>
      </c>
      <c r="C1313" s="168">
        <v>145811</v>
      </c>
      <c r="D1313" s="171">
        <v>44025</v>
      </c>
      <c r="E1313" s="172">
        <v>107.9466</v>
      </c>
      <c r="F1313" s="172">
        <v>2.9420000000000002</v>
      </c>
      <c r="G1313" s="172">
        <v>2.9763000000000002</v>
      </c>
      <c r="H1313" s="172">
        <v>2.9918</v>
      </c>
      <c r="I1313" s="172">
        <v>2.9885999999999999</v>
      </c>
      <c r="J1313" s="172">
        <v>2.8372999999999999</v>
      </c>
      <c r="K1313" s="172">
        <v>2.9788999999999999</v>
      </c>
      <c r="L1313" s="172">
        <v>3.5657000000000001</v>
      </c>
      <c r="M1313" s="172">
        <v>3.9824000000000002</v>
      </c>
      <c r="N1313" s="172">
        <v>4.3342000000000001</v>
      </c>
      <c r="O1313" s="172"/>
      <c r="P1313" s="172"/>
      <c r="Q1313" s="172">
        <v>4.9915000000000003</v>
      </c>
      <c r="R1313" s="172"/>
    </row>
    <row r="1314" spans="1:18" x14ac:dyDescent="0.3">
      <c r="A1314" s="168" t="s">
        <v>1372</v>
      </c>
      <c r="B1314" s="168" t="s">
        <v>1419</v>
      </c>
      <c r="C1314" s="168">
        <v>147606</v>
      </c>
      <c r="D1314" s="171">
        <v>44025</v>
      </c>
      <c r="E1314" s="172">
        <v>1038.9647</v>
      </c>
      <c r="F1314" s="172">
        <v>3.004</v>
      </c>
      <c r="G1314" s="172">
        <v>3.1029</v>
      </c>
      <c r="H1314" s="172">
        <v>3.0762999999999998</v>
      </c>
      <c r="I1314" s="172">
        <v>3.0607000000000002</v>
      </c>
      <c r="J1314" s="172">
        <v>3.0142000000000002</v>
      </c>
      <c r="K1314" s="172">
        <v>3.2444000000000002</v>
      </c>
      <c r="L1314" s="172">
        <v>3.8795000000000002</v>
      </c>
      <c r="M1314" s="172">
        <v>4.2477999999999998</v>
      </c>
      <c r="N1314" s="172"/>
      <c r="O1314" s="172"/>
      <c r="P1314" s="172"/>
      <c r="Q1314" s="172">
        <v>4.4306000000000001</v>
      </c>
      <c r="R1314" s="172"/>
    </row>
    <row r="1315" spans="1:18" x14ac:dyDescent="0.3">
      <c r="A1315" s="168" t="s">
        <v>1372</v>
      </c>
      <c r="B1315" s="168" t="s">
        <v>1420</v>
      </c>
      <c r="C1315" s="168">
        <v>147600</v>
      </c>
      <c r="D1315" s="171">
        <v>44025</v>
      </c>
      <c r="E1315" s="172">
        <v>1037.9440999999999</v>
      </c>
      <c r="F1315" s="172">
        <v>2.9049</v>
      </c>
      <c r="G1315" s="172">
        <v>3.0026999999999999</v>
      </c>
      <c r="H1315" s="172">
        <v>2.9767000000000001</v>
      </c>
      <c r="I1315" s="172">
        <v>2.96</v>
      </c>
      <c r="J1315" s="172">
        <v>2.9081999999999999</v>
      </c>
      <c r="K1315" s="172">
        <v>3.1349999999999998</v>
      </c>
      <c r="L1315" s="172">
        <v>3.7682000000000002</v>
      </c>
      <c r="M1315" s="172">
        <v>4.1341999999999999</v>
      </c>
      <c r="N1315" s="172"/>
      <c r="O1315" s="172"/>
      <c r="P1315" s="172"/>
      <c r="Q1315" s="172">
        <v>4.3144999999999998</v>
      </c>
      <c r="R1315" s="172"/>
    </row>
    <row r="1316" spans="1:18" x14ac:dyDescent="0.3">
      <c r="A1316" s="168" t="s">
        <v>1372</v>
      </c>
      <c r="B1316" s="168" t="s">
        <v>1421</v>
      </c>
      <c r="C1316" s="168">
        <v>119833</v>
      </c>
      <c r="D1316" s="171">
        <v>44025</v>
      </c>
      <c r="E1316" s="172">
        <v>3280.7080000000001</v>
      </c>
      <c r="F1316" s="172">
        <v>3.0219999999999998</v>
      </c>
      <c r="G1316" s="172">
        <v>3.0394999999999999</v>
      </c>
      <c r="H1316" s="172">
        <v>3.0609999999999999</v>
      </c>
      <c r="I1316" s="172">
        <v>3.0558999999999998</v>
      </c>
      <c r="J1316" s="172">
        <v>2.8982000000000001</v>
      </c>
      <c r="K1316" s="172">
        <v>2.9830999999999999</v>
      </c>
      <c r="L1316" s="172">
        <v>3.5815000000000001</v>
      </c>
      <c r="M1316" s="172">
        <v>4.0004</v>
      </c>
      <c r="N1316" s="172">
        <v>4.3566000000000003</v>
      </c>
      <c r="O1316" s="172">
        <v>5.5460000000000003</v>
      </c>
      <c r="P1316" s="172">
        <v>6.0216000000000003</v>
      </c>
      <c r="Q1316" s="172">
        <v>6.9730999999999996</v>
      </c>
      <c r="R1316" s="172">
        <v>5.3090999999999999</v>
      </c>
    </row>
    <row r="1317" spans="1:18" x14ac:dyDescent="0.3">
      <c r="A1317" s="168" t="s">
        <v>1372</v>
      </c>
      <c r="B1317" s="168" t="s">
        <v>1422</v>
      </c>
      <c r="C1317" s="168">
        <v>101206</v>
      </c>
      <c r="D1317" s="171">
        <v>44025</v>
      </c>
      <c r="E1317" s="172">
        <v>3250.6174000000001</v>
      </c>
      <c r="F1317" s="172">
        <v>2.9521999999999999</v>
      </c>
      <c r="G1317" s="172">
        <v>2.9695999999999998</v>
      </c>
      <c r="H1317" s="172">
        <v>2.9910999999999999</v>
      </c>
      <c r="I1317" s="172">
        <v>2.9859</v>
      </c>
      <c r="J1317" s="172">
        <v>2.8279999999999998</v>
      </c>
      <c r="K1317" s="172">
        <v>2.9125000000000001</v>
      </c>
      <c r="L1317" s="172">
        <v>3.51</v>
      </c>
      <c r="M1317" s="172">
        <v>3.9279999999999999</v>
      </c>
      <c r="N1317" s="172">
        <v>4.2834000000000003</v>
      </c>
      <c r="O1317" s="172">
        <v>5.4691999999999998</v>
      </c>
      <c r="P1317" s="172">
        <v>5.9141000000000004</v>
      </c>
      <c r="Q1317" s="172">
        <v>6.8414999999999999</v>
      </c>
      <c r="R1317" s="172">
        <v>5.2404000000000002</v>
      </c>
    </row>
    <row r="1318" spans="1:18" x14ac:dyDescent="0.3">
      <c r="A1318" s="168" t="s">
        <v>1372</v>
      </c>
      <c r="B1318" s="168" t="s">
        <v>1423</v>
      </c>
      <c r="C1318" s="168">
        <v>146963</v>
      </c>
      <c r="D1318" s="171">
        <v>44025</v>
      </c>
      <c r="E1318" s="172">
        <v>1071.3698999999999</v>
      </c>
      <c r="F1318" s="172">
        <v>2.9232999999999998</v>
      </c>
      <c r="G1318" s="172">
        <v>2.9771999999999998</v>
      </c>
      <c r="H1318" s="172">
        <v>3.1206</v>
      </c>
      <c r="I1318" s="172">
        <v>3.0228999999999999</v>
      </c>
      <c r="J1318" s="172">
        <v>2.8414999999999999</v>
      </c>
      <c r="K1318" s="172">
        <v>3.0385</v>
      </c>
      <c r="L1318" s="172">
        <v>3.6833999999999998</v>
      </c>
      <c r="M1318" s="172">
        <v>4.1128</v>
      </c>
      <c r="N1318" s="172">
        <v>4.4878</v>
      </c>
      <c r="O1318" s="172"/>
      <c r="P1318" s="172"/>
      <c r="Q1318" s="172">
        <v>5.3704999999999998</v>
      </c>
      <c r="R1318" s="172"/>
    </row>
    <row r="1319" spans="1:18" x14ac:dyDescent="0.3">
      <c r="A1319" s="168" t="s">
        <v>1372</v>
      </c>
      <c r="B1319" s="168" t="s">
        <v>1424</v>
      </c>
      <c r="C1319" s="168">
        <v>146959</v>
      </c>
      <c r="D1319" s="171">
        <v>44025</v>
      </c>
      <c r="E1319" s="172">
        <v>1069.9099000000001</v>
      </c>
      <c r="F1319" s="172">
        <v>2.8249</v>
      </c>
      <c r="G1319" s="172">
        <v>2.8776999999999999</v>
      </c>
      <c r="H1319" s="172">
        <v>3.0190000000000001</v>
      </c>
      <c r="I1319" s="172">
        <v>2.9222999999999999</v>
      </c>
      <c r="J1319" s="172">
        <v>2.7408999999999999</v>
      </c>
      <c r="K1319" s="172">
        <v>2.9298999999999999</v>
      </c>
      <c r="L1319" s="172">
        <v>3.5771999999999999</v>
      </c>
      <c r="M1319" s="172">
        <v>4.0044000000000004</v>
      </c>
      <c r="N1319" s="172">
        <v>4.3784000000000001</v>
      </c>
      <c r="O1319" s="172"/>
      <c r="P1319" s="172"/>
      <c r="Q1319" s="172">
        <v>5.2614999999999998</v>
      </c>
      <c r="R1319" s="172"/>
    </row>
    <row r="1320" spans="1:18" x14ac:dyDescent="0.3">
      <c r="A1320" s="168" t="s">
        <v>1372</v>
      </c>
      <c r="B1320" s="168" t="s">
        <v>1425</v>
      </c>
      <c r="C1320" s="168">
        <v>146980</v>
      </c>
      <c r="D1320" s="171">
        <v>44025</v>
      </c>
      <c r="E1320" s="172">
        <v>1062.5071</v>
      </c>
      <c r="F1320" s="172">
        <v>3.0335999999999999</v>
      </c>
      <c r="G1320" s="172">
        <v>3.0788000000000002</v>
      </c>
      <c r="H1320" s="172">
        <v>3.1067999999999998</v>
      </c>
      <c r="I1320" s="172">
        <v>3.0537999999999998</v>
      </c>
      <c r="J1320" s="172">
        <v>2.9224999999999999</v>
      </c>
      <c r="K1320" s="172">
        <v>3.0268000000000002</v>
      </c>
      <c r="L1320" s="172">
        <v>3.5914000000000001</v>
      </c>
      <c r="M1320" s="172">
        <v>4.0224000000000002</v>
      </c>
      <c r="N1320" s="172">
        <v>4.3865999999999996</v>
      </c>
      <c r="O1320" s="172"/>
      <c r="P1320" s="172"/>
      <c r="Q1320" s="172">
        <v>4.7526000000000002</v>
      </c>
      <c r="R1320" s="172"/>
    </row>
    <row r="1321" spans="1:18" x14ac:dyDescent="0.3">
      <c r="A1321" s="168" t="s">
        <v>1372</v>
      </c>
      <c r="B1321" s="168" t="s">
        <v>1426</v>
      </c>
      <c r="C1321" s="168">
        <v>146977</v>
      </c>
      <c r="D1321" s="171">
        <v>44025</v>
      </c>
      <c r="E1321" s="172">
        <v>1061.0918999999999</v>
      </c>
      <c r="F1321" s="172">
        <v>2.9344000000000001</v>
      </c>
      <c r="G1321" s="172">
        <v>2.9784999999999999</v>
      </c>
      <c r="H1321" s="172">
        <v>3.0066999999999999</v>
      </c>
      <c r="I1321" s="172">
        <v>2.9535</v>
      </c>
      <c r="J1321" s="172">
        <v>2.8227000000000002</v>
      </c>
      <c r="K1321" s="172">
        <v>2.9258000000000002</v>
      </c>
      <c r="L1321" s="172">
        <v>3.4862000000000002</v>
      </c>
      <c r="M1321" s="172">
        <v>3.9176000000000002</v>
      </c>
      <c r="N1321" s="172">
        <v>4.2797000000000001</v>
      </c>
      <c r="O1321" s="172"/>
      <c r="P1321" s="172"/>
      <c r="Q1321" s="172">
        <v>4.6452999999999998</v>
      </c>
      <c r="R1321" s="172"/>
    </row>
    <row r="1322" spans="1:18" x14ac:dyDescent="0.3">
      <c r="A1322" s="168" t="s">
        <v>1372</v>
      </c>
      <c r="B1322" s="168" t="s">
        <v>1427</v>
      </c>
      <c r="C1322" s="168">
        <v>147003</v>
      </c>
      <c r="D1322" s="171">
        <v>44025</v>
      </c>
      <c r="E1322" s="172">
        <v>1060.7324000000001</v>
      </c>
      <c r="F1322" s="172">
        <v>2.9836</v>
      </c>
      <c r="G1322" s="172">
        <v>3.0507</v>
      </c>
      <c r="H1322" s="172">
        <v>3.0308000000000002</v>
      </c>
      <c r="I1322" s="172">
        <v>3.0535000000000001</v>
      </c>
      <c r="J1322" s="172">
        <v>2.867</v>
      </c>
      <c r="K1322" s="172">
        <v>2.9483000000000001</v>
      </c>
      <c r="L1322" s="172">
        <v>3.4893000000000001</v>
      </c>
      <c r="M1322" s="172">
        <v>3.9394</v>
      </c>
      <c r="N1322" s="172">
        <v>4.2641</v>
      </c>
      <c r="O1322" s="172"/>
      <c r="P1322" s="172"/>
      <c r="Q1322" s="172">
        <v>4.6317000000000004</v>
      </c>
      <c r="R1322" s="172"/>
    </row>
    <row r="1323" spans="1:18" x14ac:dyDescent="0.3">
      <c r="A1323" s="168" t="s">
        <v>1372</v>
      </c>
      <c r="B1323" s="168" t="s">
        <v>1428</v>
      </c>
      <c r="C1323" s="168">
        <v>146997</v>
      </c>
      <c r="D1323" s="171">
        <v>44025</v>
      </c>
      <c r="E1323" s="172">
        <v>1059.3544999999999</v>
      </c>
      <c r="F1323" s="172">
        <v>2.8807</v>
      </c>
      <c r="G1323" s="172">
        <v>2.9500999999999999</v>
      </c>
      <c r="H1323" s="172">
        <v>2.9302999999999999</v>
      </c>
      <c r="I1323" s="172">
        <v>2.9529000000000001</v>
      </c>
      <c r="J1323" s="172">
        <v>2.7621000000000002</v>
      </c>
      <c r="K1323" s="172">
        <v>2.8458000000000001</v>
      </c>
      <c r="L1323" s="172">
        <v>3.3868</v>
      </c>
      <c r="M1323" s="172">
        <v>3.8361000000000001</v>
      </c>
      <c r="N1323" s="172">
        <v>4.1597</v>
      </c>
      <c r="O1323" s="172"/>
      <c r="P1323" s="172"/>
      <c r="Q1323" s="172">
        <v>4.5271999999999997</v>
      </c>
      <c r="R1323" s="172"/>
    </row>
    <row r="1324" spans="1:18" x14ac:dyDescent="0.3">
      <c r="A1324" s="168" t="s">
        <v>1372</v>
      </c>
      <c r="B1324" s="168" t="s">
        <v>1429</v>
      </c>
      <c r="C1324" s="168">
        <v>120785</v>
      </c>
      <c r="D1324" s="171">
        <v>44025</v>
      </c>
      <c r="E1324" s="172">
        <v>2757.3957999999998</v>
      </c>
      <c r="F1324" s="172">
        <v>3.0169999999999999</v>
      </c>
      <c r="G1324" s="172">
        <v>3.0775000000000001</v>
      </c>
      <c r="H1324" s="172">
        <v>3.0775999999999999</v>
      </c>
      <c r="I1324" s="172">
        <v>3.0406</v>
      </c>
      <c r="J1324" s="172">
        <v>2.9359999999999999</v>
      </c>
      <c r="K1324" s="172">
        <v>3.0577000000000001</v>
      </c>
      <c r="L1324" s="172">
        <v>3.6452</v>
      </c>
      <c r="M1324" s="172">
        <v>4.0571000000000002</v>
      </c>
      <c r="N1324" s="172">
        <v>4.4134000000000002</v>
      </c>
      <c r="O1324" s="172">
        <v>5.2568000000000001</v>
      </c>
      <c r="P1324" s="172">
        <v>6.3193000000000001</v>
      </c>
      <c r="Q1324" s="172">
        <v>7.0869999999999997</v>
      </c>
      <c r="R1324" s="172">
        <v>5.3648999999999996</v>
      </c>
    </row>
    <row r="1325" spans="1:18" x14ac:dyDescent="0.3">
      <c r="A1325" s="168" t="s">
        <v>1372</v>
      </c>
      <c r="B1325" s="168" t="s">
        <v>1430</v>
      </c>
      <c r="C1325" s="168">
        <v>100814</v>
      </c>
      <c r="D1325" s="171">
        <v>44025</v>
      </c>
      <c r="E1325" s="172">
        <v>2735.0466999999999</v>
      </c>
      <c r="F1325" s="172">
        <v>2.9668999999999999</v>
      </c>
      <c r="G1325" s="172">
        <v>3.0274999999999999</v>
      </c>
      <c r="H1325" s="172">
        <v>3.0278999999999998</v>
      </c>
      <c r="I1325" s="172">
        <v>2.9805000000000001</v>
      </c>
      <c r="J1325" s="172">
        <v>2.8704999999999998</v>
      </c>
      <c r="K1325" s="172">
        <v>2.9885000000000002</v>
      </c>
      <c r="L1325" s="172">
        <v>3.5697000000000001</v>
      </c>
      <c r="M1325" s="172">
        <v>3.9821</v>
      </c>
      <c r="N1325" s="172">
        <v>4.3250000000000002</v>
      </c>
      <c r="O1325" s="172">
        <v>5.1607000000000003</v>
      </c>
      <c r="P1325" s="172">
        <v>6.1928999999999998</v>
      </c>
      <c r="Q1325" s="172">
        <v>6.2465000000000002</v>
      </c>
      <c r="R1325" s="172">
        <v>5.2904999999999998</v>
      </c>
    </row>
    <row r="1326" spans="1:18" x14ac:dyDescent="0.3">
      <c r="A1326" s="168" t="s">
        <v>1372</v>
      </c>
      <c r="B1326" s="168" t="s">
        <v>1431</v>
      </c>
      <c r="C1326" s="168">
        <v>147593</v>
      </c>
      <c r="D1326" s="171">
        <v>44025</v>
      </c>
      <c r="E1326" s="172">
        <v>1037.319</v>
      </c>
      <c r="F1326" s="172">
        <v>2.8891</v>
      </c>
      <c r="G1326" s="172">
        <v>2.9352999999999998</v>
      </c>
      <c r="H1326" s="172">
        <v>2.9357000000000002</v>
      </c>
      <c r="I1326" s="172">
        <v>2.8653</v>
      </c>
      <c r="J1326" s="172">
        <v>2.6918000000000002</v>
      </c>
      <c r="K1326" s="172">
        <v>2.7865000000000002</v>
      </c>
      <c r="L1326" s="172">
        <v>3.4723999999999999</v>
      </c>
      <c r="M1326" s="172">
        <v>3.9028999999999998</v>
      </c>
      <c r="N1326" s="172"/>
      <c r="O1326" s="172"/>
      <c r="P1326" s="172"/>
      <c r="Q1326" s="172">
        <v>4.1912000000000003</v>
      </c>
      <c r="R1326" s="172"/>
    </row>
    <row r="1327" spans="1:18" x14ac:dyDescent="0.3">
      <c r="A1327" s="168" t="s">
        <v>1372</v>
      </c>
      <c r="B1327" s="168" t="s">
        <v>1432</v>
      </c>
      <c r="C1327" s="168">
        <v>147590</v>
      </c>
      <c r="D1327" s="171">
        <v>44025</v>
      </c>
      <c r="E1327" s="172">
        <v>1036.7644</v>
      </c>
      <c r="F1327" s="172">
        <v>2.9609999999999999</v>
      </c>
      <c r="G1327" s="172">
        <v>2.9169</v>
      </c>
      <c r="H1327" s="172">
        <v>2.8254999999999999</v>
      </c>
      <c r="I1327" s="172">
        <v>2.7772000000000001</v>
      </c>
      <c r="J1327" s="172">
        <v>2.6179999999999999</v>
      </c>
      <c r="K1327" s="172">
        <v>2.7185000000000001</v>
      </c>
      <c r="L1327" s="172">
        <v>3.4070999999999998</v>
      </c>
      <c r="M1327" s="172">
        <v>3.8441000000000001</v>
      </c>
      <c r="N1327" s="172"/>
      <c r="O1327" s="172"/>
      <c r="P1327" s="172"/>
      <c r="Q1327" s="172">
        <v>4.1288999999999998</v>
      </c>
      <c r="R1327" s="172"/>
    </row>
    <row r="1328" spans="1:18" x14ac:dyDescent="0.3">
      <c r="A1328" s="173" t="s">
        <v>27</v>
      </c>
      <c r="B1328" s="168"/>
      <c r="C1328" s="168"/>
      <c r="D1328" s="168"/>
      <c r="E1328" s="168"/>
      <c r="F1328" s="174">
        <v>2.988396666666667</v>
      </c>
      <c r="G1328" s="174">
        <v>3.01803</v>
      </c>
      <c r="H1328" s="174">
        <v>3.0281216666666655</v>
      </c>
      <c r="I1328" s="174">
        <v>3.0026083333333329</v>
      </c>
      <c r="J1328" s="174">
        <v>2.8745500000000002</v>
      </c>
      <c r="K1328" s="174">
        <v>2.9873250000000002</v>
      </c>
      <c r="L1328" s="174">
        <v>3.5720137931034484</v>
      </c>
      <c r="M1328" s="174">
        <v>3.9850099999999999</v>
      </c>
      <c r="N1328" s="174">
        <v>4.3193789473684188</v>
      </c>
      <c r="O1328" s="174">
        <v>5.3647</v>
      </c>
      <c r="P1328" s="174">
        <v>5.9809000000000001</v>
      </c>
      <c r="Q1328" s="174">
        <v>4.8077716666666657</v>
      </c>
      <c r="R1328" s="174">
        <v>5.2043249999999999</v>
      </c>
    </row>
    <row r="1329" spans="1:18" x14ac:dyDescent="0.3">
      <c r="A1329" s="173" t="s">
        <v>409</v>
      </c>
      <c r="B1329" s="168"/>
      <c r="C1329" s="168"/>
      <c r="D1329" s="168"/>
      <c r="E1329" s="168"/>
      <c r="F1329" s="174">
        <v>2.9847000000000001</v>
      </c>
      <c r="G1329" s="174">
        <v>3.0181500000000003</v>
      </c>
      <c r="H1329" s="174">
        <v>3.0288499999999998</v>
      </c>
      <c r="I1329" s="174">
        <v>3.0109000000000004</v>
      </c>
      <c r="J1329" s="174">
        <v>2.8687499999999999</v>
      </c>
      <c r="K1329" s="174">
        <v>2.9695999999999998</v>
      </c>
      <c r="L1329" s="174">
        <v>3.5662500000000001</v>
      </c>
      <c r="M1329" s="174">
        <v>3.9822500000000001</v>
      </c>
      <c r="N1329" s="174">
        <v>4.3357000000000001</v>
      </c>
      <c r="O1329" s="174">
        <v>5.4459499999999998</v>
      </c>
      <c r="P1329" s="174">
        <v>5.9678500000000003</v>
      </c>
      <c r="Q1329" s="174">
        <v>4.6228499999999997</v>
      </c>
      <c r="R1329" s="174">
        <v>5.2850000000000001</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44025</v>
      </c>
      <c r="E1332" s="172">
        <v>62.412100000000002</v>
      </c>
      <c r="F1332" s="172">
        <v>1.4036999999999999</v>
      </c>
      <c r="G1332" s="172">
        <v>1.4036999999999999</v>
      </c>
      <c r="H1332" s="172">
        <v>36.707799999999999</v>
      </c>
      <c r="I1332" s="172">
        <v>29.888999999999999</v>
      </c>
      <c r="J1332" s="172">
        <v>16.534199999999998</v>
      </c>
      <c r="K1332" s="172">
        <v>30.0213</v>
      </c>
      <c r="L1332" s="172">
        <v>19.5169</v>
      </c>
      <c r="M1332" s="172">
        <v>14.393000000000001</v>
      </c>
      <c r="N1332" s="172">
        <v>11.3682</v>
      </c>
      <c r="O1332" s="172">
        <v>8.6176999999999992</v>
      </c>
      <c r="P1332" s="172">
        <v>10.5299</v>
      </c>
      <c r="Q1332" s="172">
        <v>9.2167999999999992</v>
      </c>
      <c r="R1332" s="172">
        <v>13.5097</v>
      </c>
    </row>
    <row r="1333" spans="1:18" x14ac:dyDescent="0.3">
      <c r="A1333" s="168" t="s">
        <v>1434</v>
      </c>
      <c r="B1333" s="168" t="s">
        <v>1436</v>
      </c>
      <c r="C1333" s="168"/>
      <c r="D1333" s="171">
        <v>44025</v>
      </c>
      <c r="E1333" s="172">
        <v>64.942700000000002</v>
      </c>
      <c r="F1333" s="172">
        <v>2.0049000000000001</v>
      </c>
      <c r="G1333" s="172">
        <v>2.0049000000000001</v>
      </c>
      <c r="H1333" s="172">
        <v>37.311100000000003</v>
      </c>
      <c r="I1333" s="172">
        <v>30.497699999999998</v>
      </c>
      <c r="J1333" s="172">
        <v>17.1433</v>
      </c>
      <c r="K1333" s="172">
        <v>30.662099999999999</v>
      </c>
      <c r="L1333" s="172">
        <v>20.171700000000001</v>
      </c>
      <c r="M1333" s="172">
        <v>15.0563</v>
      </c>
      <c r="N1333" s="172">
        <v>12.035299999999999</v>
      </c>
      <c r="O1333" s="172">
        <v>9.2471999999999994</v>
      </c>
      <c r="P1333" s="172">
        <v>11.1393</v>
      </c>
      <c r="Q1333" s="172">
        <v>10.712300000000001</v>
      </c>
      <c r="R1333" s="172">
        <v>14.190300000000001</v>
      </c>
    </row>
    <row r="1334" spans="1:18" x14ac:dyDescent="0.3">
      <c r="A1334" s="168" t="s">
        <v>1434</v>
      </c>
      <c r="B1334" s="168" t="s">
        <v>1437</v>
      </c>
      <c r="C1334" s="168">
        <v>120447</v>
      </c>
      <c r="D1334" s="171">
        <v>44025</v>
      </c>
      <c r="E1334" s="172">
        <v>20.007300000000001</v>
      </c>
      <c r="F1334" s="172">
        <v>6.5711000000000004</v>
      </c>
      <c r="G1334" s="172">
        <v>6.5711000000000004</v>
      </c>
      <c r="H1334" s="172">
        <v>43.412700000000001</v>
      </c>
      <c r="I1334" s="172">
        <v>33.176699999999997</v>
      </c>
      <c r="J1334" s="172">
        <v>14.3376</v>
      </c>
      <c r="K1334" s="172">
        <v>24.025600000000001</v>
      </c>
      <c r="L1334" s="172">
        <v>19.752800000000001</v>
      </c>
      <c r="M1334" s="172">
        <v>14.9177</v>
      </c>
      <c r="N1334" s="172">
        <v>12.809200000000001</v>
      </c>
      <c r="O1334" s="172">
        <v>8.9131</v>
      </c>
      <c r="P1334" s="172">
        <v>9.7202000000000002</v>
      </c>
      <c r="Q1334" s="172">
        <v>8.6806000000000001</v>
      </c>
      <c r="R1334" s="172">
        <v>14.151400000000001</v>
      </c>
    </row>
    <row r="1335" spans="1:18" x14ac:dyDescent="0.3">
      <c r="A1335" s="168" t="s">
        <v>1434</v>
      </c>
      <c r="B1335" s="168" t="s">
        <v>1438</v>
      </c>
      <c r="C1335" s="168">
        <v>116471</v>
      </c>
      <c r="D1335" s="171">
        <v>44025</v>
      </c>
      <c r="E1335" s="172">
        <v>19.261600000000001</v>
      </c>
      <c r="F1335" s="172">
        <v>6.1300999999999997</v>
      </c>
      <c r="G1335" s="172">
        <v>6.1300999999999997</v>
      </c>
      <c r="H1335" s="172">
        <v>42.933100000000003</v>
      </c>
      <c r="I1335" s="172">
        <v>32.714500000000001</v>
      </c>
      <c r="J1335" s="172">
        <v>13.8725</v>
      </c>
      <c r="K1335" s="172">
        <v>23.5383</v>
      </c>
      <c r="L1335" s="172">
        <v>19.2547</v>
      </c>
      <c r="M1335" s="172">
        <v>14.413500000000001</v>
      </c>
      <c r="N1335" s="172">
        <v>12.301500000000001</v>
      </c>
      <c r="O1335" s="172">
        <v>8.3827999999999996</v>
      </c>
      <c r="P1335" s="172">
        <v>9.1748999999999992</v>
      </c>
      <c r="Q1335" s="172">
        <v>8.0402000000000005</v>
      </c>
      <c r="R1335" s="172">
        <v>13.6221</v>
      </c>
    </row>
    <row r="1336" spans="1:18" x14ac:dyDescent="0.3">
      <c r="A1336" s="168" t="s">
        <v>1434</v>
      </c>
      <c r="B1336" s="168" t="s">
        <v>1439</v>
      </c>
      <c r="C1336" s="168">
        <v>101187</v>
      </c>
      <c r="D1336" s="171">
        <v>44025</v>
      </c>
      <c r="E1336" s="172">
        <v>32.918900000000001</v>
      </c>
      <c r="F1336" s="172">
        <v>5.8053999999999997</v>
      </c>
      <c r="G1336" s="172">
        <v>5.8053999999999997</v>
      </c>
      <c r="H1336" s="172">
        <v>40.626399999999997</v>
      </c>
      <c r="I1336" s="172">
        <v>29.782599999999999</v>
      </c>
      <c r="J1336" s="172">
        <v>18.377099999999999</v>
      </c>
      <c r="K1336" s="172">
        <v>23.677</v>
      </c>
      <c r="L1336" s="172">
        <v>15.988300000000001</v>
      </c>
      <c r="M1336" s="172">
        <v>11.898</v>
      </c>
      <c r="N1336" s="172">
        <v>9.1221999999999994</v>
      </c>
      <c r="O1336" s="172">
        <v>7.3891</v>
      </c>
      <c r="P1336" s="172">
        <v>8.3228000000000009</v>
      </c>
      <c r="Q1336" s="172">
        <v>6.7175000000000002</v>
      </c>
      <c r="R1336" s="172">
        <v>11.585599999999999</v>
      </c>
    </row>
    <row r="1337" spans="1:18" x14ac:dyDescent="0.3">
      <c r="A1337" s="168" t="s">
        <v>1434</v>
      </c>
      <c r="B1337" s="168" t="s">
        <v>1440</v>
      </c>
      <c r="C1337" s="168">
        <v>119341</v>
      </c>
      <c r="D1337" s="171">
        <v>44025</v>
      </c>
      <c r="E1337" s="172">
        <v>35.1494</v>
      </c>
      <c r="F1337" s="172">
        <v>6.5456000000000003</v>
      </c>
      <c r="G1337" s="172">
        <v>6.5456000000000003</v>
      </c>
      <c r="H1337" s="172">
        <v>41.388199999999998</v>
      </c>
      <c r="I1337" s="172">
        <v>30.557300000000001</v>
      </c>
      <c r="J1337" s="172">
        <v>19.1523</v>
      </c>
      <c r="K1337" s="172">
        <v>24.5076</v>
      </c>
      <c r="L1337" s="172">
        <v>16.851800000000001</v>
      </c>
      <c r="M1337" s="172">
        <v>12.7799</v>
      </c>
      <c r="N1337" s="172">
        <v>9.9890000000000008</v>
      </c>
      <c r="O1337" s="172">
        <v>8.2432999999999996</v>
      </c>
      <c r="P1337" s="172">
        <v>9.1713000000000005</v>
      </c>
      <c r="Q1337" s="172">
        <v>9.2812999999999999</v>
      </c>
      <c r="R1337" s="172">
        <v>12.4543</v>
      </c>
    </row>
    <row r="1338" spans="1:18" x14ac:dyDescent="0.3">
      <c r="A1338" s="168" t="s">
        <v>1434</v>
      </c>
      <c r="B1338" s="168" t="s">
        <v>1441</v>
      </c>
      <c r="C1338" s="168">
        <v>118299</v>
      </c>
      <c r="D1338" s="171">
        <v>44025</v>
      </c>
      <c r="E1338" s="172">
        <v>61.744399999999999</v>
      </c>
      <c r="F1338" s="172">
        <v>-3.6837</v>
      </c>
      <c r="G1338" s="172">
        <v>-3.6837</v>
      </c>
      <c r="H1338" s="172">
        <v>33.649299999999997</v>
      </c>
      <c r="I1338" s="172">
        <v>29.628499999999999</v>
      </c>
      <c r="J1338" s="172">
        <v>15.4146</v>
      </c>
      <c r="K1338" s="172">
        <v>27.351900000000001</v>
      </c>
      <c r="L1338" s="172">
        <v>17.6432</v>
      </c>
      <c r="M1338" s="172">
        <v>13.193199999999999</v>
      </c>
      <c r="N1338" s="172">
        <v>10.2615</v>
      </c>
      <c r="O1338" s="172">
        <v>7.8701999999999996</v>
      </c>
      <c r="P1338" s="172">
        <v>10.113</v>
      </c>
      <c r="Q1338" s="172">
        <v>9.8335000000000008</v>
      </c>
      <c r="R1338" s="172">
        <v>12.1639</v>
      </c>
    </row>
    <row r="1339" spans="1:18" x14ac:dyDescent="0.3">
      <c r="A1339" s="168" t="s">
        <v>1434</v>
      </c>
      <c r="B1339" s="168" t="s">
        <v>1442</v>
      </c>
      <c r="C1339" s="168">
        <v>100597</v>
      </c>
      <c r="D1339" s="171">
        <v>44025</v>
      </c>
      <c r="E1339" s="172">
        <v>59.396700000000003</v>
      </c>
      <c r="F1339" s="172">
        <v>-4.3205</v>
      </c>
      <c r="G1339" s="172">
        <v>-4.3205</v>
      </c>
      <c r="H1339" s="172">
        <v>32.996099999999998</v>
      </c>
      <c r="I1339" s="172">
        <v>28.9678</v>
      </c>
      <c r="J1339" s="172">
        <v>14.7524</v>
      </c>
      <c r="K1339" s="172">
        <v>26.6493</v>
      </c>
      <c r="L1339" s="172">
        <v>16.965699999999998</v>
      </c>
      <c r="M1339" s="172">
        <v>12.494999999999999</v>
      </c>
      <c r="N1339" s="172">
        <v>9.5577000000000005</v>
      </c>
      <c r="O1339" s="172">
        <v>7.1893000000000002</v>
      </c>
      <c r="P1339" s="172">
        <v>9.4411000000000005</v>
      </c>
      <c r="Q1339" s="172">
        <v>9.0551999999999992</v>
      </c>
      <c r="R1339" s="172">
        <v>11.445</v>
      </c>
    </row>
    <row r="1340" spans="1:18" x14ac:dyDescent="0.3">
      <c r="A1340" s="168" t="s">
        <v>1434</v>
      </c>
      <c r="B1340" s="168" t="s">
        <v>1443</v>
      </c>
      <c r="C1340" s="168">
        <v>119099</v>
      </c>
      <c r="D1340" s="171">
        <v>44025</v>
      </c>
      <c r="E1340" s="172">
        <v>74.807100000000005</v>
      </c>
      <c r="F1340" s="172">
        <v>-1.0570999999999999</v>
      </c>
      <c r="G1340" s="172">
        <v>-1.0570999999999999</v>
      </c>
      <c r="H1340" s="172">
        <v>37.708300000000001</v>
      </c>
      <c r="I1340" s="172">
        <v>30.795400000000001</v>
      </c>
      <c r="J1340" s="172">
        <v>15.976900000000001</v>
      </c>
      <c r="K1340" s="172">
        <v>28.820900000000002</v>
      </c>
      <c r="L1340" s="172">
        <v>21.837599999999998</v>
      </c>
      <c r="M1340" s="172">
        <v>16.079999999999998</v>
      </c>
      <c r="N1340" s="172">
        <v>13.870799999999999</v>
      </c>
      <c r="O1340" s="172">
        <v>10.1403</v>
      </c>
      <c r="P1340" s="172">
        <v>10.789899999999999</v>
      </c>
      <c r="Q1340" s="172">
        <v>9.6414000000000009</v>
      </c>
      <c r="R1340" s="172">
        <v>15.263500000000001</v>
      </c>
    </row>
    <row r="1341" spans="1:18" x14ac:dyDescent="0.3">
      <c r="A1341" s="168" t="s">
        <v>1434</v>
      </c>
      <c r="B1341" s="168" t="s">
        <v>1444</v>
      </c>
      <c r="C1341" s="168">
        <v>100084</v>
      </c>
      <c r="D1341" s="171">
        <v>44025</v>
      </c>
      <c r="E1341" s="172">
        <v>72.167699999999996</v>
      </c>
      <c r="F1341" s="172">
        <v>-1.5845</v>
      </c>
      <c r="G1341" s="172">
        <v>-1.5845</v>
      </c>
      <c r="H1341" s="172">
        <v>37.169600000000003</v>
      </c>
      <c r="I1341" s="172">
        <v>30.259599999999999</v>
      </c>
      <c r="J1341" s="172">
        <v>15.4381</v>
      </c>
      <c r="K1341" s="172">
        <v>28.2529</v>
      </c>
      <c r="L1341" s="172">
        <v>21.1722</v>
      </c>
      <c r="M1341" s="172">
        <v>15.4102</v>
      </c>
      <c r="N1341" s="172">
        <v>13.216200000000001</v>
      </c>
      <c r="O1341" s="172">
        <v>9.3623999999999992</v>
      </c>
      <c r="P1341" s="172">
        <v>10.139699999999999</v>
      </c>
      <c r="Q1341" s="172">
        <v>9.968</v>
      </c>
      <c r="R1341" s="172">
        <v>14.5084</v>
      </c>
    </row>
    <row r="1342" spans="1:18" x14ac:dyDescent="0.3">
      <c r="A1342" s="168" t="s">
        <v>1434</v>
      </c>
      <c r="B1342" s="168" t="s">
        <v>1445</v>
      </c>
      <c r="C1342" s="168">
        <v>140298</v>
      </c>
      <c r="D1342" s="171">
        <v>44025</v>
      </c>
      <c r="E1342" s="172">
        <v>18.870699999999999</v>
      </c>
      <c r="F1342" s="172">
        <v>-2.6429</v>
      </c>
      <c r="G1342" s="172">
        <v>-2.6429</v>
      </c>
      <c r="H1342" s="172">
        <v>33.2303</v>
      </c>
      <c r="I1342" s="172">
        <v>26.221</v>
      </c>
      <c r="J1342" s="172">
        <v>17.065200000000001</v>
      </c>
      <c r="K1342" s="172">
        <v>25.6371</v>
      </c>
      <c r="L1342" s="172">
        <v>19.708100000000002</v>
      </c>
      <c r="M1342" s="172">
        <v>14.035399999999999</v>
      </c>
      <c r="N1342" s="172">
        <v>10.238899999999999</v>
      </c>
      <c r="O1342" s="172">
        <v>10.1127</v>
      </c>
      <c r="P1342" s="172">
        <v>9.9318000000000008</v>
      </c>
      <c r="Q1342" s="172">
        <v>10.4032</v>
      </c>
      <c r="R1342" s="172">
        <v>13.267099999999999</v>
      </c>
    </row>
    <row r="1343" spans="1:18" x14ac:dyDescent="0.3">
      <c r="A1343" s="168" t="s">
        <v>1434</v>
      </c>
      <c r="B1343" s="168" t="s">
        <v>1446</v>
      </c>
      <c r="C1343" s="168">
        <v>140297</v>
      </c>
      <c r="D1343" s="171">
        <v>44025</v>
      </c>
      <c r="E1343" s="172">
        <v>18.3188</v>
      </c>
      <c r="F1343" s="172">
        <v>-3.1208</v>
      </c>
      <c r="G1343" s="172">
        <v>-3.1208</v>
      </c>
      <c r="H1343" s="172">
        <v>32.738799999999998</v>
      </c>
      <c r="I1343" s="172">
        <v>25.726800000000001</v>
      </c>
      <c r="J1343" s="172">
        <v>16.561699999999998</v>
      </c>
      <c r="K1343" s="172">
        <v>25.116199999999999</v>
      </c>
      <c r="L1343" s="172">
        <v>19.279499999999999</v>
      </c>
      <c r="M1343" s="172">
        <v>13.5631</v>
      </c>
      <c r="N1343" s="172">
        <v>9.7491000000000003</v>
      </c>
      <c r="O1343" s="172">
        <v>9.5996000000000006</v>
      </c>
      <c r="P1343" s="172">
        <v>9.4053000000000004</v>
      </c>
      <c r="Q1343" s="172">
        <v>9.8935999999999993</v>
      </c>
      <c r="R1343" s="172">
        <v>12.7569</v>
      </c>
    </row>
    <row r="1344" spans="1:18" x14ac:dyDescent="0.3">
      <c r="A1344" s="168" t="s">
        <v>1434</v>
      </c>
      <c r="B1344" s="168" t="s">
        <v>1447</v>
      </c>
      <c r="C1344" s="168">
        <v>100493</v>
      </c>
      <c r="D1344" s="171">
        <v>44025</v>
      </c>
      <c r="E1344" s="172">
        <v>47.152099999999997</v>
      </c>
      <c r="F1344" s="172">
        <v>-6.6277999999999997</v>
      </c>
      <c r="G1344" s="172">
        <v>-6.6277999999999997</v>
      </c>
      <c r="H1344" s="172">
        <v>25.5367</v>
      </c>
      <c r="I1344" s="172">
        <v>19.3904</v>
      </c>
      <c r="J1344" s="172">
        <v>9.8198000000000008</v>
      </c>
      <c r="K1344" s="172">
        <v>20.801500000000001</v>
      </c>
      <c r="L1344" s="172">
        <v>15.050599999999999</v>
      </c>
      <c r="M1344" s="172">
        <v>11.3436</v>
      </c>
      <c r="N1344" s="172">
        <v>8.5393000000000008</v>
      </c>
      <c r="O1344" s="172">
        <v>5.3834</v>
      </c>
      <c r="P1344" s="172">
        <v>7.6378000000000004</v>
      </c>
      <c r="Q1344" s="172">
        <v>8.6897000000000002</v>
      </c>
      <c r="R1344" s="172">
        <v>10.985200000000001</v>
      </c>
    </row>
    <row r="1345" spans="1:18" x14ac:dyDescent="0.3">
      <c r="A1345" s="168" t="s">
        <v>1434</v>
      </c>
      <c r="B1345" s="168" t="s">
        <v>1448</v>
      </c>
      <c r="C1345" s="168">
        <v>118498</v>
      </c>
      <c r="D1345" s="171">
        <v>44025</v>
      </c>
      <c r="E1345" s="172">
        <v>50.454599999999999</v>
      </c>
      <c r="F1345" s="172">
        <v>-6.1459999999999999</v>
      </c>
      <c r="G1345" s="172">
        <v>-6.1459999999999999</v>
      </c>
      <c r="H1345" s="172">
        <v>26.006900000000002</v>
      </c>
      <c r="I1345" s="172">
        <v>19.8582</v>
      </c>
      <c r="J1345" s="172">
        <v>10.3226</v>
      </c>
      <c r="K1345" s="172">
        <v>21.3764</v>
      </c>
      <c r="L1345" s="172">
        <v>15.6465</v>
      </c>
      <c r="M1345" s="172">
        <v>11.926500000000001</v>
      </c>
      <c r="N1345" s="172">
        <v>9.0858000000000008</v>
      </c>
      <c r="O1345" s="172">
        <v>6.2035</v>
      </c>
      <c r="P1345" s="172">
        <v>8.5881000000000007</v>
      </c>
      <c r="Q1345" s="172">
        <v>8.7464999999999993</v>
      </c>
      <c r="R1345" s="172">
        <v>11.7348</v>
      </c>
    </row>
    <row r="1346" spans="1:18" x14ac:dyDescent="0.3">
      <c r="A1346" s="168" t="s">
        <v>1434</v>
      </c>
      <c r="B1346" s="168" t="s">
        <v>1449</v>
      </c>
      <c r="C1346" s="168">
        <v>101083</v>
      </c>
      <c r="D1346" s="171">
        <v>44025</v>
      </c>
      <c r="E1346" s="172">
        <v>42.945500000000003</v>
      </c>
      <c r="F1346" s="172">
        <v>0.90659999999999996</v>
      </c>
      <c r="G1346" s="172">
        <v>0.90659999999999996</v>
      </c>
      <c r="H1346" s="172">
        <v>40.759900000000002</v>
      </c>
      <c r="I1346" s="172">
        <v>30.904299999999999</v>
      </c>
      <c r="J1346" s="172">
        <v>19.5351</v>
      </c>
      <c r="K1346" s="172">
        <v>22.8962</v>
      </c>
      <c r="L1346" s="172">
        <v>16.5443</v>
      </c>
      <c r="M1346" s="172">
        <v>12.5115</v>
      </c>
      <c r="N1346" s="172">
        <v>10.661799999999999</v>
      </c>
      <c r="O1346" s="172">
        <v>6.9638999999999998</v>
      </c>
      <c r="P1346" s="172">
        <v>8.7725000000000009</v>
      </c>
      <c r="Q1346" s="172">
        <v>7.9804000000000004</v>
      </c>
      <c r="R1346" s="172">
        <v>10.8834</v>
      </c>
    </row>
    <row r="1347" spans="1:18" x14ac:dyDescent="0.3">
      <c r="A1347" s="168" t="s">
        <v>1434</v>
      </c>
      <c r="B1347" s="168" t="s">
        <v>1450</v>
      </c>
      <c r="C1347" s="168">
        <v>119116</v>
      </c>
      <c r="D1347" s="171">
        <v>44025</v>
      </c>
      <c r="E1347" s="172">
        <v>44.236400000000003</v>
      </c>
      <c r="F1347" s="172">
        <v>1.3203</v>
      </c>
      <c r="G1347" s="172">
        <v>1.3203</v>
      </c>
      <c r="H1347" s="172">
        <v>41.165500000000002</v>
      </c>
      <c r="I1347" s="172">
        <v>31.319400000000002</v>
      </c>
      <c r="J1347" s="172">
        <v>19.946000000000002</v>
      </c>
      <c r="K1347" s="172">
        <v>23.321999999999999</v>
      </c>
      <c r="L1347" s="172">
        <v>17.004999999999999</v>
      </c>
      <c r="M1347" s="172">
        <v>12.978400000000001</v>
      </c>
      <c r="N1347" s="172">
        <v>11.113200000000001</v>
      </c>
      <c r="O1347" s="172">
        <v>7.3742999999999999</v>
      </c>
      <c r="P1347" s="172">
        <v>9.2286000000000001</v>
      </c>
      <c r="Q1347" s="172">
        <v>9.1666000000000007</v>
      </c>
      <c r="R1347" s="172">
        <v>11.303699999999999</v>
      </c>
    </row>
    <row r="1348" spans="1:18" x14ac:dyDescent="0.3">
      <c r="A1348" s="168" t="s">
        <v>1434</v>
      </c>
      <c r="B1348" s="168" t="s">
        <v>1451</v>
      </c>
      <c r="C1348" s="168">
        <v>100369</v>
      </c>
      <c r="D1348" s="171">
        <v>44025</v>
      </c>
      <c r="E1348" s="172">
        <v>76.374499999999998</v>
      </c>
      <c r="F1348" s="172">
        <v>6.9336000000000002</v>
      </c>
      <c r="G1348" s="172">
        <v>6.9336000000000002</v>
      </c>
      <c r="H1348" s="172">
        <v>40.296300000000002</v>
      </c>
      <c r="I1348" s="172">
        <v>34.718899999999998</v>
      </c>
      <c r="J1348" s="172">
        <v>16.566600000000001</v>
      </c>
      <c r="K1348" s="172">
        <v>31.4831</v>
      </c>
      <c r="L1348" s="172">
        <v>21.481400000000001</v>
      </c>
      <c r="M1348" s="172">
        <v>16.895099999999999</v>
      </c>
      <c r="N1348" s="172">
        <v>13.1366</v>
      </c>
      <c r="O1348" s="172">
        <v>8.4739000000000004</v>
      </c>
      <c r="P1348" s="172">
        <v>10.286300000000001</v>
      </c>
      <c r="Q1348" s="172">
        <v>10.2087</v>
      </c>
      <c r="R1348" s="172">
        <v>12.870200000000001</v>
      </c>
    </row>
    <row r="1349" spans="1:18" x14ac:dyDescent="0.3">
      <c r="A1349" s="168" t="s">
        <v>1434</v>
      </c>
      <c r="B1349" s="168" t="s">
        <v>1452</v>
      </c>
      <c r="C1349" s="168">
        <v>120590</v>
      </c>
      <c r="D1349" s="171">
        <v>44025</v>
      </c>
      <c r="E1349" s="172">
        <v>80.031000000000006</v>
      </c>
      <c r="F1349" s="172">
        <v>7.5450999999999997</v>
      </c>
      <c r="G1349" s="172">
        <v>7.5450999999999997</v>
      </c>
      <c r="H1349" s="172">
        <v>40.908999999999999</v>
      </c>
      <c r="I1349" s="172">
        <v>35.336100000000002</v>
      </c>
      <c r="J1349" s="172">
        <v>17.154900000000001</v>
      </c>
      <c r="K1349" s="172">
        <v>31.906600000000001</v>
      </c>
      <c r="L1349" s="172">
        <v>21.918199999999999</v>
      </c>
      <c r="M1349" s="172">
        <v>17.372900000000001</v>
      </c>
      <c r="N1349" s="172">
        <v>13.6442</v>
      </c>
      <c r="O1349" s="172">
        <v>9.0272000000000006</v>
      </c>
      <c r="P1349" s="172">
        <v>10.8995</v>
      </c>
      <c r="Q1349" s="172">
        <v>10.019</v>
      </c>
      <c r="R1349" s="172">
        <v>13.4185</v>
      </c>
    </row>
    <row r="1350" spans="1:18" x14ac:dyDescent="0.3">
      <c r="A1350" s="168" t="s">
        <v>1434</v>
      </c>
      <c r="B1350" s="168" t="s">
        <v>1453</v>
      </c>
      <c r="C1350" s="168">
        <v>118030</v>
      </c>
      <c r="D1350" s="171">
        <v>44025</v>
      </c>
      <c r="E1350" s="172">
        <v>16.9725</v>
      </c>
      <c r="F1350" s="172">
        <v>-8.8108000000000004</v>
      </c>
      <c r="G1350" s="172">
        <v>-8.8108000000000004</v>
      </c>
      <c r="H1350" s="172">
        <v>23.0198</v>
      </c>
      <c r="I1350" s="172">
        <v>23.825600000000001</v>
      </c>
      <c r="J1350" s="172">
        <v>9.4261999999999997</v>
      </c>
      <c r="K1350" s="172">
        <v>20.065000000000001</v>
      </c>
      <c r="L1350" s="172">
        <v>13.9053</v>
      </c>
      <c r="M1350" s="172">
        <v>10.753299999999999</v>
      </c>
      <c r="N1350" s="172">
        <v>7.6679000000000004</v>
      </c>
      <c r="O1350" s="172">
        <v>5.3796999999999997</v>
      </c>
      <c r="P1350" s="172">
        <v>6.6843000000000004</v>
      </c>
      <c r="Q1350" s="172">
        <v>7.2438000000000002</v>
      </c>
      <c r="R1350" s="172">
        <v>10.205</v>
      </c>
    </row>
    <row r="1351" spans="1:18" x14ac:dyDescent="0.3">
      <c r="A1351" s="168" t="s">
        <v>1434</v>
      </c>
      <c r="B1351" s="168" t="s">
        <v>1454</v>
      </c>
      <c r="C1351" s="168">
        <v>118341</v>
      </c>
      <c r="D1351" s="171">
        <v>44025</v>
      </c>
      <c r="E1351" s="172">
        <v>17.843299999999999</v>
      </c>
      <c r="F1351" s="172">
        <v>-7.9725999999999999</v>
      </c>
      <c r="G1351" s="172">
        <v>-7.9725999999999999</v>
      </c>
      <c r="H1351" s="172">
        <v>23.866800000000001</v>
      </c>
      <c r="I1351" s="172">
        <v>24.690999999999999</v>
      </c>
      <c r="J1351" s="172">
        <v>10.3041</v>
      </c>
      <c r="K1351" s="172">
        <v>21.031700000000001</v>
      </c>
      <c r="L1351" s="172">
        <v>14.906499999999999</v>
      </c>
      <c r="M1351" s="172">
        <v>11.7667</v>
      </c>
      <c r="N1351" s="172">
        <v>8.6181999999999999</v>
      </c>
      <c r="O1351" s="172">
        <v>6.3129</v>
      </c>
      <c r="P1351" s="172">
        <v>7.6063999999999998</v>
      </c>
      <c r="Q1351" s="172">
        <v>7.9020000000000001</v>
      </c>
      <c r="R1351" s="172">
        <v>11.0724</v>
      </c>
    </row>
    <row r="1352" spans="1:18" x14ac:dyDescent="0.3">
      <c r="A1352" s="168" t="s">
        <v>1434</v>
      </c>
      <c r="B1352" s="168" t="s">
        <v>1455</v>
      </c>
      <c r="C1352" s="168">
        <v>118464</v>
      </c>
      <c r="D1352" s="171">
        <v>44025</v>
      </c>
      <c r="E1352" s="172">
        <v>28.6099</v>
      </c>
      <c r="F1352" s="172">
        <v>-1.7008000000000001</v>
      </c>
      <c r="G1352" s="172">
        <v>-1.7008000000000001</v>
      </c>
      <c r="H1352" s="172">
        <v>48.767600000000002</v>
      </c>
      <c r="I1352" s="172">
        <v>34.252400000000002</v>
      </c>
      <c r="J1352" s="172">
        <v>23.519300000000001</v>
      </c>
      <c r="K1352" s="172">
        <v>32.257199999999997</v>
      </c>
      <c r="L1352" s="172">
        <v>23.994299999999999</v>
      </c>
      <c r="M1352" s="172">
        <v>18.0731</v>
      </c>
      <c r="N1352" s="172">
        <v>14.545999999999999</v>
      </c>
      <c r="O1352" s="172">
        <v>10.5886</v>
      </c>
      <c r="P1352" s="172">
        <v>11.221500000000001</v>
      </c>
      <c r="Q1352" s="172">
        <v>10.878399999999999</v>
      </c>
      <c r="R1352" s="172">
        <v>16.441800000000001</v>
      </c>
    </row>
    <row r="1353" spans="1:18" x14ac:dyDescent="0.3">
      <c r="A1353" s="168" t="s">
        <v>1434</v>
      </c>
      <c r="B1353" s="168" t="s">
        <v>1456</v>
      </c>
      <c r="C1353" s="168">
        <v>111525</v>
      </c>
      <c r="D1353" s="171">
        <v>44025</v>
      </c>
      <c r="E1353" s="172">
        <v>27.297699999999999</v>
      </c>
      <c r="F1353" s="172">
        <v>-2.3172000000000001</v>
      </c>
      <c r="G1353" s="172">
        <v>-2.3172000000000001</v>
      </c>
      <c r="H1353" s="172">
        <v>48.136899999999997</v>
      </c>
      <c r="I1353" s="172">
        <v>33.616900000000001</v>
      </c>
      <c r="J1353" s="172">
        <v>22.886900000000001</v>
      </c>
      <c r="K1353" s="172">
        <v>31.5991</v>
      </c>
      <c r="L1353" s="172">
        <v>23.317799999999998</v>
      </c>
      <c r="M1353" s="172">
        <v>17.394300000000001</v>
      </c>
      <c r="N1353" s="172">
        <v>13.8752</v>
      </c>
      <c r="O1353" s="172">
        <v>9.9382999999999999</v>
      </c>
      <c r="P1353" s="172">
        <v>10.5565</v>
      </c>
      <c r="Q1353" s="172">
        <v>9.0376999999999992</v>
      </c>
      <c r="R1353" s="172">
        <v>15.769</v>
      </c>
    </row>
    <row r="1354" spans="1:18" x14ac:dyDescent="0.3">
      <c r="A1354" s="168" t="s">
        <v>1434</v>
      </c>
      <c r="B1354" s="168" t="s">
        <v>1457</v>
      </c>
      <c r="C1354" s="168">
        <v>107477</v>
      </c>
      <c r="D1354" s="171">
        <v>44025</v>
      </c>
      <c r="E1354" s="172">
        <v>2248.6480000000001</v>
      </c>
      <c r="F1354" s="172">
        <v>0.87329999999999997</v>
      </c>
      <c r="G1354" s="172">
        <v>0.87329999999999997</v>
      </c>
      <c r="H1354" s="172">
        <v>42.9298</v>
      </c>
      <c r="I1354" s="172">
        <v>31.710699999999999</v>
      </c>
      <c r="J1354" s="172">
        <v>17.081299999999999</v>
      </c>
      <c r="K1354" s="172">
        <v>23.1069</v>
      </c>
      <c r="L1354" s="172">
        <v>15.1099</v>
      </c>
      <c r="M1354" s="172">
        <v>11.0205</v>
      </c>
      <c r="N1354" s="172">
        <v>7.734</v>
      </c>
      <c r="O1354" s="172">
        <v>6.6585999999999999</v>
      </c>
      <c r="P1354" s="172">
        <v>8.7213999999999992</v>
      </c>
      <c r="Q1354" s="172">
        <v>6.7347000000000001</v>
      </c>
      <c r="R1354" s="172">
        <v>11.552899999999999</v>
      </c>
    </row>
    <row r="1355" spans="1:18" x14ac:dyDescent="0.3">
      <c r="A1355" s="168" t="s">
        <v>1434</v>
      </c>
      <c r="B1355" s="168" t="s">
        <v>1458</v>
      </c>
      <c r="C1355" s="168">
        <v>120520</v>
      </c>
      <c r="D1355" s="171">
        <v>44025</v>
      </c>
      <c r="E1355" s="172">
        <v>2394.3494999999998</v>
      </c>
      <c r="F1355" s="172">
        <v>1.6435</v>
      </c>
      <c r="G1355" s="172">
        <v>1.6435</v>
      </c>
      <c r="H1355" s="172">
        <v>43.706299999999999</v>
      </c>
      <c r="I1355" s="172">
        <v>32.4773</v>
      </c>
      <c r="J1355" s="172">
        <v>17.862300000000001</v>
      </c>
      <c r="K1355" s="172">
        <v>24.056100000000001</v>
      </c>
      <c r="L1355" s="172">
        <v>16.092300000000002</v>
      </c>
      <c r="M1355" s="172">
        <v>11.9511</v>
      </c>
      <c r="N1355" s="172">
        <v>8.6318999999999999</v>
      </c>
      <c r="O1355" s="172">
        <v>7.4894999999999996</v>
      </c>
      <c r="P1355" s="172">
        <v>9.5597999999999992</v>
      </c>
      <c r="Q1355" s="172">
        <v>9.0667000000000009</v>
      </c>
      <c r="R1355" s="172">
        <v>12.436500000000001</v>
      </c>
    </row>
    <row r="1356" spans="1:18" x14ac:dyDescent="0.3">
      <c r="A1356" s="168" t="s">
        <v>1434</v>
      </c>
      <c r="B1356" s="168" t="s">
        <v>1459</v>
      </c>
      <c r="C1356" s="168">
        <v>119757</v>
      </c>
      <c r="D1356" s="171">
        <v>44025</v>
      </c>
      <c r="E1356" s="172">
        <v>82.247299999999996</v>
      </c>
      <c r="F1356" s="172">
        <v>0.81369999999999998</v>
      </c>
      <c r="G1356" s="172">
        <v>0.81369999999999998</v>
      </c>
      <c r="H1356" s="172">
        <v>32.964700000000001</v>
      </c>
      <c r="I1356" s="172">
        <v>31.640799999999999</v>
      </c>
      <c r="J1356" s="172">
        <v>13.123200000000001</v>
      </c>
      <c r="K1356" s="172">
        <v>25.921099999999999</v>
      </c>
      <c r="L1356" s="172">
        <v>21.711200000000002</v>
      </c>
      <c r="M1356" s="172">
        <v>16.288599999999999</v>
      </c>
      <c r="N1356" s="172">
        <v>12.1799</v>
      </c>
      <c r="O1356" s="172">
        <v>9.2158999999999995</v>
      </c>
      <c r="P1356" s="172">
        <v>10.6812</v>
      </c>
      <c r="Q1356" s="172">
        <v>9.7687000000000008</v>
      </c>
      <c r="R1356" s="172">
        <v>14.203799999999999</v>
      </c>
    </row>
    <row r="1357" spans="1:18" x14ac:dyDescent="0.3">
      <c r="A1357" s="168" t="s">
        <v>1434</v>
      </c>
      <c r="B1357" s="168" t="s">
        <v>1460</v>
      </c>
      <c r="C1357" s="168">
        <v>100265</v>
      </c>
      <c r="D1357" s="171">
        <v>44025</v>
      </c>
      <c r="E1357" s="172">
        <v>74.502300000000005</v>
      </c>
      <c r="F1357" s="172">
        <v>-0.19600000000000001</v>
      </c>
      <c r="G1357" s="172">
        <v>-0.19600000000000001</v>
      </c>
      <c r="H1357" s="172">
        <v>31.9482</v>
      </c>
      <c r="I1357" s="172">
        <v>30.614699999999999</v>
      </c>
      <c r="J1357" s="172">
        <v>12.1008</v>
      </c>
      <c r="K1357" s="172">
        <v>24.851900000000001</v>
      </c>
      <c r="L1357" s="172">
        <v>20.598099999999999</v>
      </c>
      <c r="M1357" s="172">
        <v>15.162699999999999</v>
      </c>
      <c r="N1357" s="172">
        <v>11.0396</v>
      </c>
      <c r="O1357" s="172">
        <v>8.1076999999999995</v>
      </c>
      <c r="P1357" s="172">
        <v>9.4588000000000001</v>
      </c>
      <c r="Q1357" s="172">
        <v>9.7653999999999996</v>
      </c>
      <c r="R1357" s="172">
        <v>13.0381</v>
      </c>
    </row>
    <row r="1358" spans="1:18" x14ac:dyDescent="0.3">
      <c r="A1358" s="168" t="s">
        <v>1434</v>
      </c>
      <c r="B1358" s="168" t="s">
        <v>1461</v>
      </c>
      <c r="C1358" s="168">
        <v>119425</v>
      </c>
      <c r="D1358" s="171">
        <v>44025</v>
      </c>
      <c r="E1358" s="172">
        <v>57.449199999999998</v>
      </c>
      <c r="F1358" s="172">
        <v>4.6398000000000001</v>
      </c>
      <c r="G1358" s="172">
        <v>4.6398000000000001</v>
      </c>
      <c r="H1358" s="172">
        <v>44.293500000000002</v>
      </c>
      <c r="I1358" s="172">
        <v>35.0364</v>
      </c>
      <c r="J1358" s="172">
        <v>20.58</v>
      </c>
      <c r="K1358" s="172">
        <v>28.0245</v>
      </c>
      <c r="L1358" s="172">
        <v>18.870799999999999</v>
      </c>
      <c r="M1358" s="172">
        <v>14.8132</v>
      </c>
      <c r="N1358" s="172">
        <v>11.323499999999999</v>
      </c>
      <c r="O1358" s="172">
        <v>8.7254000000000005</v>
      </c>
      <c r="P1358" s="172">
        <v>10.345700000000001</v>
      </c>
      <c r="Q1358" s="172">
        <v>10.7525</v>
      </c>
      <c r="R1358" s="172">
        <v>12.7821</v>
      </c>
    </row>
    <row r="1359" spans="1:18" x14ac:dyDescent="0.3">
      <c r="A1359" s="168" t="s">
        <v>1434</v>
      </c>
      <c r="B1359" s="168" t="s">
        <v>1462</v>
      </c>
      <c r="C1359" s="168">
        <v>112429</v>
      </c>
      <c r="D1359" s="171">
        <v>44025</v>
      </c>
      <c r="E1359" s="172">
        <v>53.183</v>
      </c>
      <c r="F1359" s="172">
        <v>3.4325000000000001</v>
      </c>
      <c r="G1359" s="172">
        <v>3.4325000000000001</v>
      </c>
      <c r="H1359" s="172">
        <v>43.0807</v>
      </c>
      <c r="I1359" s="172">
        <v>33.822099999999999</v>
      </c>
      <c r="J1359" s="172">
        <v>19.359400000000001</v>
      </c>
      <c r="K1359" s="172">
        <v>26.7379</v>
      </c>
      <c r="L1359" s="172">
        <v>17.533000000000001</v>
      </c>
      <c r="M1359" s="172">
        <v>13.4473</v>
      </c>
      <c r="N1359" s="172">
        <v>9.9534000000000002</v>
      </c>
      <c r="O1359" s="172">
        <v>7.3018999999999998</v>
      </c>
      <c r="P1359" s="172">
        <v>8.8919999999999995</v>
      </c>
      <c r="Q1359" s="172">
        <v>8.5787999999999993</v>
      </c>
      <c r="R1359" s="172">
        <v>11.3834</v>
      </c>
    </row>
    <row r="1360" spans="1:18" x14ac:dyDescent="0.3">
      <c r="A1360" s="168" t="s">
        <v>1434</v>
      </c>
      <c r="B1360" s="168" t="s">
        <v>1463</v>
      </c>
      <c r="C1360" s="168">
        <v>120282</v>
      </c>
      <c r="D1360" s="171">
        <v>44025</v>
      </c>
      <c r="E1360" s="172">
        <v>50.304600000000001</v>
      </c>
      <c r="F1360" s="172">
        <v>1.4755</v>
      </c>
      <c r="G1360" s="172">
        <v>1.4755</v>
      </c>
      <c r="H1360" s="172">
        <v>40.330500000000001</v>
      </c>
      <c r="I1360" s="172">
        <v>29.217400000000001</v>
      </c>
      <c r="J1360" s="172">
        <v>19.034500000000001</v>
      </c>
      <c r="K1360" s="172">
        <v>25.3858</v>
      </c>
      <c r="L1360" s="172">
        <v>18.726600000000001</v>
      </c>
      <c r="M1360" s="172">
        <v>13.825900000000001</v>
      </c>
      <c r="N1360" s="172">
        <v>11.6944</v>
      </c>
      <c r="O1360" s="172">
        <v>9.4011999999999993</v>
      </c>
      <c r="P1360" s="172">
        <v>10.0601</v>
      </c>
      <c r="Q1360" s="172">
        <v>9.0724</v>
      </c>
      <c r="R1360" s="172">
        <v>14.1259</v>
      </c>
    </row>
    <row r="1361" spans="1:18" x14ac:dyDescent="0.3">
      <c r="A1361" s="168" t="s">
        <v>1434</v>
      </c>
      <c r="B1361" s="168" t="s">
        <v>1464</v>
      </c>
      <c r="C1361" s="168">
        <v>100317</v>
      </c>
      <c r="D1361" s="171">
        <v>44025</v>
      </c>
      <c r="E1361" s="172">
        <v>47.323999999999998</v>
      </c>
      <c r="F1361" s="172">
        <v>0.77129999999999999</v>
      </c>
      <c r="G1361" s="172">
        <v>0.77129999999999999</v>
      </c>
      <c r="H1361" s="172">
        <v>39.611800000000002</v>
      </c>
      <c r="I1361" s="172">
        <v>28.487100000000002</v>
      </c>
      <c r="J1361" s="172">
        <v>18.190300000000001</v>
      </c>
      <c r="K1361" s="172">
        <v>24.436499999999999</v>
      </c>
      <c r="L1361" s="172">
        <v>17.7453</v>
      </c>
      <c r="M1361" s="172">
        <v>13.151400000000001</v>
      </c>
      <c r="N1361" s="172">
        <v>10.9308</v>
      </c>
      <c r="O1361" s="172">
        <v>8.4831000000000003</v>
      </c>
      <c r="P1361" s="172">
        <v>9.0424000000000007</v>
      </c>
      <c r="Q1361" s="172">
        <v>7.8236999999999997</v>
      </c>
      <c r="R1361" s="172">
        <v>13.2119</v>
      </c>
    </row>
    <row r="1362" spans="1:18" x14ac:dyDescent="0.3">
      <c r="A1362" s="168" t="s">
        <v>1434</v>
      </c>
      <c r="B1362" s="168" t="s">
        <v>1465</v>
      </c>
      <c r="C1362" s="168">
        <v>109720</v>
      </c>
      <c r="D1362" s="171">
        <v>44025</v>
      </c>
      <c r="E1362" s="172">
        <v>29.897099999999998</v>
      </c>
      <c r="F1362" s="172">
        <v>-2.3191999999999999</v>
      </c>
      <c r="G1362" s="172">
        <v>-2.3191999999999999</v>
      </c>
      <c r="H1362" s="172">
        <v>40.300800000000002</v>
      </c>
      <c r="I1362" s="172">
        <v>30.6508</v>
      </c>
      <c r="J1362" s="172">
        <v>18.854099999999999</v>
      </c>
      <c r="K1362" s="172">
        <v>26.842700000000001</v>
      </c>
      <c r="L1362" s="172">
        <v>19.523599999999998</v>
      </c>
      <c r="M1362" s="172">
        <v>14.674300000000001</v>
      </c>
      <c r="N1362" s="172">
        <v>11.8864</v>
      </c>
      <c r="O1362" s="172">
        <v>9.4019999999999992</v>
      </c>
      <c r="P1362" s="172">
        <v>10.759399999999999</v>
      </c>
      <c r="Q1362" s="172">
        <v>9.6410999999999998</v>
      </c>
      <c r="R1362" s="172">
        <v>14.282500000000001</v>
      </c>
    </row>
    <row r="1363" spans="1:18" x14ac:dyDescent="0.3">
      <c r="A1363" s="168" t="s">
        <v>1434</v>
      </c>
      <c r="B1363" s="168" t="s">
        <v>1466</v>
      </c>
      <c r="C1363" s="168">
        <v>118673</v>
      </c>
      <c r="D1363" s="171">
        <v>44025</v>
      </c>
      <c r="E1363" s="172">
        <v>32.355400000000003</v>
      </c>
      <c r="F1363" s="172">
        <v>-1.3535999999999999</v>
      </c>
      <c r="G1363" s="172">
        <v>-1.3535999999999999</v>
      </c>
      <c r="H1363" s="172">
        <v>41.290399999999998</v>
      </c>
      <c r="I1363" s="172">
        <v>31.6356</v>
      </c>
      <c r="J1363" s="172">
        <v>19.837499999999999</v>
      </c>
      <c r="K1363" s="172">
        <v>27.882400000000001</v>
      </c>
      <c r="L1363" s="172">
        <v>20.5578</v>
      </c>
      <c r="M1363" s="172">
        <v>15.7059</v>
      </c>
      <c r="N1363" s="172">
        <v>12.918900000000001</v>
      </c>
      <c r="O1363" s="172">
        <v>10.4686</v>
      </c>
      <c r="P1363" s="172">
        <v>12.0373</v>
      </c>
      <c r="Q1363" s="172">
        <v>11.823399999999999</v>
      </c>
      <c r="R1363" s="172">
        <v>15.3293</v>
      </c>
    </row>
    <row r="1364" spans="1:18" x14ac:dyDescent="0.3">
      <c r="A1364" s="168" t="s">
        <v>1434</v>
      </c>
      <c r="B1364" s="168" t="s">
        <v>1467</v>
      </c>
      <c r="C1364" s="168">
        <v>138470</v>
      </c>
      <c r="D1364" s="171">
        <v>44025</v>
      </c>
      <c r="E1364" s="172">
        <v>23.511299999999999</v>
      </c>
      <c r="F1364" s="172">
        <v>-0.87970000000000004</v>
      </c>
      <c r="G1364" s="172">
        <v>-0.87970000000000004</v>
      </c>
      <c r="H1364" s="172">
        <v>32.357300000000002</v>
      </c>
      <c r="I1364" s="172">
        <v>27.5105</v>
      </c>
      <c r="J1364" s="172">
        <v>13.7706</v>
      </c>
      <c r="K1364" s="172">
        <v>22.199000000000002</v>
      </c>
      <c r="L1364" s="172">
        <v>14.864699999999999</v>
      </c>
      <c r="M1364" s="172">
        <v>11.530900000000001</v>
      </c>
      <c r="N1364" s="172">
        <v>8.5065000000000008</v>
      </c>
      <c r="O1364" s="172">
        <v>8.0035000000000007</v>
      </c>
      <c r="P1364" s="172">
        <v>8.7604000000000006</v>
      </c>
      <c r="Q1364" s="172">
        <v>7.5683999999999996</v>
      </c>
      <c r="R1364" s="172">
        <v>11.418799999999999</v>
      </c>
    </row>
    <row r="1365" spans="1:18" x14ac:dyDescent="0.3">
      <c r="A1365" s="168" t="s">
        <v>1434</v>
      </c>
      <c r="B1365" s="168" t="s">
        <v>1468</v>
      </c>
      <c r="C1365" s="168">
        <v>138472</v>
      </c>
      <c r="D1365" s="171">
        <v>44025</v>
      </c>
      <c r="E1365" s="172">
        <v>24.126000000000001</v>
      </c>
      <c r="F1365" s="172">
        <v>0.50429999999999997</v>
      </c>
      <c r="G1365" s="172">
        <v>0.50429999999999997</v>
      </c>
      <c r="H1365" s="172">
        <v>33.716299999999997</v>
      </c>
      <c r="I1365" s="172">
        <v>28.789200000000001</v>
      </c>
      <c r="J1365" s="172">
        <v>14.505100000000001</v>
      </c>
      <c r="K1365" s="172">
        <v>22.7545</v>
      </c>
      <c r="L1365" s="172">
        <v>15.370200000000001</v>
      </c>
      <c r="M1365" s="172">
        <v>12.067399999999999</v>
      </c>
      <c r="N1365" s="172">
        <v>9.0216999999999992</v>
      </c>
      <c r="O1365" s="172">
        <v>8.5520999999999994</v>
      </c>
      <c r="P1365" s="172">
        <v>9.1902000000000008</v>
      </c>
      <c r="Q1365" s="172">
        <v>8.9116</v>
      </c>
      <c r="R1365" s="172">
        <v>12.0161</v>
      </c>
    </row>
    <row r="1366" spans="1:18" x14ac:dyDescent="0.3">
      <c r="A1366" s="168" t="s">
        <v>1434</v>
      </c>
      <c r="B1366" s="168" t="s">
        <v>1469</v>
      </c>
      <c r="C1366" s="168">
        <v>119707</v>
      </c>
      <c r="D1366" s="171">
        <v>44025</v>
      </c>
      <c r="E1366" s="172">
        <v>51.137700000000002</v>
      </c>
      <c r="F1366" s="172">
        <v>-2.8544</v>
      </c>
      <c r="G1366" s="172">
        <v>-2.8544</v>
      </c>
      <c r="H1366" s="172">
        <v>35.665100000000002</v>
      </c>
      <c r="I1366" s="172">
        <v>32.577300000000001</v>
      </c>
      <c r="J1366" s="172">
        <v>14.297000000000001</v>
      </c>
      <c r="K1366" s="172">
        <v>27.514099999999999</v>
      </c>
      <c r="L1366" s="172">
        <v>19.656199999999998</v>
      </c>
      <c r="M1366" s="172">
        <v>15.6767</v>
      </c>
      <c r="N1366" s="172">
        <v>12.529299999999999</v>
      </c>
      <c r="O1366" s="172">
        <v>9.3003</v>
      </c>
      <c r="P1366" s="172">
        <v>10.920199999999999</v>
      </c>
      <c r="Q1366" s="172">
        <v>11.113799999999999</v>
      </c>
      <c r="R1366" s="172">
        <v>14.340299999999999</v>
      </c>
    </row>
    <row r="1367" spans="1:18" x14ac:dyDescent="0.3">
      <c r="A1367" s="168" t="s">
        <v>1434</v>
      </c>
      <c r="B1367" s="168" t="s">
        <v>1470</v>
      </c>
      <c r="C1367" s="168">
        <v>101001</v>
      </c>
      <c r="D1367" s="171">
        <v>44025</v>
      </c>
      <c r="E1367" s="172">
        <v>49.449199999999998</v>
      </c>
      <c r="F1367" s="172">
        <v>-3.3207</v>
      </c>
      <c r="G1367" s="172">
        <v>-3.3207</v>
      </c>
      <c r="H1367" s="172">
        <v>35.202399999999997</v>
      </c>
      <c r="I1367" s="172">
        <v>32.119999999999997</v>
      </c>
      <c r="J1367" s="172">
        <v>13.84</v>
      </c>
      <c r="K1367" s="172">
        <v>27.030100000000001</v>
      </c>
      <c r="L1367" s="172">
        <v>19.1631</v>
      </c>
      <c r="M1367" s="172">
        <v>15.175000000000001</v>
      </c>
      <c r="N1367" s="172">
        <v>12.024699999999999</v>
      </c>
      <c r="O1367" s="172">
        <v>8.73</v>
      </c>
      <c r="P1367" s="172">
        <v>10.335100000000001</v>
      </c>
      <c r="Q1367" s="172">
        <v>8.5114999999999998</v>
      </c>
      <c r="R1367" s="172">
        <v>13.7887</v>
      </c>
    </row>
    <row r="1368" spans="1:18" x14ac:dyDescent="0.3">
      <c r="A1368" s="168" t="s">
        <v>1434</v>
      </c>
      <c r="B1368" s="168" t="s">
        <v>1471</v>
      </c>
      <c r="C1368" s="168">
        <v>119953</v>
      </c>
      <c r="D1368" s="171">
        <v>44025</v>
      </c>
      <c r="E1368" s="172">
        <v>65.683899999999994</v>
      </c>
      <c r="F1368" s="172">
        <v>5.5224000000000002</v>
      </c>
      <c r="G1368" s="172">
        <v>5.5224000000000002</v>
      </c>
      <c r="H1368" s="172">
        <v>33.829500000000003</v>
      </c>
      <c r="I1368" s="172">
        <v>33.5291</v>
      </c>
      <c r="J1368" s="172">
        <v>16.867799999999999</v>
      </c>
      <c r="K1368" s="172">
        <v>24.029900000000001</v>
      </c>
      <c r="L1368" s="172">
        <v>17.517700000000001</v>
      </c>
      <c r="M1368" s="172">
        <v>12.545299999999999</v>
      </c>
      <c r="N1368" s="172">
        <v>9.0820000000000007</v>
      </c>
      <c r="O1368" s="172">
        <v>7.7253999999999996</v>
      </c>
      <c r="P1368" s="172">
        <v>9.4387000000000008</v>
      </c>
      <c r="Q1368" s="172">
        <v>9.7794000000000008</v>
      </c>
      <c r="R1368" s="172">
        <v>13.2432</v>
      </c>
    </row>
    <row r="1369" spans="1:18" x14ac:dyDescent="0.3">
      <c r="A1369" s="168" t="s">
        <v>1434</v>
      </c>
      <c r="B1369" s="168" t="s">
        <v>1472</v>
      </c>
      <c r="C1369" s="168">
        <v>101042</v>
      </c>
      <c r="D1369" s="171">
        <v>44025</v>
      </c>
      <c r="E1369" s="172">
        <v>61.454799999999999</v>
      </c>
      <c r="F1369" s="172">
        <v>4.8326000000000002</v>
      </c>
      <c r="G1369" s="172">
        <v>4.8326000000000002</v>
      </c>
      <c r="H1369" s="172">
        <v>33.130000000000003</v>
      </c>
      <c r="I1369" s="172">
        <v>32.793700000000001</v>
      </c>
      <c r="J1369" s="172">
        <v>16.127600000000001</v>
      </c>
      <c r="K1369" s="172">
        <v>23.267600000000002</v>
      </c>
      <c r="L1369" s="172">
        <v>16.771899999999999</v>
      </c>
      <c r="M1369" s="172">
        <v>11.8073</v>
      </c>
      <c r="N1369" s="172">
        <v>8.3459000000000003</v>
      </c>
      <c r="O1369" s="172">
        <v>6.7112999999999996</v>
      </c>
      <c r="P1369" s="172">
        <v>8.4369999999999994</v>
      </c>
      <c r="Q1369" s="172">
        <v>9.0891999999999999</v>
      </c>
      <c r="R1369" s="172">
        <v>12.3393</v>
      </c>
    </row>
    <row r="1370" spans="1:18" x14ac:dyDescent="0.3">
      <c r="A1370" s="168" t="s">
        <v>1434</v>
      </c>
      <c r="B1370" s="168" t="s">
        <v>1473</v>
      </c>
      <c r="C1370" s="168">
        <v>120792</v>
      </c>
      <c r="D1370" s="171">
        <v>44025</v>
      </c>
      <c r="E1370" s="172">
        <v>49.914000000000001</v>
      </c>
      <c r="F1370" s="172">
        <v>-1.2918000000000001</v>
      </c>
      <c r="G1370" s="172">
        <v>-1.2918000000000001</v>
      </c>
      <c r="H1370" s="172">
        <v>33.9621</v>
      </c>
      <c r="I1370" s="172">
        <v>28.775700000000001</v>
      </c>
      <c r="J1370" s="172">
        <v>14.359400000000001</v>
      </c>
      <c r="K1370" s="172">
        <v>27.014199999999999</v>
      </c>
      <c r="L1370" s="172">
        <v>18.757100000000001</v>
      </c>
      <c r="M1370" s="172">
        <v>13.9015</v>
      </c>
      <c r="N1370" s="172">
        <v>11.1579</v>
      </c>
      <c r="O1370" s="172">
        <v>8.6999999999999993</v>
      </c>
      <c r="P1370" s="172">
        <v>10.419</v>
      </c>
      <c r="Q1370" s="172">
        <v>10.307700000000001</v>
      </c>
      <c r="R1370" s="172">
        <v>13.209099999999999</v>
      </c>
    </row>
    <row r="1371" spans="1:18" x14ac:dyDescent="0.3">
      <c r="A1371" s="168" t="s">
        <v>1434</v>
      </c>
      <c r="B1371" s="168" t="s">
        <v>1474</v>
      </c>
      <c r="C1371" s="168">
        <v>102510</v>
      </c>
      <c r="D1371" s="171">
        <v>44025</v>
      </c>
      <c r="E1371" s="172">
        <v>48.870600000000003</v>
      </c>
      <c r="F1371" s="172">
        <v>-1.5931</v>
      </c>
      <c r="G1371" s="172">
        <v>-1.5931</v>
      </c>
      <c r="H1371" s="172">
        <v>33.675899999999999</v>
      </c>
      <c r="I1371" s="172">
        <v>28.491700000000002</v>
      </c>
      <c r="J1371" s="172">
        <v>14.0749</v>
      </c>
      <c r="K1371" s="172">
        <v>26.715499999999999</v>
      </c>
      <c r="L1371" s="172">
        <v>18.451000000000001</v>
      </c>
      <c r="M1371" s="172">
        <v>13.591699999999999</v>
      </c>
      <c r="N1371" s="172">
        <v>10.8157</v>
      </c>
      <c r="O1371" s="172">
        <v>8.4025999999999996</v>
      </c>
      <c r="P1371" s="172">
        <v>10.1051</v>
      </c>
      <c r="Q1371" s="172">
        <v>8.9609000000000005</v>
      </c>
      <c r="R1371" s="172">
        <v>12.895099999999999</v>
      </c>
    </row>
    <row r="1372" spans="1:18" x14ac:dyDescent="0.3">
      <c r="A1372" s="173" t="s">
        <v>27</v>
      </c>
      <c r="B1372" s="168"/>
      <c r="C1372" s="168"/>
      <c r="D1372" s="168"/>
      <c r="E1372" s="168"/>
      <c r="F1372" s="174">
        <v>0.14705250000000003</v>
      </c>
      <c r="G1372" s="174">
        <v>0.14705250000000003</v>
      </c>
      <c r="H1372" s="174">
        <v>37.008309999999994</v>
      </c>
      <c r="I1372" s="174">
        <v>30.150254999999994</v>
      </c>
      <c r="J1372" s="174">
        <v>16.199329999999996</v>
      </c>
      <c r="K1372" s="174">
        <v>25.819242499999994</v>
      </c>
      <c r="L1372" s="174">
        <v>18.473322499999998</v>
      </c>
      <c r="M1372" s="174">
        <v>13.889685000000004</v>
      </c>
      <c r="N1372" s="174">
        <v>10.879607499999999</v>
      </c>
      <c r="O1372" s="174">
        <v>8.3023124999999958</v>
      </c>
      <c r="P1372" s="174">
        <v>9.6631125000000004</v>
      </c>
      <c r="Q1372" s="174">
        <v>9.2146574999999995</v>
      </c>
      <c r="R1372" s="174">
        <v>12.979980000000001</v>
      </c>
    </row>
    <row r="1373" spans="1:18" x14ac:dyDescent="0.3">
      <c r="A1373" s="173" t="s">
        <v>409</v>
      </c>
      <c r="B1373" s="168"/>
      <c r="C1373" s="168"/>
      <c r="D1373" s="168"/>
      <c r="E1373" s="168"/>
      <c r="F1373" s="174">
        <v>0.15414999999999995</v>
      </c>
      <c r="G1373" s="174">
        <v>0.15414999999999995</v>
      </c>
      <c r="H1373" s="174">
        <v>37.240350000000007</v>
      </c>
      <c r="I1373" s="174">
        <v>30.632750000000001</v>
      </c>
      <c r="J1373" s="174">
        <v>16.54795</v>
      </c>
      <c r="K1373" s="174">
        <v>25.51145</v>
      </c>
      <c r="L1373" s="174">
        <v>18.741849999999999</v>
      </c>
      <c r="M1373" s="174">
        <v>13.7088</v>
      </c>
      <c r="N1373" s="174">
        <v>10.985199999999999</v>
      </c>
      <c r="O1373" s="174">
        <v>8.4785000000000004</v>
      </c>
      <c r="P1373" s="174">
        <v>9.64</v>
      </c>
      <c r="Q1373" s="174">
        <v>9.1279000000000003</v>
      </c>
      <c r="R1373" s="174">
        <v>12.9666</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44025</v>
      </c>
      <c r="E1376" s="172">
        <v>34.9711</v>
      </c>
      <c r="F1376" s="172">
        <v>0.48709999999999998</v>
      </c>
      <c r="G1376" s="172">
        <v>0.48709999999999998</v>
      </c>
      <c r="H1376" s="172">
        <v>28.393799999999999</v>
      </c>
      <c r="I1376" s="172">
        <v>37.893099999999997</v>
      </c>
      <c r="J1376" s="172">
        <v>33.543700000000001</v>
      </c>
      <c r="K1376" s="172">
        <v>24.063400000000001</v>
      </c>
      <c r="L1376" s="172">
        <v>12.1355</v>
      </c>
      <c r="M1376" s="172">
        <v>10.151199999999999</v>
      </c>
      <c r="N1376" s="172">
        <v>9.8139000000000003</v>
      </c>
      <c r="O1376" s="172">
        <v>7.8716999999999997</v>
      </c>
      <c r="P1376" s="172">
        <v>8.4905000000000008</v>
      </c>
      <c r="Q1376" s="172">
        <v>7.5538999999999996</v>
      </c>
      <c r="R1376" s="172">
        <v>9.6433999999999997</v>
      </c>
    </row>
    <row r="1377" spans="1:18" x14ac:dyDescent="0.3">
      <c r="A1377" s="168" t="s">
        <v>1476</v>
      </c>
      <c r="B1377" s="168" t="s">
        <v>1478</v>
      </c>
      <c r="C1377" s="168">
        <v>119498</v>
      </c>
      <c r="D1377" s="171">
        <v>44025</v>
      </c>
      <c r="E1377" s="172">
        <v>36.594499999999996</v>
      </c>
      <c r="F1377" s="172">
        <v>1.1970000000000001</v>
      </c>
      <c r="G1377" s="172">
        <v>1.1970000000000001</v>
      </c>
      <c r="H1377" s="172">
        <v>29.100899999999999</v>
      </c>
      <c r="I1377" s="172">
        <v>38.607700000000001</v>
      </c>
      <c r="J1377" s="172">
        <v>34.253100000000003</v>
      </c>
      <c r="K1377" s="172">
        <v>24.805099999999999</v>
      </c>
      <c r="L1377" s="172">
        <v>12.8645</v>
      </c>
      <c r="M1377" s="172">
        <v>10.901999999999999</v>
      </c>
      <c r="N1377" s="172">
        <v>10.584300000000001</v>
      </c>
      <c r="O1377" s="172">
        <v>8.5932999999999993</v>
      </c>
      <c r="P1377" s="172">
        <v>9.2114999999999991</v>
      </c>
      <c r="Q1377" s="172">
        <v>9.7108000000000008</v>
      </c>
      <c r="R1377" s="172">
        <v>10.4046</v>
      </c>
    </row>
    <row r="1378" spans="1:18" x14ac:dyDescent="0.3">
      <c r="A1378" s="168" t="s">
        <v>1476</v>
      </c>
      <c r="B1378" s="168" t="s">
        <v>1479</v>
      </c>
      <c r="C1378" s="168">
        <v>120510</v>
      </c>
      <c r="D1378" s="171">
        <v>44025</v>
      </c>
      <c r="E1378" s="172">
        <v>24.5306</v>
      </c>
      <c r="F1378" s="172">
        <v>11.7661</v>
      </c>
      <c r="G1378" s="172">
        <v>11.7661</v>
      </c>
      <c r="H1378" s="172">
        <v>26.019300000000001</v>
      </c>
      <c r="I1378" s="172">
        <v>25.575299999999999</v>
      </c>
      <c r="J1378" s="172">
        <v>25.815200000000001</v>
      </c>
      <c r="K1378" s="172">
        <v>22.454899999999999</v>
      </c>
      <c r="L1378" s="172">
        <v>14.291399999999999</v>
      </c>
      <c r="M1378" s="172">
        <v>12.762600000000001</v>
      </c>
      <c r="N1378" s="172">
        <v>12.1656</v>
      </c>
      <c r="O1378" s="172">
        <v>9.1725999999999992</v>
      </c>
      <c r="P1378" s="172">
        <v>9.3005999999999993</v>
      </c>
      <c r="Q1378" s="172">
        <v>9.3335000000000008</v>
      </c>
      <c r="R1378" s="172">
        <v>11.0153</v>
      </c>
    </row>
    <row r="1379" spans="1:18" x14ac:dyDescent="0.3">
      <c r="A1379" s="168" t="s">
        <v>1476</v>
      </c>
      <c r="B1379" s="168" t="s">
        <v>1480</v>
      </c>
      <c r="C1379" s="168">
        <v>112354</v>
      </c>
      <c r="D1379" s="171">
        <v>44025</v>
      </c>
      <c r="E1379" s="172">
        <v>23.188700000000001</v>
      </c>
      <c r="F1379" s="172">
        <v>11.0808</v>
      </c>
      <c r="G1379" s="172">
        <v>11.0808</v>
      </c>
      <c r="H1379" s="172">
        <v>25.329599999999999</v>
      </c>
      <c r="I1379" s="172">
        <v>24.880199999999999</v>
      </c>
      <c r="J1379" s="172">
        <v>25.1098</v>
      </c>
      <c r="K1379" s="172">
        <v>21.741299999999999</v>
      </c>
      <c r="L1379" s="172">
        <v>13.572900000000001</v>
      </c>
      <c r="M1379" s="172">
        <v>12.0367</v>
      </c>
      <c r="N1379" s="172">
        <v>11.4359</v>
      </c>
      <c r="O1379" s="172">
        <v>8.4494000000000007</v>
      </c>
      <c r="P1379" s="172">
        <v>8.5381</v>
      </c>
      <c r="Q1379" s="172">
        <v>8.3568999999999996</v>
      </c>
      <c r="R1379" s="172">
        <v>10.301399999999999</v>
      </c>
    </row>
    <row r="1380" spans="1:18" x14ac:dyDescent="0.3">
      <c r="A1380" s="168" t="s">
        <v>1476</v>
      </c>
      <c r="B1380" s="168" t="s">
        <v>1481</v>
      </c>
      <c r="C1380" s="168">
        <v>113036</v>
      </c>
      <c r="D1380" s="171">
        <v>44025</v>
      </c>
      <c r="E1380" s="172">
        <v>22.1249</v>
      </c>
      <c r="F1380" s="172">
        <v>2.5851000000000002</v>
      </c>
      <c r="G1380" s="172">
        <v>2.5851000000000002</v>
      </c>
      <c r="H1380" s="172">
        <v>19.183599999999998</v>
      </c>
      <c r="I1380" s="172">
        <v>17.7485</v>
      </c>
      <c r="J1380" s="172">
        <v>17.6191</v>
      </c>
      <c r="K1380" s="172">
        <v>11.8078</v>
      </c>
      <c r="L1380" s="172">
        <v>8.7751000000000001</v>
      </c>
      <c r="M1380" s="172">
        <v>8.5876000000000001</v>
      </c>
      <c r="N1380" s="172">
        <v>8.2462</v>
      </c>
      <c r="O1380" s="172">
        <v>7.8049999999999997</v>
      </c>
      <c r="P1380" s="172">
        <v>8.2957000000000001</v>
      </c>
      <c r="Q1380" s="172">
        <v>8.2274999999999991</v>
      </c>
      <c r="R1380" s="172">
        <v>8.6239000000000008</v>
      </c>
    </row>
    <row r="1381" spans="1:18" x14ac:dyDescent="0.3">
      <c r="A1381" s="168" t="s">
        <v>1476</v>
      </c>
      <c r="B1381" s="168" t="s">
        <v>1482</v>
      </c>
      <c r="C1381" s="168">
        <v>119400</v>
      </c>
      <c r="D1381" s="171">
        <v>44025</v>
      </c>
      <c r="E1381" s="172">
        <v>23.200900000000001</v>
      </c>
      <c r="F1381" s="172">
        <v>3.3571</v>
      </c>
      <c r="G1381" s="172">
        <v>3.3571</v>
      </c>
      <c r="H1381" s="172">
        <v>19.9208</v>
      </c>
      <c r="I1381" s="172">
        <v>18.480499999999999</v>
      </c>
      <c r="J1381" s="172">
        <v>18.358599999999999</v>
      </c>
      <c r="K1381" s="172">
        <v>12.5425</v>
      </c>
      <c r="L1381" s="172">
        <v>9.5112000000000005</v>
      </c>
      <c r="M1381" s="172">
        <v>9.3295999999999992</v>
      </c>
      <c r="N1381" s="172">
        <v>8.9969999999999999</v>
      </c>
      <c r="O1381" s="172">
        <v>8.5454000000000008</v>
      </c>
      <c r="P1381" s="172">
        <v>9.0559999999999992</v>
      </c>
      <c r="Q1381" s="172">
        <v>9.1590000000000007</v>
      </c>
      <c r="R1381" s="172">
        <v>9.3581000000000003</v>
      </c>
    </row>
    <row r="1382" spans="1:18" x14ac:dyDescent="0.3">
      <c r="A1382" s="168" t="s">
        <v>1476</v>
      </c>
      <c r="B1382" s="168" t="s">
        <v>1483</v>
      </c>
      <c r="C1382" s="168">
        <v>117953</v>
      </c>
      <c r="D1382" s="171">
        <v>44025</v>
      </c>
      <c r="E1382" s="172">
        <v>23.775099999999998</v>
      </c>
      <c r="F1382" s="172">
        <v>9.4746000000000006</v>
      </c>
      <c r="G1382" s="172">
        <v>9.4746000000000006</v>
      </c>
      <c r="H1382" s="172">
        <v>32.573399999999999</v>
      </c>
      <c r="I1382" s="172">
        <v>27.885200000000001</v>
      </c>
      <c r="J1382" s="172">
        <v>25.257400000000001</v>
      </c>
      <c r="K1382" s="172">
        <v>22.209599999999998</v>
      </c>
      <c r="L1382" s="172">
        <v>13.249599999999999</v>
      </c>
      <c r="M1382" s="172">
        <v>11.8217</v>
      </c>
      <c r="N1382" s="172">
        <v>11.259</v>
      </c>
      <c r="O1382" s="172">
        <v>7.5465</v>
      </c>
      <c r="P1382" s="172">
        <v>7.9093999999999998</v>
      </c>
      <c r="Q1382" s="172">
        <v>5.6193</v>
      </c>
      <c r="R1382" s="172">
        <v>8.7151999999999994</v>
      </c>
    </row>
    <row r="1383" spans="1:18" x14ac:dyDescent="0.3">
      <c r="A1383" s="168" t="s">
        <v>1476</v>
      </c>
      <c r="B1383" s="168" t="s">
        <v>1484</v>
      </c>
      <c r="C1383" s="168">
        <v>120131</v>
      </c>
      <c r="D1383" s="171">
        <v>44025</v>
      </c>
      <c r="E1383" s="172">
        <v>24.884899999999998</v>
      </c>
      <c r="F1383" s="172">
        <v>10.08</v>
      </c>
      <c r="G1383" s="172">
        <v>10.08</v>
      </c>
      <c r="H1383" s="172">
        <v>33.190899999999999</v>
      </c>
      <c r="I1383" s="172">
        <v>28.501300000000001</v>
      </c>
      <c r="J1383" s="172">
        <v>25.874400000000001</v>
      </c>
      <c r="K1383" s="172">
        <v>22.890599999999999</v>
      </c>
      <c r="L1383" s="172">
        <v>14.0405</v>
      </c>
      <c r="M1383" s="172">
        <v>12.6676</v>
      </c>
      <c r="N1383" s="172">
        <v>12.142300000000001</v>
      </c>
      <c r="O1383" s="172">
        <v>8.3465000000000007</v>
      </c>
      <c r="P1383" s="172">
        <v>8.6090999999999998</v>
      </c>
      <c r="Q1383" s="172">
        <v>8.8370999999999995</v>
      </c>
      <c r="R1383" s="172">
        <v>9.6343999999999994</v>
      </c>
    </row>
    <row r="1384" spans="1:18" x14ac:dyDescent="0.3">
      <c r="A1384" s="168" t="s">
        <v>1476</v>
      </c>
      <c r="B1384" s="168" t="s">
        <v>1485</v>
      </c>
      <c r="C1384" s="168">
        <v>119382</v>
      </c>
      <c r="D1384" s="171">
        <v>44025</v>
      </c>
      <c r="E1384" s="172">
        <v>17.6858</v>
      </c>
      <c r="F1384" s="172">
        <v>6.3323</v>
      </c>
      <c r="G1384" s="172">
        <v>6.3323</v>
      </c>
      <c r="H1384" s="172">
        <v>23.217500000000001</v>
      </c>
      <c r="I1384" s="172">
        <v>18.348700000000001</v>
      </c>
      <c r="J1384" s="172">
        <v>15.1654</v>
      </c>
      <c r="K1384" s="172">
        <v>-24.486699999999999</v>
      </c>
      <c r="L1384" s="172">
        <v>-6.1189999999999998</v>
      </c>
      <c r="M1384" s="172">
        <v>-0.69399999999999995</v>
      </c>
      <c r="N1384" s="172">
        <v>-7.3985000000000003</v>
      </c>
      <c r="O1384" s="172">
        <v>-2.5674999999999999</v>
      </c>
      <c r="P1384" s="172">
        <v>2.4224000000000001</v>
      </c>
      <c r="Q1384" s="172">
        <v>4.6703999999999999</v>
      </c>
      <c r="R1384" s="172">
        <v>-6.4364999999999997</v>
      </c>
    </row>
    <row r="1385" spans="1:18" x14ac:dyDescent="0.3">
      <c r="A1385" s="168" t="s">
        <v>1476</v>
      </c>
      <c r="B1385" s="168" t="s">
        <v>1486</v>
      </c>
      <c r="C1385" s="168">
        <v>111585</v>
      </c>
      <c r="D1385" s="171">
        <v>44025</v>
      </c>
      <c r="E1385" s="172">
        <v>16.6434</v>
      </c>
      <c r="F1385" s="172">
        <v>5.7778</v>
      </c>
      <c r="G1385" s="172">
        <v>5.7778</v>
      </c>
      <c r="H1385" s="172">
        <v>22.686800000000002</v>
      </c>
      <c r="I1385" s="172">
        <v>17.790400000000002</v>
      </c>
      <c r="J1385" s="172">
        <v>14.610799999999999</v>
      </c>
      <c r="K1385" s="172">
        <v>-24.999600000000001</v>
      </c>
      <c r="L1385" s="172">
        <v>-6.6725000000000003</v>
      </c>
      <c r="M1385" s="172">
        <v>-1.2529999999999999</v>
      </c>
      <c r="N1385" s="172">
        <v>-7.9135999999999997</v>
      </c>
      <c r="O1385" s="172">
        <v>-3.1556999999999999</v>
      </c>
      <c r="P1385" s="172">
        <v>1.6692</v>
      </c>
      <c r="Q1385" s="172">
        <v>4.4992999999999999</v>
      </c>
      <c r="R1385" s="172">
        <v>-6.9505999999999997</v>
      </c>
    </row>
    <row r="1386" spans="1:18" x14ac:dyDescent="0.3">
      <c r="A1386" s="168" t="s">
        <v>1476</v>
      </c>
      <c r="B1386" s="168" t="s">
        <v>1487</v>
      </c>
      <c r="C1386" s="168">
        <v>118320</v>
      </c>
      <c r="D1386" s="171">
        <v>44025</v>
      </c>
      <c r="E1386" s="172">
        <v>20.936199999999999</v>
      </c>
      <c r="F1386" s="172">
        <v>3.0808</v>
      </c>
      <c r="G1386" s="172">
        <v>3.0808</v>
      </c>
      <c r="H1386" s="172">
        <v>25.9054</v>
      </c>
      <c r="I1386" s="172">
        <v>24.676200000000001</v>
      </c>
      <c r="J1386" s="172">
        <v>24.648599999999998</v>
      </c>
      <c r="K1386" s="172">
        <v>20.614100000000001</v>
      </c>
      <c r="L1386" s="172">
        <v>13.1107</v>
      </c>
      <c r="M1386" s="172">
        <v>11.3804</v>
      </c>
      <c r="N1386" s="172">
        <v>10.8748</v>
      </c>
      <c r="O1386" s="172">
        <v>8.3414000000000001</v>
      </c>
      <c r="P1386" s="172">
        <v>8.8221000000000007</v>
      </c>
      <c r="Q1386" s="172">
        <v>8.2870000000000008</v>
      </c>
      <c r="R1386" s="172">
        <v>9.9693000000000005</v>
      </c>
    </row>
    <row r="1387" spans="1:18" x14ac:dyDescent="0.3">
      <c r="A1387" s="168" t="s">
        <v>1476</v>
      </c>
      <c r="B1387" s="168" t="s">
        <v>1488</v>
      </c>
      <c r="C1387" s="168">
        <v>115077</v>
      </c>
      <c r="D1387" s="171">
        <v>44025</v>
      </c>
      <c r="E1387" s="172">
        <v>19.780799999999999</v>
      </c>
      <c r="F1387" s="172">
        <v>2.3993000000000002</v>
      </c>
      <c r="G1387" s="172">
        <v>2.3993000000000002</v>
      </c>
      <c r="H1387" s="172">
        <v>25.242999999999999</v>
      </c>
      <c r="I1387" s="172">
        <v>24.0227</v>
      </c>
      <c r="J1387" s="172">
        <v>24.0032</v>
      </c>
      <c r="K1387" s="172">
        <v>19.915400000000002</v>
      </c>
      <c r="L1387" s="172">
        <v>12.4419</v>
      </c>
      <c r="M1387" s="172">
        <v>10.6699</v>
      </c>
      <c r="N1387" s="172">
        <v>10.119400000000001</v>
      </c>
      <c r="O1387" s="172">
        <v>7.5686999999999998</v>
      </c>
      <c r="P1387" s="172">
        <v>8.0465999999999998</v>
      </c>
      <c r="Q1387" s="172">
        <v>7.6749000000000001</v>
      </c>
      <c r="R1387" s="172">
        <v>9.1936999999999998</v>
      </c>
    </row>
    <row r="1388" spans="1:18" x14ac:dyDescent="0.3">
      <c r="A1388" s="168" t="s">
        <v>1476</v>
      </c>
      <c r="B1388" s="168" t="s">
        <v>1489</v>
      </c>
      <c r="C1388" s="168">
        <v>119226</v>
      </c>
      <c r="D1388" s="171">
        <v>44025</v>
      </c>
      <c r="E1388" s="172">
        <v>37.670200000000001</v>
      </c>
      <c r="F1388" s="172">
        <v>-1.3886000000000001</v>
      </c>
      <c r="G1388" s="172">
        <v>-1.3886000000000001</v>
      </c>
      <c r="H1388" s="172">
        <v>20.692399999999999</v>
      </c>
      <c r="I1388" s="172">
        <v>20.338999999999999</v>
      </c>
      <c r="J1388" s="172">
        <v>19.896899999999999</v>
      </c>
      <c r="K1388" s="172">
        <v>21.957999999999998</v>
      </c>
      <c r="L1388" s="172">
        <v>13.385199999999999</v>
      </c>
      <c r="M1388" s="172">
        <v>11.7493</v>
      </c>
      <c r="N1388" s="172">
        <v>11.4588</v>
      </c>
      <c r="O1388" s="172">
        <v>8.5698000000000008</v>
      </c>
      <c r="P1388" s="172">
        <v>8.8298000000000005</v>
      </c>
      <c r="Q1388" s="172">
        <v>9.0853000000000002</v>
      </c>
      <c r="R1388" s="172">
        <v>10.521000000000001</v>
      </c>
    </row>
    <row r="1389" spans="1:18" x14ac:dyDescent="0.3">
      <c r="A1389" s="168" t="s">
        <v>1476</v>
      </c>
      <c r="B1389" s="168" t="s">
        <v>1490</v>
      </c>
      <c r="C1389" s="168">
        <v>101304</v>
      </c>
      <c r="D1389" s="171">
        <v>44025</v>
      </c>
      <c r="E1389" s="172">
        <v>35.753999999999998</v>
      </c>
      <c r="F1389" s="172">
        <v>-2.0074000000000001</v>
      </c>
      <c r="G1389" s="172">
        <v>-2.0074000000000001</v>
      </c>
      <c r="H1389" s="172">
        <v>20.071300000000001</v>
      </c>
      <c r="I1389" s="172">
        <v>19.704699999999999</v>
      </c>
      <c r="J1389" s="172">
        <v>19.255099999999999</v>
      </c>
      <c r="K1389" s="172">
        <v>21.294499999999999</v>
      </c>
      <c r="L1389" s="172">
        <v>12.7189</v>
      </c>
      <c r="M1389" s="172">
        <v>11.0283</v>
      </c>
      <c r="N1389" s="172">
        <v>10.700699999999999</v>
      </c>
      <c r="O1389" s="172">
        <v>7.7831000000000001</v>
      </c>
      <c r="P1389" s="172">
        <v>7.9947999999999997</v>
      </c>
      <c r="Q1389" s="172">
        <v>7.3964999999999996</v>
      </c>
      <c r="R1389" s="172">
        <v>9.7297999999999991</v>
      </c>
    </row>
    <row r="1390" spans="1:18" x14ac:dyDescent="0.3">
      <c r="A1390" s="168" t="s">
        <v>1476</v>
      </c>
      <c r="B1390" s="168" t="s">
        <v>1491</v>
      </c>
      <c r="C1390" s="168">
        <v>140251</v>
      </c>
      <c r="D1390" s="171">
        <v>44013</v>
      </c>
      <c r="E1390" s="172">
        <v>17.182700000000001</v>
      </c>
      <c r="F1390" s="172">
        <v>9.1364999999999998</v>
      </c>
      <c r="G1390" s="172">
        <v>7.1870000000000003</v>
      </c>
      <c r="H1390" s="172">
        <v>11.0999</v>
      </c>
      <c r="I1390" s="172">
        <v>10.4352</v>
      </c>
      <c r="J1390" s="172">
        <v>-22.203199999999999</v>
      </c>
      <c r="K1390" s="172">
        <v>2.1263000000000001</v>
      </c>
      <c r="L1390" s="172">
        <v>6.6092000000000004</v>
      </c>
      <c r="M1390" s="172">
        <v>7.9378000000000002</v>
      </c>
      <c r="N1390" s="172">
        <v>8.6312999999999995</v>
      </c>
      <c r="O1390" s="172">
        <v>4.0823</v>
      </c>
      <c r="P1390" s="172">
        <v>1.6990000000000001</v>
      </c>
      <c r="Q1390" s="172">
        <v>4.2779999999999996</v>
      </c>
      <c r="R1390" s="172">
        <v>3.2141999999999999</v>
      </c>
    </row>
    <row r="1391" spans="1:18" x14ac:dyDescent="0.3">
      <c r="A1391" s="168" t="s">
        <v>1476</v>
      </c>
      <c r="B1391" s="168" t="s">
        <v>1492</v>
      </c>
      <c r="C1391" s="168">
        <v>140244</v>
      </c>
      <c r="D1391" s="171">
        <v>44013</v>
      </c>
      <c r="E1391" s="172">
        <v>16.666</v>
      </c>
      <c r="F1391" s="172">
        <v>8.3241999999999994</v>
      </c>
      <c r="G1391" s="172">
        <v>6.5323000000000002</v>
      </c>
      <c r="H1391" s="172">
        <v>10.439399999999999</v>
      </c>
      <c r="I1391" s="172">
        <v>9.7508999999999997</v>
      </c>
      <c r="J1391" s="172">
        <v>-22.878699999999998</v>
      </c>
      <c r="K1391" s="172">
        <v>1.4335</v>
      </c>
      <c r="L1391" s="172">
        <v>5.8989000000000003</v>
      </c>
      <c r="M1391" s="172">
        <v>7.2115999999999998</v>
      </c>
      <c r="N1391" s="172">
        <v>7.8874000000000004</v>
      </c>
      <c r="O1391" s="172">
        <v>3.5074000000000001</v>
      </c>
      <c r="P1391" s="172">
        <v>1.3252999999999999</v>
      </c>
      <c r="Q1391" s="172">
        <v>5.0959000000000003</v>
      </c>
      <c r="R1391" s="172">
        <v>2.5709</v>
      </c>
    </row>
    <row r="1392" spans="1:18" x14ac:dyDescent="0.3">
      <c r="A1392" s="168" t="s">
        <v>1476</v>
      </c>
      <c r="B1392" s="168" t="s">
        <v>1493</v>
      </c>
      <c r="C1392" s="168">
        <v>148002</v>
      </c>
      <c r="D1392" s="171">
        <v>44025</v>
      </c>
      <c r="E1392" s="172">
        <v>36.867100000000001</v>
      </c>
      <c r="F1392" s="172">
        <v>0</v>
      </c>
      <c r="G1392" s="172">
        <v>0</v>
      </c>
      <c r="H1392" s="172"/>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44025</v>
      </c>
      <c r="E1397" s="172">
        <v>3795.6108433734898</v>
      </c>
      <c r="F1397" s="172">
        <v>-49.888500000000001</v>
      </c>
      <c r="G1397" s="172">
        <v>-49.888500000000001</v>
      </c>
      <c r="H1397" s="172">
        <v>2.3166000000000002</v>
      </c>
      <c r="I1397" s="172">
        <v>-13.6511</v>
      </c>
      <c r="J1397" s="172">
        <v>4.5926</v>
      </c>
      <c r="K1397" s="172">
        <v>-3.5272999999999999</v>
      </c>
      <c r="L1397" s="172">
        <v>-15.3973</v>
      </c>
      <c r="M1397" s="172">
        <v>-9.4243000000000006</v>
      </c>
      <c r="N1397" s="172">
        <v>-6.5086000000000004</v>
      </c>
      <c r="O1397" s="172">
        <v>2.7004999999999999</v>
      </c>
      <c r="P1397" s="172">
        <v>5.1734999999999998</v>
      </c>
      <c r="Q1397" s="172">
        <v>7.4928999999999997</v>
      </c>
      <c r="R1397" s="172">
        <v>0.76570000000000005</v>
      </c>
    </row>
    <row r="1398" spans="1:18" x14ac:dyDescent="0.3">
      <c r="A1398" s="168" t="s">
        <v>1476</v>
      </c>
      <c r="B1398" s="168" t="s">
        <v>1499</v>
      </c>
      <c r="C1398" s="168">
        <v>118565</v>
      </c>
      <c r="D1398" s="171">
        <v>44025</v>
      </c>
      <c r="E1398" s="172">
        <v>4006.6610999999998</v>
      </c>
      <c r="F1398" s="172">
        <v>-49.1417</v>
      </c>
      <c r="G1398" s="172">
        <v>-49.1417</v>
      </c>
      <c r="H1398" s="172">
        <v>3.0669</v>
      </c>
      <c r="I1398" s="172">
        <v>-12.904999999999999</v>
      </c>
      <c r="J1398" s="172">
        <v>5.3457999999999997</v>
      </c>
      <c r="K1398" s="172">
        <v>-2.7866</v>
      </c>
      <c r="L1398" s="172">
        <v>-14.7281</v>
      </c>
      <c r="M1398" s="172">
        <v>-8.7429000000000006</v>
      </c>
      <c r="N1398" s="172">
        <v>-5.8146000000000004</v>
      </c>
      <c r="O1398" s="172">
        <v>3.4668999999999999</v>
      </c>
      <c r="P1398" s="172">
        <v>5.9554</v>
      </c>
      <c r="Q1398" s="172">
        <v>7.6230000000000002</v>
      </c>
      <c r="R1398" s="172">
        <v>1.5311999999999999</v>
      </c>
    </row>
    <row r="1399" spans="1:18" x14ac:dyDescent="0.3">
      <c r="A1399" s="168" t="s">
        <v>1476</v>
      </c>
      <c r="B1399" s="168" t="s">
        <v>1500</v>
      </c>
      <c r="C1399" s="168">
        <v>113047</v>
      </c>
      <c r="D1399" s="171">
        <v>44025</v>
      </c>
      <c r="E1399" s="172">
        <v>23.765799999999999</v>
      </c>
      <c r="F1399" s="172">
        <v>6.1976000000000004</v>
      </c>
      <c r="G1399" s="172">
        <v>6.1976000000000004</v>
      </c>
      <c r="H1399" s="172">
        <v>38.212800000000001</v>
      </c>
      <c r="I1399" s="172">
        <v>35.2455</v>
      </c>
      <c r="J1399" s="172">
        <v>31.2363</v>
      </c>
      <c r="K1399" s="172">
        <v>23.951499999999999</v>
      </c>
      <c r="L1399" s="172">
        <v>14.281499999999999</v>
      </c>
      <c r="M1399" s="172">
        <v>12.7286</v>
      </c>
      <c r="N1399" s="172">
        <v>11.9869</v>
      </c>
      <c r="O1399" s="172">
        <v>8.9054000000000002</v>
      </c>
      <c r="P1399" s="172">
        <v>8.7811000000000003</v>
      </c>
      <c r="Q1399" s="172">
        <v>8.9884000000000004</v>
      </c>
      <c r="R1399" s="172">
        <v>10.534000000000001</v>
      </c>
    </row>
    <row r="1400" spans="1:18" x14ac:dyDescent="0.3">
      <c r="A1400" s="168" t="s">
        <v>1476</v>
      </c>
      <c r="B1400" s="168" t="s">
        <v>1501</v>
      </c>
      <c r="C1400" s="168">
        <v>119016</v>
      </c>
      <c r="D1400" s="171">
        <v>44025</v>
      </c>
      <c r="E1400" s="172">
        <v>24.044599999999999</v>
      </c>
      <c r="F1400" s="172">
        <v>6.6829000000000001</v>
      </c>
      <c r="G1400" s="172">
        <v>6.6829000000000001</v>
      </c>
      <c r="H1400" s="172">
        <v>38.712699999999998</v>
      </c>
      <c r="I1400" s="172">
        <v>35.767000000000003</v>
      </c>
      <c r="J1400" s="172">
        <v>31.695499999999999</v>
      </c>
      <c r="K1400" s="172">
        <v>24.2363</v>
      </c>
      <c r="L1400" s="172">
        <v>14.5322</v>
      </c>
      <c r="M1400" s="172">
        <v>12.9651</v>
      </c>
      <c r="N1400" s="172">
        <v>12.2102</v>
      </c>
      <c r="O1400" s="172">
        <v>9.0869</v>
      </c>
      <c r="P1400" s="172">
        <v>8.9613999999999994</v>
      </c>
      <c r="Q1400" s="172">
        <v>9.1316000000000006</v>
      </c>
      <c r="R1400" s="172">
        <v>10.7273</v>
      </c>
    </row>
    <row r="1401" spans="1:18" x14ac:dyDescent="0.3">
      <c r="A1401" s="168" t="s">
        <v>1476</v>
      </c>
      <c r="B1401" s="168" t="s">
        <v>1502</v>
      </c>
      <c r="C1401" s="168">
        <v>101599</v>
      </c>
      <c r="D1401" s="171">
        <v>44025</v>
      </c>
      <c r="E1401" s="172">
        <v>30.4208</v>
      </c>
      <c r="F1401" s="172">
        <v>0.08</v>
      </c>
      <c r="G1401" s="172">
        <v>0.08</v>
      </c>
      <c r="H1401" s="172">
        <v>22.741399999999999</v>
      </c>
      <c r="I1401" s="172">
        <v>237.7407</v>
      </c>
      <c r="J1401" s="172">
        <v>121.7101</v>
      </c>
      <c r="K1401" s="172">
        <v>8.2157</v>
      </c>
      <c r="L1401" s="172">
        <v>6.7538999999999998</v>
      </c>
      <c r="M1401" s="172">
        <v>6.7508999999999997</v>
      </c>
      <c r="N1401" s="172">
        <v>7.0496999999999996</v>
      </c>
      <c r="O1401" s="172">
        <v>3.4327000000000001</v>
      </c>
      <c r="P1401" s="172">
        <v>5.2488999999999999</v>
      </c>
      <c r="Q1401" s="172">
        <v>6.5243000000000002</v>
      </c>
      <c r="R1401" s="172">
        <v>3.0108000000000001</v>
      </c>
    </row>
    <row r="1402" spans="1:18" x14ac:dyDescent="0.3">
      <c r="A1402" s="168" t="s">
        <v>1476</v>
      </c>
      <c r="B1402" s="168" t="s">
        <v>1503</v>
      </c>
      <c r="C1402" s="168">
        <v>120062</v>
      </c>
      <c r="D1402" s="171">
        <v>44025</v>
      </c>
      <c r="E1402" s="172">
        <v>32.567799999999998</v>
      </c>
      <c r="F1402" s="172">
        <v>1.1208</v>
      </c>
      <c r="G1402" s="172">
        <v>1.1208</v>
      </c>
      <c r="H1402" s="172">
        <v>23.787600000000001</v>
      </c>
      <c r="I1402" s="172">
        <v>238.87350000000001</v>
      </c>
      <c r="J1402" s="172">
        <v>122.86239999999999</v>
      </c>
      <c r="K1402" s="172">
        <v>9.2444000000000006</v>
      </c>
      <c r="L1402" s="172">
        <v>7.7671000000000001</v>
      </c>
      <c r="M1402" s="172">
        <v>7.7723000000000004</v>
      </c>
      <c r="N1402" s="172">
        <v>8.0864999999999991</v>
      </c>
      <c r="O1402" s="172">
        <v>4.4192</v>
      </c>
      <c r="P1402" s="172">
        <v>6.2488000000000001</v>
      </c>
      <c r="Q1402" s="172">
        <v>7.2289000000000003</v>
      </c>
      <c r="R1402" s="172">
        <v>4.0004</v>
      </c>
    </row>
    <row r="1403" spans="1:18" x14ac:dyDescent="0.3">
      <c r="A1403" s="168" t="s">
        <v>1476</v>
      </c>
      <c r="B1403" s="168" t="s">
        <v>1504</v>
      </c>
      <c r="C1403" s="168">
        <v>101758</v>
      </c>
      <c r="D1403" s="171">
        <v>44025</v>
      </c>
      <c r="E1403" s="172">
        <v>44.289700000000003</v>
      </c>
      <c r="F1403" s="172">
        <v>6.4865000000000004</v>
      </c>
      <c r="G1403" s="172">
        <v>6.4865000000000004</v>
      </c>
      <c r="H1403" s="172">
        <v>36.192900000000002</v>
      </c>
      <c r="I1403" s="172">
        <v>30.630299999999998</v>
      </c>
      <c r="J1403" s="172">
        <v>28.131499999999999</v>
      </c>
      <c r="K1403" s="172">
        <v>23.572299999999998</v>
      </c>
      <c r="L1403" s="172">
        <v>13.8605</v>
      </c>
      <c r="M1403" s="172">
        <v>12.3665</v>
      </c>
      <c r="N1403" s="172">
        <v>11.482900000000001</v>
      </c>
      <c r="O1403" s="172">
        <v>8.1542999999999992</v>
      </c>
      <c r="P1403" s="172">
        <v>8.7746999999999993</v>
      </c>
      <c r="Q1403" s="172">
        <v>8.2700999999999993</v>
      </c>
      <c r="R1403" s="172">
        <v>10.1935</v>
      </c>
    </row>
    <row r="1404" spans="1:18" x14ac:dyDescent="0.3">
      <c r="A1404" s="168" t="s">
        <v>1476</v>
      </c>
      <c r="B1404" s="168" t="s">
        <v>1505</v>
      </c>
      <c r="C1404" s="168">
        <v>120754</v>
      </c>
      <c r="D1404" s="171">
        <v>44025</v>
      </c>
      <c r="E1404" s="172">
        <v>46.696599999999997</v>
      </c>
      <c r="F1404" s="172">
        <v>7.2474999999999996</v>
      </c>
      <c r="G1404" s="172">
        <v>7.2474999999999996</v>
      </c>
      <c r="H1404" s="172">
        <v>36.952500000000001</v>
      </c>
      <c r="I1404" s="172">
        <v>31.3935</v>
      </c>
      <c r="J1404" s="172">
        <v>28.8995</v>
      </c>
      <c r="K1404" s="172">
        <v>24.368200000000002</v>
      </c>
      <c r="L1404" s="172">
        <v>14.662699999999999</v>
      </c>
      <c r="M1404" s="172">
        <v>13.1875</v>
      </c>
      <c r="N1404" s="172">
        <v>12.3209</v>
      </c>
      <c r="O1404" s="172">
        <v>9.0297000000000001</v>
      </c>
      <c r="P1404" s="172">
        <v>9.6187000000000005</v>
      </c>
      <c r="Q1404" s="172">
        <v>9.5808</v>
      </c>
      <c r="R1404" s="172">
        <v>11.0307</v>
      </c>
    </row>
    <row r="1405" spans="1:18" x14ac:dyDescent="0.3">
      <c r="A1405" s="168" t="s">
        <v>1476</v>
      </c>
      <c r="B1405" s="168" t="s">
        <v>1506</v>
      </c>
      <c r="C1405" s="168">
        <v>115005</v>
      </c>
      <c r="D1405" s="171">
        <v>44025</v>
      </c>
      <c r="E1405" s="172">
        <v>19.216000000000001</v>
      </c>
      <c r="F1405" s="172">
        <v>-2.4687999999999999</v>
      </c>
      <c r="G1405" s="172">
        <v>-2.4687999999999999</v>
      </c>
      <c r="H1405" s="172">
        <v>26.6465</v>
      </c>
      <c r="I1405" s="172">
        <v>25.2333</v>
      </c>
      <c r="J1405" s="172">
        <v>23.9129</v>
      </c>
      <c r="K1405" s="172">
        <v>22.551600000000001</v>
      </c>
      <c r="L1405" s="172">
        <v>11.539300000000001</v>
      </c>
      <c r="M1405" s="172">
        <v>6.5171999999999999</v>
      </c>
      <c r="N1405" s="172">
        <v>6.1882000000000001</v>
      </c>
      <c r="O1405" s="172">
        <v>4.9005000000000001</v>
      </c>
      <c r="P1405" s="172">
        <v>5.8979999999999997</v>
      </c>
      <c r="Q1405" s="172">
        <v>7.2634999999999996</v>
      </c>
      <c r="R1405" s="172">
        <v>4.7279999999999998</v>
      </c>
    </row>
    <row r="1406" spans="1:18" x14ac:dyDescent="0.3">
      <c r="A1406" s="168" t="s">
        <v>1476</v>
      </c>
      <c r="B1406" s="168" t="s">
        <v>1507</v>
      </c>
      <c r="C1406" s="168">
        <v>118349</v>
      </c>
      <c r="D1406" s="171">
        <v>44025</v>
      </c>
      <c r="E1406" s="172">
        <v>20.508400000000002</v>
      </c>
      <c r="F1406" s="172">
        <v>-2.0167000000000002</v>
      </c>
      <c r="G1406" s="172">
        <v>-2.0167000000000002</v>
      </c>
      <c r="H1406" s="172">
        <v>27.116299999999999</v>
      </c>
      <c r="I1406" s="172">
        <v>25.7014</v>
      </c>
      <c r="J1406" s="172">
        <v>24.5153</v>
      </c>
      <c r="K1406" s="172">
        <v>23.305800000000001</v>
      </c>
      <c r="L1406" s="172">
        <v>12.3306</v>
      </c>
      <c r="M1406" s="172">
        <v>7.3083</v>
      </c>
      <c r="N1406" s="172">
        <v>6.9226000000000001</v>
      </c>
      <c r="O1406" s="172">
        <v>5.9038000000000004</v>
      </c>
      <c r="P1406" s="172">
        <v>6.9119000000000002</v>
      </c>
      <c r="Q1406" s="172">
        <v>7.6750999999999996</v>
      </c>
      <c r="R1406" s="172">
        <v>5.5991</v>
      </c>
    </row>
    <row r="1407" spans="1:18" x14ac:dyDescent="0.3">
      <c r="A1407" s="168" t="s">
        <v>1476</v>
      </c>
      <c r="B1407" s="168" t="s">
        <v>1508</v>
      </c>
      <c r="C1407" s="168">
        <v>118407</v>
      </c>
      <c r="D1407" s="171">
        <v>44025</v>
      </c>
      <c r="E1407" s="172">
        <v>45.4375</v>
      </c>
      <c r="F1407" s="172">
        <v>-2.6800000000000001E-2</v>
      </c>
      <c r="G1407" s="172">
        <v>-2.6800000000000001E-2</v>
      </c>
      <c r="H1407" s="172">
        <v>16.161899999999999</v>
      </c>
      <c r="I1407" s="172">
        <v>19.5976</v>
      </c>
      <c r="J1407" s="172">
        <v>23.296900000000001</v>
      </c>
      <c r="K1407" s="172">
        <v>21.4161</v>
      </c>
      <c r="L1407" s="172">
        <v>13.7193</v>
      </c>
      <c r="M1407" s="172">
        <v>12.127599999999999</v>
      </c>
      <c r="N1407" s="172">
        <v>11.829800000000001</v>
      </c>
      <c r="O1407" s="172">
        <v>8.9443999999999999</v>
      </c>
      <c r="P1407" s="172">
        <v>8.8914000000000009</v>
      </c>
      <c r="Q1407" s="172">
        <v>9.1016999999999992</v>
      </c>
      <c r="R1407" s="172">
        <v>10.8965</v>
      </c>
    </row>
    <row r="1408" spans="1:18" x14ac:dyDescent="0.3">
      <c r="A1408" s="168" t="s">
        <v>1476</v>
      </c>
      <c r="B1408" s="168" t="s">
        <v>1509</v>
      </c>
      <c r="C1408" s="168">
        <v>108768</v>
      </c>
      <c r="D1408" s="171">
        <v>44025</v>
      </c>
      <c r="E1408" s="172">
        <v>43.466299999999997</v>
      </c>
      <c r="F1408" s="172">
        <v>-0.55979999999999996</v>
      </c>
      <c r="G1408" s="172">
        <v>-0.55979999999999996</v>
      </c>
      <c r="H1408" s="172">
        <v>15.6297</v>
      </c>
      <c r="I1408" s="172">
        <v>19.0745</v>
      </c>
      <c r="J1408" s="172">
        <v>22.765999999999998</v>
      </c>
      <c r="K1408" s="172">
        <v>20.870200000000001</v>
      </c>
      <c r="L1408" s="172">
        <v>13.1699</v>
      </c>
      <c r="M1408" s="172">
        <v>11.5687</v>
      </c>
      <c r="N1408" s="172">
        <v>11.2593</v>
      </c>
      <c r="O1408" s="172">
        <v>8.4047000000000001</v>
      </c>
      <c r="P1408" s="172">
        <v>8.3339999999999996</v>
      </c>
      <c r="Q1408" s="172">
        <v>7.7885</v>
      </c>
      <c r="R1408" s="172">
        <v>10.343400000000001</v>
      </c>
    </row>
    <row r="1409" spans="1:18" x14ac:dyDescent="0.3">
      <c r="A1409" s="168" t="s">
        <v>1476</v>
      </c>
      <c r="B1409" s="168" t="s">
        <v>1510</v>
      </c>
      <c r="C1409" s="168">
        <v>123708</v>
      </c>
      <c r="D1409" s="171">
        <v>44025</v>
      </c>
      <c r="E1409" s="172">
        <v>1658.175</v>
      </c>
      <c r="F1409" s="172">
        <v>7.1508000000000003</v>
      </c>
      <c r="G1409" s="172">
        <v>7.1508000000000003</v>
      </c>
      <c r="H1409" s="172">
        <v>24.5136</v>
      </c>
      <c r="I1409" s="172">
        <v>19.539000000000001</v>
      </c>
      <c r="J1409" s="172">
        <v>14.818099999999999</v>
      </c>
      <c r="K1409" s="172">
        <v>11.6097</v>
      </c>
      <c r="L1409" s="172">
        <v>8.0888000000000009</v>
      </c>
      <c r="M1409" s="172">
        <v>5.7660999999999998</v>
      </c>
      <c r="N1409" s="172">
        <v>4.4813000000000001</v>
      </c>
      <c r="O1409" s="172">
        <v>6.2674000000000003</v>
      </c>
      <c r="P1409" s="172">
        <v>7.1978999999999997</v>
      </c>
      <c r="Q1409" s="172">
        <v>7.6787999999999998</v>
      </c>
      <c r="R1409" s="172">
        <v>6.5651000000000002</v>
      </c>
    </row>
    <row r="1410" spans="1:18" x14ac:dyDescent="0.3">
      <c r="A1410" s="168" t="s">
        <v>1476</v>
      </c>
      <c r="B1410" s="168" t="s">
        <v>1511</v>
      </c>
      <c r="C1410" s="168">
        <v>123704</v>
      </c>
      <c r="D1410" s="171">
        <v>44025</v>
      </c>
      <c r="E1410" s="172">
        <v>1794.9525000000001</v>
      </c>
      <c r="F1410" s="172">
        <v>8.4509000000000007</v>
      </c>
      <c r="G1410" s="172">
        <v>8.4509000000000007</v>
      </c>
      <c r="H1410" s="172">
        <v>25.8217</v>
      </c>
      <c r="I1410" s="172">
        <v>20.85</v>
      </c>
      <c r="J1410" s="172">
        <v>16.135400000000001</v>
      </c>
      <c r="K1410" s="172">
        <v>12.946999999999999</v>
      </c>
      <c r="L1410" s="172">
        <v>9.3890999999999991</v>
      </c>
      <c r="M1410" s="172">
        <v>6.9859999999999998</v>
      </c>
      <c r="N1410" s="172">
        <v>5.6614000000000004</v>
      </c>
      <c r="O1410" s="172">
        <v>7.4364999999999997</v>
      </c>
      <c r="P1410" s="172">
        <v>8.4151000000000007</v>
      </c>
      <c r="Q1410" s="172">
        <v>8.9061000000000003</v>
      </c>
      <c r="R1410" s="172">
        <v>7.7693000000000003</v>
      </c>
    </row>
    <row r="1411" spans="1:18" x14ac:dyDescent="0.3">
      <c r="A1411" s="168" t="s">
        <v>1476</v>
      </c>
      <c r="B1411" s="168" t="s">
        <v>1512</v>
      </c>
      <c r="C1411" s="168">
        <v>105185</v>
      </c>
      <c r="D1411" s="171">
        <v>44025</v>
      </c>
      <c r="E1411" s="172">
        <v>2771.3829000000001</v>
      </c>
      <c r="F1411" s="172">
        <v>5.0317999999999996</v>
      </c>
      <c r="G1411" s="172">
        <v>5.0317999999999996</v>
      </c>
      <c r="H1411" s="172">
        <v>28.108499999999999</v>
      </c>
      <c r="I1411" s="172">
        <v>27.239100000000001</v>
      </c>
      <c r="J1411" s="172">
        <v>27.395299999999999</v>
      </c>
      <c r="K1411" s="172">
        <v>22.983599999999999</v>
      </c>
      <c r="L1411" s="172">
        <v>13.778600000000001</v>
      </c>
      <c r="M1411" s="172">
        <v>11.6691</v>
      </c>
      <c r="N1411" s="172">
        <v>11.132300000000001</v>
      </c>
      <c r="O1411" s="172">
        <v>7.8582999999999998</v>
      </c>
      <c r="P1411" s="172">
        <v>8.0126000000000008</v>
      </c>
      <c r="Q1411" s="172">
        <v>7.9561999999999999</v>
      </c>
      <c r="R1411" s="172">
        <v>9.9105000000000008</v>
      </c>
    </row>
    <row r="1412" spans="1:18" x14ac:dyDescent="0.3">
      <c r="A1412" s="168" t="s">
        <v>1476</v>
      </c>
      <c r="B1412" s="168" t="s">
        <v>1513</v>
      </c>
      <c r="C1412" s="168">
        <v>120560</v>
      </c>
      <c r="D1412" s="171">
        <v>44025</v>
      </c>
      <c r="E1412" s="172">
        <v>2953.6289000000002</v>
      </c>
      <c r="F1412" s="172">
        <v>5.8802000000000003</v>
      </c>
      <c r="G1412" s="172">
        <v>5.8802000000000003</v>
      </c>
      <c r="H1412" s="172">
        <v>28.961300000000001</v>
      </c>
      <c r="I1412" s="172">
        <v>28.0959</v>
      </c>
      <c r="J1412" s="172">
        <v>28.263200000000001</v>
      </c>
      <c r="K1412" s="172">
        <v>23.881</v>
      </c>
      <c r="L1412" s="172">
        <v>14.685499999999999</v>
      </c>
      <c r="M1412" s="172">
        <v>12.593299999999999</v>
      </c>
      <c r="N1412" s="172">
        <v>12.078099999999999</v>
      </c>
      <c r="O1412" s="172">
        <v>8.7690000000000001</v>
      </c>
      <c r="P1412" s="172">
        <v>8.8468</v>
      </c>
      <c r="Q1412" s="172">
        <v>8.8213000000000008</v>
      </c>
      <c r="R1412" s="172">
        <v>10.846399999999999</v>
      </c>
    </row>
    <row r="1413" spans="1:18" x14ac:dyDescent="0.3">
      <c r="A1413" s="168" t="s">
        <v>1476</v>
      </c>
      <c r="B1413" s="168" t="s">
        <v>1514</v>
      </c>
      <c r="C1413" s="168">
        <v>101521</v>
      </c>
      <c r="D1413" s="171">
        <v>44025</v>
      </c>
      <c r="E1413" s="172">
        <v>26.430499999999999</v>
      </c>
      <c r="F1413" s="172">
        <v>-4.0034999999999998</v>
      </c>
      <c r="G1413" s="172">
        <v>-4.0034999999999998</v>
      </c>
      <c r="H1413" s="172">
        <v>17.776399999999999</v>
      </c>
      <c r="I1413" s="172">
        <v>86.789199999999994</v>
      </c>
      <c r="J1413" s="172">
        <v>43.917400000000001</v>
      </c>
      <c r="K1413" s="172">
        <v>26.919499999999999</v>
      </c>
      <c r="L1413" s="172">
        <v>16.063300000000002</v>
      </c>
      <c r="M1413" s="172">
        <v>7.4424999999999999</v>
      </c>
      <c r="N1413" s="172">
        <v>4.7823000000000002</v>
      </c>
      <c r="O1413" s="172">
        <v>3.7480000000000002</v>
      </c>
      <c r="P1413" s="172">
        <v>5.7030000000000003</v>
      </c>
      <c r="Q1413" s="172">
        <v>5.7826000000000004</v>
      </c>
      <c r="R1413" s="172">
        <v>3.3191000000000002</v>
      </c>
    </row>
    <row r="1414" spans="1:18" x14ac:dyDescent="0.3">
      <c r="A1414" s="168" t="s">
        <v>1476</v>
      </c>
      <c r="B1414" s="168" t="s">
        <v>1515</v>
      </c>
      <c r="C1414" s="168">
        <v>120471</v>
      </c>
      <c r="D1414" s="171">
        <v>44025</v>
      </c>
      <c r="E1414" s="172">
        <v>26.937000000000001</v>
      </c>
      <c r="F1414" s="172">
        <v>-3.7477</v>
      </c>
      <c r="G1414" s="172">
        <v>-3.7477</v>
      </c>
      <c r="H1414" s="172">
        <v>18.025700000000001</v>
      </c>
      <c r="I1414" s="172">
        <v>87.0458</v>
      </c>
      <c r="J1414" s="172">
        <v>44.180199999999999</v>
      </c>
      <c r="K1414" s="172">
        <v>27.198499999999999</v>
      </c>
      <c r="L1414" s="172">
        <v>16.3385</v>
      </c>
      <c r="M1414" s="172">
        <v>7.7169999999999996</v>
      </c>
      <c r="N1414" s="172">
        <v>5.0525000000000002</v>
      </c>
      <c r="O1414" s="172">
        <v>4.0094000000000003</v>
      </c>
      <c r="P1414" s="172">
        <v>5.9809999999999999</v>
      </c>
      <c r="Q1414" s="172">
        <v>6.7537000000000003</v>
      </c>
      <c r="R1414" s="172">
        <v>3.5804999999999998</v>
      </c>
    </row>
    <row r="1415" spans="1:18" x14ac:dyDescent="0.3">
      <c r="A1415" s="168" t="s">
        <v>1476</v>
      </c>
      <c r="B1415" s="168" t="s">
        <v>1516</v>
      </c>
      <c r="C1415" s="168">
        <v>101373</v>
      </c>
      <c r="D1415" s="171">
        <v>44025</v>
      </c>
      <c r="E1415" s="172">
        <v>39.8279</v>
      </c>
      <c r="F1415" s="172">
        <v>7.4583000000000004</v>
      </c>
      <c r="G1415" s="172">
        <v>7.4583000000000004</v>
      </c>
      <c r="H1415" s="172">
        <v>33.294800000000002</v>
      </c>
      <c r="I1415" s="172">
        <v>29.197900000000001</v>
      </c>
      <c r="J1415" s="172">
        <v>26.4237</v>
      </c>
      <c r="K1415" s="172">
        <v>22.099299999999999</v>
      </c>
      <c r="L1415" s="172">
        <v>13.497</v>
      </c>
      <c r="M1415" s="172">
        <v>11.777799999999999</v>
      </c>
      <c r="N1415" s="172">
        <v>11.0663</v>
      </c>
      <c r="O1415" s="172">
        <v>8.2422000000000004</v>
      </c>
      <c r="P1415" s="172">
        <v>8.3695000000000004</v>
      </c>
      <c r="Q1415" s="172">
        <v>7.8841000000000001</v>
      </c>
      <c r="R1415" s="172">
        <v>10.2239</v>
      </c>
    </row>
    <row r="1416" spans="1:18" x14ac:dyDescent="0.3">
      <c r="A1416" s="168" t="s">
        <v>1476</v>
      </c>
      <c r="B1416" s="168" t="s">
        <v>1517</v>
      </c>
      <c r="C1416" s="168">
        <v>119739</v>
      </c>
      <c r="D1416" s="171">
        <v>44025</v>
      </c>
      <c r="E1416" s="172">
        <v>42.141100000000002</v>
      </c>
      <c r="F1416" s="172">
        <v>8.2628000000000004</v>
      </c>
      <c r="G1416" s="172">
        <v>8.2628000000000004</v>
      </c>
      <c r="H1416" s="172">
        <v>34.112499999999997</v>
      </c>
      <c r="I1416" s="172">
        <v>30.025600000000001</v>
      </c>
      <c r="J1416" s="172">
        <v>27.260400000000001</v>
      </c>
      <c r="K1416" s="172">
        <v>22.964600000000001</v>
      </c>
      <c r="L1416" s="172">
        <v>14.3725</v>
      </c>
      <c r="M1416" s="172">
        <v>12.671900000000001</v>
      </c>
      <c r="N1416" s="172">
        <v>11.9793</v>
      </c>
      <c r="O1416" s="172">
        <v>9.1478999999999999</v>
      </c>
      <c r="P1416" s="172">
        <v>9.3196999999999992</v>
      </c>
      <c r="Q1416" s="172">
        <v>9.2452000000000005</v>
      </c>
      <c r="R1416" s="172">
        <v>11.135199999999999</v>
      </c>
    </row>
    <row r="1417" spans="1:18" x14ac:dyDescent="0.3">
      <c r="A1417" s="168" t="s">
        <v>1476</v>
      </c>
      <c r="B1417" s="168" t="s">
        <v>1518</v>
      </c>
      <c r="C1417" s="168">
        <v>119856</v>
      </c>
      <c r="D1417" s="171">
        <v>44025</v>
      </c>
      <c r="E1417" s="172">
        <v>21.091699999999999</v>
      </c>
      <c r="F1417" s="172">
        <v>2.5387</v>
      </c>
      <c r="G1417" s="172">
        <v>2.5387</v>
      </c>
      <c r="H1417" s="172">
        <v>21.647099999999998</v>
      </c>
      <c r="I1417" s="172">
        <v>20.581600000000002</v>
      </c>
      <c r="J1417" s="172">
        <v>19.718</v>
      </c>
      <c r="K1417" s="172">
        <v>20.8812</v>
      </c>
      <c r="L1417" s="172">
        <v>14.1776</v>
      </c>
      <c r="M1417" s="172">
        <v>12.263500000000001</v>
      </c>
      <c r="N1417" s="172">
        <v>11.847</v>
      </c>
      <c r="O1417" s="172">
        <v>8.9225999999999992</v>
      </c>
      <c r="P1417" s="172">
        <v>8.8492999999999995</v>
      </c>
      <c r="Q1417" s="172">
        <v>9.0115999999999996</v>
      </c>
      <c r="R1417" s="172">
        <v>10.673999999999999</v>
      </c>
    </row>
    <row r="1418" spans="1:18" x14ac:dyDescent="0.3">
      <c r="A1418" s="168" t="s">
        <v>1476</v>
      </c>
      <c r="B1418" s="168" t="s">
        <v>1519</v>
      </c>
      <c r="C1418" s="168">
        <v>116299</v>
      </c>
      <c r="D1418" s="171">
        <v>44025</v>
      </c>
      <c r="E1418" s="172">
        <v>20.374700000000001</v>
      </c>
      <c r="F1418" s="172">
        <v>2.0903999999999998</v>
      </c>
      <c r="G1418" s="172">
        <v>2.0903999999999998</v>
      </c>
      <c r="H1418" s="172">
        <v>21.147600000000001</v>
      </c>
      <c r="I1418" s="172">
        <v>20.0898</v>
      </c>
      <c r="J1418" s="172">
        <v>19.210999999999999</v>
      </c>
      <c r="K1418" s="172">
        <v>20.358499999999999</v>
      </c>
      <c r="L1418" s="172">
        <v>13.6568</v>
      </c>
      <c r="M1418" s="172">
        <v>11.7357</v>
      </c>
      <c r="N1418" s="172">
        <v>11.307499999999999</v>
      </c>
      <c r="O1418" s="172">
        <v>8.3803000000000001</v>
      </c>
      <c r="P1418" s="172">
        <v>8.3072999999999997</v>
      </c>
      <c r="Q1418" s="172">
        <v>8.6796000000000006</v>
      </c>
      <c r="R1418" s="172">
        <v>10.129799999999999</v>
      </c>
    </row>
    <row r="1419" spans="1:18" x14ac:dyDescent="0.3">
      <c r="A1419" s="168" t="s">
        <v>1476</v>
      </c>
      <c r="B1419" s="168" t="s">
        <v>1520</v>
      </c>
      <c r="C1419" s="168">
        <v>145954</v>
      </c>
      <c r="D1419" s="171">
        <v>44025</v>
      </c>
      <c r="E1419" s="172">
        <v>11.681800000000001</v>
      </c>
      <c r="F1419" s="172">
        <v>3.3336999999999999</v>
      </c>
      <c r="G1419" s="172">
        <v>3.3336999999999999</v>
      </c>
      <c r="H1419" s="172">
        <v>23.990100000000002</v>
      </c>
      <c r="I1419" s="172">
        <v>21.806999999999999</v>
      </c>
      <c r="J1419" s="172">
        <v>20.676300000000001</v>
      </c>
      <c r="K1419" s="172">
        <v>21.404</v>
      </c>
      <c r="L1419" s="172">
        <v>12.9953</v>
      </c>
      <c r="M1419" s="172">
        <v>11.173500000000001</v>
      </c>
      <c r="N1419" s="172">
        <v>10.8033</v>
      </c>
      <c r="O1419" s="172"/>
      <c r="P1419" s="172"/>
      <c r="Q1419" s="172">
        <v>11.3445</v>
      </c>
      <c r="R1419" s="172"/>
    </row>
    <row r="1420" spans="1:18" x14ac:dyDescent="0.3">
      <c r="A1420" s="168" t="s">
        <v>1476</v>
      </c>
      <c r="B1420" s="168" t="s">
        <v>1521</v>
      </c>
      <c r="C1420" s="168">
        <v>145952</v>
      </c>
      <c r="D1420" s="171">
        <v>44025</v>
      </c>
      <c r="E1420" s="172">
        <v>11.505100000000001</v>
      </c>
      <c r="F1420" s="172">
        <v>2.4327000000000001</v>
      </c>
      <c r="G1420" s="172">
        <v>2.4327000000000001</v>
      </c>
      <c r="H1420" s="172">
        <v>22.988299999999999</v>
      </c>
      <c r="I1420" s="172">
        <v>20.762699999999999</v>
      </c>
      <c r="J1420" s="172">
        <v>19.612200000000001</v>
      </c>
      <c r="K1420" s="172">
        <v>20.287199999999999</v>
      </c>
      <c r="L1420" s="172">
        <v>11.873799999999999</v>
      </c>
      <c r="M1420" s="172">
        <v>10.0357</v>
      </c>
      <c r="N1420" s="172">
        <v>9.6417999999999999</v>
      </c>
      <c r="O1420" s="172"/>
      <c r="P1420" s="172"/>
      <c r="Q1420" s="172">
        <v>10.1775</v>
      </c>
      <c r="R1420" s="172"/>
    </row>
    <row r="1421" spans="1:18" x14ac:dyDescent="0.3">
      <c r="A1421" s="168" t="s">
        <v>1476</v>
      </c>
      <c r="B1421" s="168" t="s">
        <v>1522</v>
      </c>
      <c r="C1421" s="168">
        <v>142642</v>
      </c>
      <c r="D1421" s="171">
        <v>44025</v>
      </c>
      <c r="E1421" s="172">
        <v>12.121700000000001</v>
      </c>
      <c r="F1421" s="172">
        <v>4.5183999999999997</v>
      </c>
      <c r="G1421" s="172">
        <v>4.5183999999999997</v>
      </c>
      <c r="H1421" s="172">
        <v>23.115600000000001</v>
      </c>
      <c r="I1421" s="172">
        <v>22.671399999999998</v>
      </c>
      <c r="J1421" s="172">
        <v>20.375499999999999</v>
      </c>
      <c r="K1421" s="172">
        <v>18.545500000000001</v>
      </c>
      <c r="L1421" s="172">
        <v>11.913399999999999</v>
      </c>
      <c r="M1421" s="172">
        <v>10.242000000000001</v>
      </c>
      <c r="N1421" s="172">
        <v>9.9061000000000003</v>
      </c>
      <c r="O1421" s="172"/>
      <c r="P1421" s="172"/>
      <c r="Q1421" s="172">
        <v>8.6133000000000006</v>
      </c>
      <c r="R1421" s="172">
        <v>9.3931000000000004</v>
      </c>
    </row>
    <row r="1422" spans="1:18" x14ac:dyDescent="0.3">
      <c r="A1422" s="168" t="s">
        <v>1476</v>
      </c>
      <c r="B1422" s="168" t="s">
        <v>1523</v>
      </c>
      <c r="C1422" s="168">
        <v>142641</v>
      </c>
      <c r="D1422" s="171">
        <v>44025</v>
      </c>
      <c r="E1422" s="172">
        <v>12.3386</v>
      </c>
      <c r="F1422" s="172">
        <v>5.3270999999999997</v>
      </c>
      <c r="G1422" s="172">
        <v>5.3270999999999997</v>
      </c>
      <c r="H1422" s="172">
        <v>23.901399999999999</v>
      </c>
      <c r="I1422" s="172">
        <v>23.473600000000001</v>
      </c>
      <c r="J1422" s="172">
        <v>21.186800000000002</v>
      </c>
      <c r="K1422" s="172">
        <v>19.480399999999999</v>
      </c>
      <c r="L1422" s="172">
        <v>12.826499999999999</v>
      </c>
      <c r="M1422" s="172">
        <v>11.114599999999999</v>
      </c>
      <c r="N1422" s="172">
        <v>10.776999999999999</v>
      </c>
      <c r="O1422" s="172"/>
      <c r="P1422" s="172"/>
      <c r="Q1422" s="172">
        <v>9.4436999999999998</v>
      </c>
      <c r="R1422" s="172">
        <v>10.2288</v>
      </c>
    </row>
    <row r="1423" spans="1:18" x14ac:dyDescent="0.3">
      <c r="A1423" s="168" t="s">
        <v>1476</v>
      </c>
      <c r="B1423" s="168" t="s">
        <v>1524</v>
      </c>
      <c r="C1423" s="168">
        <v>101665</v>
      </c>
      <c r="D1423" s="171">
        <v>44025</v>
      </c>
      <c r="E1423" s="172">
        <v>39.373699999999999</v>
      </c>
      <c r="F1423" s="172">
        <v>-2.3788999999999998</v>
      </c>
      <c r="G1423" s="172">
        <v>-2.3788999999999998</v>
      </c>
      <c r="H1423" s="172">
        <v>19.847200000000001</v>
      </c>
      <c r="I1423" s="172">
        <v>22.567799999999998</v>
      </c>
      <c r="J1423" s="172">
        <v>22.9192</v>
      </c>
      <c r="K1423" s="172">
        <v>18.861799999999999</v>
      </c>
      <c r="L1423" s="172">
        <v>11.8888</v>
      </c>
      <c r="M1423" s="172">
        <v>10.676299999999999</v>
      </c>
      <c r="N1423" s="172">
        <v>10.5054</v>
      </c>
      <c r="O1423" s="172">
        <v>7.6348000000000003</v>
      </c>
      <c r="P1423" s="172">
        <v>8.0958000000000006</v>
      </c>
      <c r="Q1423" s="172">
        <v>8.1074000000000002</v>
      </c>
      <c r="R1423" s="172">
        <v>9.4835999999999991</v>
      </c>
    </row>
    <row r="1424" spans="1:18" x14ac:dyDescent="0.3">
      <c r="A1424" s="168" t="s">
        <v>1476</v>
      </c>
      <c r="B1424" s="168" t="s">
        <v>1525</v>
      </c>
      <c r="C1424" s="168">
        <v>118796</v>
      </c>
      <c r="D1424" s="171">
        <v>44025</v>
      </c>
      <c r="E1424" s="172">
        <v>41.305799999999998</v>
      </c>
      <c r="F1424" s="172">
        <v>-1.5904</v>
      </c>
      <c r="G1424" s="172">
        <v>-1.5904</v>
      </c>
      <c r="H1424" s="172">
        <v>20.645299999999999</v>
      </c>
      <c r="I1424" s="172">
        <v>23.378399999999999</v>
      </c>
      <c r="J1424" s="172">
        <v>23.7347</v>
      </c>
      <c r="K1424" s="172">
        <v>19.699400000000001</v>
      </c>
      <c r="L1424" s="172">
        <v>12.736499999999999</v>
      </c>
      <c r="M1424" s="172">
        <v>11.5418</v>
      </c>
      <c r="N1424" s="172">
        <v>11.3917</v>
      </c>
      <c r="O1424" s="172">
        <v>8.3927999999999994</v>
      </c>
      <c r="P1424" s="172">
        <v>8.8131000000000004</v>
      </c>
      <c r="Q1424" s="172">
        <v>9.1095000000000006</v>
      </c>
      <c r="R1424" s="172">
        <v>10.300599999999999</v>
      </c>
    </row>
    <row r="1425" spans="1:18" x14ac:dyDescent="0.3">
      <c r="A1425" s="168" t="s">
        <v>1476</v>
      </c>
      <c r="B1425" s="168" t="s">
        <v>1526</v>
      </c>
      <c r="C1425" s="168">
        <v>138256</v>
      </c>
      <c r="D1425" s="171">
        <v>44025</v>
      </c>
      <c r="E1425" s="172">
        <v>34.594999999999999</v>
      </c>
      <c r="F1425" s="172">
        <v>-3.3401000000000001</v>
      </c>
      <c r="G1425" s="172">
        <v>-3.3401000000000001</v>
      </c>
      <c r="H1425" s="172">
        <v>17.178599999999999</v>
      </c>
      <c r="I1425" s="172">
        <v>18.495999999999999</v>
      </c>
      <c r="J1425" s="172">
        <v>19.999099999999999</v>
      </c>
      <c r="K1425" s="172">
        <v>19.775400000000001</v>
      </c>
      <c r="L1425" s="172">
        <v>11.677899999999999</v>
      </c>
      <c r="M1425" s="172">
        <v>8.1433999999999997</v>
      </c>
      <c r="N1425" s="172">
        <v>14.2925</v>
      </c>
      <c r="O1425" s="172">
        <v>4.1759000000000004</v>
      </c>
      <c r="P1425" s="172">
        <v>6.1763000000000003</v>
      </c>
      <c r="Q1425" s="172">
        <v>7.3621999999999996</v>
      </c>
      <c r="R1425" s="172">
        <v>3.8969</v>
      </c>
    </row>
    <row r="1426" spans="1:18" x14ac:dyDescent="0.3">
      <c r="A1426" s="168" t="s">
        <v>1476</v>
      </c>
      <c r="B1426" s="168" t="s">
        <v>1527</v>
      </c>
      <c r="C1426" s="168">
        <v>138270</v>
      </c>
      <c r="D1426" s="171">
        <v>44025</v>
      </c>
      <c r="E1426" s="172">
        <v>36.872999999999998</v>
      </c>
      <c r="F1426" s="172">
        <v>-1.1217999999999999</v>
      </c>
      <c r="G1426" s="172">
        <v>-1.1217999999999999</v>
      </c>
      <c r="H1426" s="172">
        <v>19.417200000000001</v>
      </c>
      <c r="I1426" s="172">
        <v>20.739100000000001</v>
      </c>
      <c r="J1426" s="172">
        <v>21.4557</v>
      </c>
      <c r="K1426" s="172">
        <v>20.813600000000001</v>
      </c>
      <c r="L1426" s="172">
        <v>12.6105</v>
      </c>
      <c r="M1426" s="172">
        <v>9.0356000000000005</v>
      </c>
      <c r="N1426" s="172">
        <v>15.1541</v>
      </c>
      <c r="O1426" s="172">
        <v>5.0640000000000001</v>
      </c>
      <c r="P1426" s="172">
        <v>7.0865999999999998</v>
      </c>
      <c r="Q1426" s="172">
        <v>8.0565999999999995</v>
      </c>
      <c r="R1426" s="172">
        <v>4.7705000000000002</v>
      </c>
    </row>
    <row r="1427" spans="1:18" x14ac:dyDescent="0.3">
      <c r="A1427" s="168" t="s">
        <v>1476</v>
      </c>
      <c r="B1427" s="168" t="s">
        <v>1528</v>
      </c>
      <c r="C1427" s="168">
        <v>101465</v>
      </c>
      <c r="D1427" s="171">
        <v>44025</v>
      </c>
      <c r="E1427" s="172">
        <v>33.673499999999997</v>
      </c>
      <c r="F1427" s="172">
        <v>-2.0590999999999999</v>
      </c>
      <c r="G1427" s="172">
        <v>-2.0590999999999999</v>
      </c>
      <c r="H1427" s="172">
        <v>38.593000000000004</v>
      </c>
      <c r="I1427" s="172">
        <v>203.7723</v>
      </c>
      <c r="J1427" s="172">
        <v>102.99679999999999</v>
      </c>
      <c r="K1427" s="172">
        <v>24.930299999999999</v>
      </c>
      <c r="L1427" s="172">
        <v>14.9909</v>
      </c>
      <c r="M1427" s="172">
        <v>12.2479</v>
      </c>
      <c r="N1427" s="172">
        <v>11.045999999999999</v>
      </c>
      <c r="O1427" s="172">
        <v>4.5536000000000003</v>
      </c>
      <c r="P1427" s="172">
        <v>6.2439</v>
      </c>
      <c r="Q1427" s="172">
        <v>7.3129</v>
      </c>
      <c r="R1427" s="172">
        <v>4.6269999999999998</v>
      </c>
    </row>
    <row r="1428" spans="1:18" x14ac:dyDescent="0.3">
      <c r="A1428" s="168" t="s">
        <v>1476</v>
      </c>
      <c r="B1428" s="168" t="s">
        <v>1529</v>
      </c>
      <c r="C1428" s="168">
        <v>119462</v>
      </c>
      <c r="D1428" s="171">
        <v>44025</v>
      </c>
      <c r="E1428" s="172">
        <v>35.499200000000002</v>
      </c>
      <c r="F1428" s="172">
        <v>-1.7134</v>
      </c>
      <c r="G1428" s="172">
        <v>-1.7134</v>
      </c>
      <c r="H1428" s="172">
        <v>38.9786</v>
      </c>
      <c r="I1428" s="172">
        <v>204.18629999999999</v>
      </c>
      <c r="J1428" s="172">
        <v>103.43389999999999</v>
      </c>
      <c r="K1428" s="172">
        <v>25.405799999999999</v>
      </c>
      <c r="L1428" s="172">
        <v>15.463900000000001</v>
      </c>
      <c r="M1428" s="172">
        <v>12.696</v>
      </c>
      <c r="N1428" s="172">
        <v>11.514200000000001</v>
      </c>
      <c r="O1428" s="172">
        <v>5.2472000000000003</v>
      </c>
      <c r="P1428" s="172">
        <v>6.9992999999999999</v>
      </c>
      <c r="Q1428" s="172">
        <v>7.7609000000000004</v>
      </c>
      <c r="R1428" s="172">
        <v>5.2138</v>
      </c>
    </row>
    <row r="1429" spans="1:18" x14ac:dyDescent="0.3">
      <c r="A1429" s="168" t="s">
        <v>1476</v>
      </c>
      <c r="B1429" s="168" t="s">
        <v>1530</v>
      </c>
      <c r="C1429" s="168">
        <v>119816</v>
      </c>
      <c r="D1429" s="171">
        <v>44025</v>
      </c>
      <c r="E1429" s="172">
        <v>25.355799999999999</v>
      </c>
      <c r="F1429" s="172">
        <v>4.1280000000000001</v>
      </c>
      <c r="G1429" s="172">
        <v>4.1280000000000001</v>
      </c>
      <c r="H1429" s="172">
        <v>28.638200000000001</v>
      </c>
      <c r="I1429" s="172">
        <v>26.181799999999999</v>
      </c>
      <c r="J1429" s="172">
        <v>22.415500000000002</v>
      </c>
      <c r="K1429" s="172">
        <v>22.968</v>
      </c>
      <c r="L1429" s="172">
        <v>13.9109</v>
      </c>
      <c r="M1429" s="172">
        <v>12.282400000000001</v>
      </c>
      <c r="N1429" s="172">
        <v>11.720499999999999</v>
      </c>
      <c r="O1429" s="172">
        <v>8.7560000000000002</v>
      </c>
      <c r="P1429" s="172">
        <v>9.0157000000000007</v>
      </c>
      <c r="Q1429" s="172">
        <v>9.0373999999999999</v>
      </c>
      <c r="R1429" s="172">
        <v>10.620900000000001</v>
      </c>
    </row>
    <row r="1430" spans="1:18" x14ac:dyDescent="0.3">
      <c r="A1430" s="168" t="s">
        <v>1476</v>
      </c>
      <c r="B1430" s="168" t="s">
        <v>1531</v>
      </c>
      <c r="C1430" s="168">
        <v>106231</v>
      </c>
      <c r="D1430" s="171">
        <v>44025</v>
      </c>
      <c r="E1430" s="172">
        <v>24.462599999999998</v>
      </c>
      <c r="F1430" s="172">
        <v>3.5819999999999999</v>
      </c>
      <c r="G1430" s="172">
        <v>3.5819999999999999</v>
      </c>
      <c r="H1430" s="172">
        <v>28.138100000000001</v>
      </c>
      <c r="I1430" s="172">
        <v>25.6797</v>
      </c>
      <c r="J1430" s="172">
        <v>21.905200000000001</v>
      </c>
      <c r="K1430" s="172">
        <v>22.436699999999998</v>
      </c>
      <c r="L1430" s="172">
        <v>13.3726</v>
      </c>
      <c r="M1430" s="172">
        <v>11.7357</v>
      </c>
      <c r="N1430" s="172">
        <v>11.162800000000001</v>
      </c>
      <c r="O1430" s="172">
        <v>8.1487999999999996</v>
      </c>
      <c r="P1430" s="172">
        <v>8.4191000000000003</v>
      </c>
      <c r="Q1430" s="172">
        <v>7.1375000000000002</v>
      </c>
      <c r="R1430" s="172">
        <v>10.041700000000001</v>
      </c>
    </row>
    <row r="1431" spans="1:18" x14ac:dyDescent="0.3">
      <c r="A1431" s="168" t="s">
        <v>1476</v>
      </c>
      <c r="B1431" s="168" t="s">
        <v>1532</v>
      </c>
      <c r="C1431" s="168">
        <v>101563</v>
      </c>
      <c r="D1431" s="171">
        <v>44025</v>
      </c>
      <c r="E1431" s="172">
        <v>31.6068</v>
      </c>
      <c r="F1431" s="172">
        <v>7.8193000000000001</v>
      </c>
      <c r="G1431" s="172">
        <v>7.8193000000000001</v>
      </c>
      <c r="H1431" s="172">
        <v>32.753700000000002</v>
      </c>
      <c r="I1431" s="172">
        <v>29.834800000000001</v>
      </c>
      <c r="J1431" s="172">
        <v>25.736699999999999</v>
      </c>
      <c r="K1431" s="172">
        <v>22.397600000000001</v>
      </c>
      <c r="L1431" s="172">
        <v>13.492599999999999</v>
      </c>
      <c r="M1431" s="172">
        <v>11.587</v>
      </c>
      <c r="N1431" s="172">
        <v>5.0442999999999998</v>
      </c>
      <c r="O1431" s="172">
        <v>3.2566000000000002</v>
      </c>
      <c r="P1431" s="172">
        <v>5.1482999999999999</v>
      </c>
      <c r="Q1431" s="172">
        <v>6.6521999999999997</v>
      </c>
      <c r="R1431" s="172">
        <v>2.4943</v>
      </c>
    </row>
    <row r="1432" spans="1:18" x14ac:dyDescent="0.3">
      <c r="A1432" s="168" t="s">
        <v>1476</v>
      </c>
      <c r="B1432" s="168" t="s">
        <v>1533</v>
      </c>
      <c r="C1432" s="168">
        <v>119664</v>
      </c>
      <c r="D1432" s="171">
        <v>44025</v>
      </c>
      <c r="E1432" s="172">
        <v>33.616799999999998</v>
      </c>
      <c r="F1432" s="172">
        <v>8.5836000000000006</v>
      </c>
      <c r="G1432" s="172">
        <v>8.5836000000000006</v>
      </c>
      <c r="H1432" s="172">
        <v>33.500399999999999</v>
      </c>
      <c r="I1432" s="172">
        <v>30.5776</v>
      </c>
      <c r="J1432" s="172">
        <v>26.486999999999998</v>
      </c>
      <c r="K1432" s="172">
        <v>23.078299999999999</v>
      </c>
      <c r="L1432" s="172">
        <v>14.189299999999999</v>
      </c>
      <c r="M1432" s="172">
        <v>12.3001</v>
      </c>
      <c r="N1432" s="172">
        <v>5.7350000000000003</v>
      </c>
      <c r="O1432" s="172">
        <v>4.0766999999999998</v>
      </c>
      <c r="P1432" s="172">
        <v>6.0762</v>
      </c>
      <c r="Q1432" s="172">
        <v>7.4199000000000002</v>
      </c>
      <c r="R1432" s="172">
        <v>3.2033</v>
      </c>
    </row>
    <row r="1433" spans="1:18" x14ac:dyDescent="0.3">
      <c r="A1433" s="168" t="s">
        <v>1476</v>
      </c>
      <c r="B1433" s="168" t="s">
        <v>1534</v>
      </c>
      <c r="C1433" s="168">
        <v>101548</v>
      </c>
      <c r="D1433" s="171">
        <v>44025</v>
      </c>
      <c r="E1433" s="172">
        <v>37.130099999999999</v>
      </c>
      <c r="F1433" s="172">
        <v>3.835</v>
      </c>
      <c r="G1433" s="172">
        <v>3.835</v>
      </c>
      <c r="H1433" s="172">
        <v>30.866199999999999</v>
      </c>
      <c r="I1433" s="172">
        <v>28.557500000000001</v>
      </c>
      <c r="J1433" s="172">
        <v>28.4664</v>
      </c>
      <c r="K1433" s="172">
        <v>23.23</v>
      </c>
      <c r="L1433" s="172">
        <v>14.078200000000001</v>
      </c>
      <c r="M1433" s="172">
        <v>11.923400000000001</v>
      </c>
      <c r="N1433" s="172">
        <v>10.917400000000001</v>
      </c>
      <c r="O1433" s="172">
        <v>5.8954000000000004</v>
      </c>
      <c r="P1433" s="172">
        <v>6.9086999999999996</v>
      </c>
      <c r="Q1433" s="172">
        <v>7.5853000000000002</v>
      </c>
      <c r="R1433" s="172">
        <v>6.7455999999999996</v>
      </c>
    </row>
    <row r="1434" spans="1:18" x14ac:dyDescent="0.3">
      <c r="A1434" s="168" t="s">
        <v>1476</v>
      </c>
      <c r="B1434" s="168" t="s">
        <v>1535</v>
      </c>
      <c r="C1434" s="168">
        <v>119949</v>
      </c>
      <c r="D1434" s="171">
        <v>44025</v>
      </c>
      <c r="E1434" s="172">
        <v>39.358199999999997</v>
      </c>
      <c r="F1434" s="172">
        <v>4.7314999999999996</v>
      </c>
      <c r="G1434" s="172">
        <v>4.7314999999999996</v>
      </c>
      <c r="H1434" s="172">
        <v>31.7898</v>
      </c>
      <c r="I1434" s="172">
        <v>29.4893</v>
      </c>
      <c r="J1434" s="172">
        <v>29.417999999999999</v>
      </c>
      <c r="K1434" s="172">
        <v>24.211099999999998</v>
      </c>
      <c r="L1434" s="172">
        <v>15.08</v>
      </c>
      <c r="M1434" s="172">
        <v>12.939299999999999</v>
      </c>
      <c r="N1434" s="172">
        <v>11.9544</v>
      </c>
      <c r="O1434" s="172">
        <v>6.8311000000000002</v>
      </c>
      <c r="P1434" s="172">
        <v>7.8330000000000002</v>
      </c>
      <c r="Q1434" s="172">
        <v>8.5864999999999991</v>
      </c>
      <c r="R1434" s="172">
        <v>7.7062999999999997</v>
      </c>
    </row>
    <row r="1435" spans="1:18" x14ac:dyDescent="0.3">
      <c r="A1435" s="168" t="s">
        <v>1476</v>
      </c>
      <c r="B1435" s="168" t="s">
        <v>1536</v>
      </c>
      <c r="C1435" s="168">
        <v>120718</v>
      </c>
      <c r="D1435" s="171">
        <v>44025</v>
      </c>
      <c r="E1435" s="172">
        <v>23.597899999999999</v>
      </c>
      <c r="F1435" s="172">
        <v>6.3449999999999998</v>
      </c>
      <c r="G1435" s="172">
        <v>6.3449999999999998</v>
      </c>
      <c r="H1435" s="172">
        <v>28.9068</v>
      </c>
      <c r="I1435" s="172">
        <v>25.3005</v>
      </c>
      <c r="J1435" s="172">
        <v>26.269300000000001</v>
      </c>
      <c r="K1435" s="172">
        <v>24.122699999999998</v>
      </c>
      <c r="L1435" s="172">
        <v>14.877700000000001</v>
      </c>
      <c r="M1435" s="172">
        <v>12.9373</v>
      </c>
      <c r="N1435" s="172">
        <v>12.382899999999999</v>
      </c>
      <c r="O1435" s="172">
        <v>4.2355</v>
      </c>
      <c r="P1435" s="172">
        <v>6.4316000000000004</v>
      </c>
      <c r="Q1435" s="172">
        <v>7.5490000000000004</v>
      </c>
      <c r="R1435" s="172">
        <v>3.7185000000000001</v>
      </c>
    </row>
    <row r="1436" spans="1:18" x14ac:dyDescent="0.3">
      <c r="A1436" s="168" t="s">
        <v>1476</v>
      </c>
      <c r="B1436" s="168" t="s">
        <v>1537</v>
      </c>
      <c r="C1436" s="168">
        <v>106624</v>
      </c>
      <c r="D1436" s="171">
        <v>44025</v>
      </c>
      <c r="E1436" s="172">
        <v>22.802600000000002</v>
      </c>
      <c r="F1436" s="172">
        <v>5.8719999999999999</v>
      </c>
      <c r="G1436" s="172">
        <v>5.8719999999999999</v>
      </c>
      <c r="H1436" s="172">
        <v>28.394600000000001</v>
      </c>
      <c r="I1436" s="172">
        <v>24.850999999999999</v>
      </c>
      <c r="J1436" s="172">
        <v>25.8569</v>
      </c>
      <c r="K1436" s="172">
        <v>23.720099999999999</v>
      </c>
      <c r="L1436" s="172">
        <v>14.4697</v>
      </c>
      <c r="M1436" s="172">
        <v>12.5168</v>
      </c>
      <c r="N1436" s="172">
        <v>11.9503</v>
      </c>
      <c r="O1436" s="172">
        <v>3.7608999999999999</v>
      </c>
      <c r="P1436" s="172">
        <v>5.9231999999999996</v>
      </c>
      <c r="Q1436" s="172">
        <v>6.6369999999999996</v>
      </c>
      <c r="R1436" s="172">
        <v>3.2665999999999999</v>
      </c>
    </row>
    <row r="1437" spans="1:18" x14ac:dyDescent="0.3">
      <c r="A1437" s="173" t="s">
        <v>27</v>
      </c>
      <c r="B1437" s="168"/>
      <c r="C1437" s="168"/>
      <c r="D1437" s="168"/>
      <c r="E1437" s="168"/>
      <c r="F1437" s="174">
        <v>1.6282982456140349</v>
      </c>
      <c r="G1437" s="174">
        <v>1.5626596491228069</v>
      </c>
      <c r="H1437" s="174">
        <v>25.10103749999999</v>
      </c>
      <c r="I1437" s="174">
        <v>39.448598214285717</v>
      </c>
      <c r="J1437" s="174">
        <v>28.527894642857142</v>
      </c>
      <c r="K1437" s="174">
        <v>17.910708928571427</v>
      </c>
      <c r="L1437" s="174">
        <v>11.050032142857146</v>
      </c>
      <c r="M1437" s="174">
        <v>9.5922589285714306</v>
      </c>
      <c r="N1437" s="174">
        <v>8.9518928571428589</v>
      </c>
      <c r="O1437" s="174">
        <v>6.3580730769230787</v>
      </c>
      <c r="P1437" s="174">
        <v>7.2536711538461542</v>
      </c>
      <c r="Q1437" s="174">
        <v>7.7730982456140332</v>
      </c>
      <c r="R1437" s="174">
        <v>7.0876666666666672</v>
      </c>
    </row>
    <row r="1438" spans="1:18" x14ac:dyDescent="0.3">
      <c r="A1438" s="173" t="s">
        <v>409</v>
      </c>
      <c r="B1438" s="168"/>
      <c r="C1438" s="168"/>
      <c r="D1438" s="168"/>
      <c r="E1438" s="168"/>
      <c r="F1438" s="174">
        <v>3.3571</v>
      </c>
      <c r="G1438" s="174">
        <v>3.3571</v>
      </c>
      <c r="H1438" s="174">
        <v>25.286299999999997</v>
      </c>
      <c r="I1438" s="174">
        <v>25.056750000000001</v>
      </c>
      <c r="J1438" s="174">
        <v>24.259250000000002</v>
      </c>
      <c r="K1438" s="174">
        <v>21.849649999999997</v>
      </c>
      <c r="L1438" s="174">
        <v>13.20975</v>
      </c>
      <c r="M1438" s="174">
        <v>11.4611</v>
      </c>
      <c r="N1438" s="174">
        <v>10.896100000000001</v>
      </c>
      <c r="O1438" s="174">
        <v>7.60175</v>
      </c>
      <c r="P1438" s="174">
        <v>8.0296000000000003</v>
      </c>
      <c r="Q1438" s="174">
        <v>7.8841000000000001</v>
      </c>
      <c r="R1438" s="174">
        <v>9.2759</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44025</v>
      </c>
      <c r="E1441" s="172">
        <v>25.4651</v>
      </c>
      <c r="F1441" s="172">
        <v>-7.0199999999999999E-2</v>
      </c>
      <c r="G1441" s="172">
        <v>-7.0199999999999999E-2</v>
      </c>
      <c r="H1441" s="172">
        <v>0.82789999999999997</v>
      </c>
      <c r="I1441" s="172">
        <v>2.8369</v>
      </c>
      <c r="J1441" s="172">
        <v>7.2241999999999997</v>
      </c>
      <c r="K1441" s="172">
        <v>18.6631</v>
      </c>
      <c r="L1441" s="172">
        <v>-20.998999999999999</v>
      </c>
      <c r="M1441" s="172">
        <v>-13.3253</v>
      </c>
      <c r="N1441" s="172">
        <v>-21.878299999999999</v>
      </c>
      <c r="O1441" s="172">
        <v>-12.6899</v>
      </c>
      <c r="P1441" s="172">
        <v>0.47889999999999999</v>
      </c>
      <c r="Q1441" s="172">
        <v>7.2816999999999998</v>
      </c>
      <c r="R1441" s="172">
        <v>-18.0078</v>
      </c>
    </row>
    <row r="1442" spans="1:18" x14ac:dyDescent="0.3">
      <c r="A1442" s="168" t="s">
        <v>1539</v>
      </c>
      <c r="B1442" s="168" t="s">
        <v>1541</v>
      </c>
      <c r="C1442" s="168">
        <v>119556</v>
      </c>
      <c r="D1442" s="171">
        <v>44025</v>
      </c>
      <c r="E1442" s="172">
        <v>27.4465</v>
      </c>
      <c r="F1442" s="172">
        <v>-6.1199999999999997E-2</v>
      </c>
      <c r="G1442" s="172">
        <v>-6.1199999999999997E-2</v>
      </c>
      <c r="H1442" s="172">
        <v>0.85140000000000005</v>
      </c>
      <c r="I1442" s="172">
        <v>2.8972000000000002</v>
      </c>
      <c r="J1442" s="172">
        <v>7.3521000000000001</v>
      </c>
      <c r="K1442" s="172">
        <v>19.050999999999998</v>
      </c>
      <c r="L1442" s="172">
        <v>-20.529</v>
      </c>
      <c r="M1442" s="172">
        <v>-12.5585</v>
      </c>
      <c r="N1442" s="172">
        <v>-20.958100000000002</v>
      </c>
      <c r="O1442" s="172">
        <v>-11.625299999999999</v>
      </c>
      <c r="P1442" s="172">
        <v>1.5724</v>
      </c>
      <c r="Q1442" s="172">
        <v>10.126799999999999</v>
      </c>
      <c r="R1442" s="172">
        <v>-17.044499999999999</v>
      </c>
    </row>
    <row r="1443" spans="1:18" x14ac:dyDescent="0.3">
      <c r="A1443" s="168" t="s">
        <v>1539</v>
      </c>
      <c r="B1443" s="168" t="s">
        <v>1542</v>
      </c>
      <c r="C1443" s="168">
        <v>125354</v>
      </c>
      <c r="D1443" s="171">
        <v>44025</v>
      </c>
      <c r="E1443" s="172">
        <v>31.11</v>
      </c>
      <c r="F1443" s="172">
        <v>-0.51170000000000004</v>
      </c>
      <c r="G1443" s="172">
        <v>-0.51170000000000004</v>
      </c>
      <c r="H1443" s="172">
        <v>0.22550000000000001</v>
      </c>
      <c r="I1443" s="172">
        <v>3.3212000000000002</v>
      </c>
      <c r="J1443" s="172">
        <v>5.9244000000000003</v>
      </c>
      <c r="K1443" s="172">
        <v>14.333</v>
      </c>
      <c r="L1443" s="172">
        <v>-11.291700000000001</v>
      </c>
      <c r="M1443" s="172">
        <v>-3.1444999999999999</v>
      </c>
      <c r="N1443" s="172">
        <v>1.105</v>
      </c>
      <c r="O1443" s="172">
        <v>4.8448000000000002</v>
      </c>
      <c r="P1443" s="172">
        <v>9.3260000000000005</v>
      </c>
      <c r="Q1443" s="172">
        <v>18.687200000000001</v>
      </c>
      <c r="R1443" s="172">
        <v>5.0816999999999997</v>
      </c>
    </row>
    <row r="1444" spans="1:18" x14ac:dyDescent="0.3">
      <c r="A1444" s="168" t="s">
        <v>1539</v>
      </c>
      <c r="B1444" s="168" t="s">
        <v>1543</v>
      </c>
      <c r="C1444" s="168">
        <v>125350</v>
      </c>
      <c r="D1444" s="171">
        <v>44025</v>
      </c>
      <c r="E1444" s="172">
        <v>28.77</v>
      </c>
      <c r="F1444" s="172">
        <v>-0.51870000000000005</v>
      </c>
      <c r="G1444" s="172">
        <v>-0.51870000000000005</v>
      </c>
      <c r="H1444" s="172">
        <v>0.1741</v>
      </c>
      <c r="I1444" s="172">
        <v>3.2292999999999998</v>
      </c>
      <c r="J1444" s="172">
        <v>5.7721</v>
      </c>
      <c r="K1444" s="172">
        <v>13.805400000000001</v>
      </c>
      <c r="L1444" s="172">
        <v>-12.072100000000001</v>
      </c>
      <c r="M1444" s="172">
        <v>-4.3868</v>
      </c>
      <c r="N1444" s="172">
        <v>-0.51870000000000005</v>
      </c>
      <c r="O1444" s="172">
        <v>3.5219</v>
      </c>
      <c r="P1444" s="172">
        <v>8.0244</v>
      </c>
      <c r="Q1444" s="172">
        <v>17.294499999999999</v>
      </c>
      <c r="R1444" s="172">
        <v>3.6825000000000001</v>
      </c>
    </row>
    <row r="1445" spans="1:18" x14ac:dyDescent="0.3">
      <c r="A1445" s="168" t="s">
        <v>1539</v>
      </c>
      <c r="B1445" s="168" t="s">
        <v>1544</v>
      </c>
      <c r="C1445" s="168">
        <v>145678</v>
      </c>
      <c r="D1445" s="171">
        <v>44025</v>
      </c>
      <c r="E1445" s="172">
        <v>11.29</v>
      </c>
      <c r="F1445" s="172">
        <v>-8.8499999999999995E-2</v>
      </c>
      <c r="G1445" s="172">
        <v>-8.8499999999999995E-2</v>
      </c>
      <c r="H1445" s="172">
        <v>1.3465</v>
      </c>
      <c r="I1445" s="172">
        <v>4.5369999999999999</v>
      </c>
      <c r="J1445" s="172">
        <v>7.5237999999999996</v>
      </c>
      <c r="K1445" s="172">
        <v>17.972799999999999</v>
      </c>
      <c r="L1445" s="172">
        <v>2.4500999999999999</v>
      </c>
      <c r="M1445" s="172">
        <v>12.6747</v>
      </c>
      <c r="N1445" s="172">
        <v>8.8717000000000006</v>
      </c>
      <c r="O1445" s="172"/>
      <c r="P1445" s="172"/>
      <c r="Q1445" s="172">
        <v>8.0500000000000007</v>
      </c>
      <c r="R1445" s="172"/>
    </row>
    <row r="1446" spans="1:18" x14ac:dyDescent="0.3">
      <c r="A1446" s="168" t="s">
        <v>1539</v>
      </c>
      <c r="B1446" s="168" t="s">
        <v>1545</v>
      </c>
      <c r="C1446" s="168">
        <v>145677</v>
      </c>
      <c r="D1446" s="171">
        <v>44025</v>
      </c>
      <c r="E1446" s="172">
        <v>10.97</v>
      </c>
      <c r="F1446" s="172">
        <v>-9.11E-2</v>
      </c>
      <c r="G1446" s="172">
        <v>-9.11E-2</v>
      </c>
      <c r="H1446" s="172">
        <v>1.2927</v>
      </c>
      <c r="I1446" s="172">
        <v>4.4762000000000004</v>
      </c>
      <c r="J1446" s="172">
        <v>7.3385999999999996</v>
      </c>
      <c r="K1446" s="172">
        <v>17.451799999999999</v>
      </c>
      <c r="L1446" s="172">
        <v>1.4801</v>
      </c>
      <c r="M1446" s="172">
        <v>11.032400000000001</v>
      </c>
      <c r="N1446" s="172">
        <v>6.9200999999999997</v>
      </c>
      <c r="O1446" s="172"/>
      <c r="P1446" s="172"/>
      <c r="Q1446" s="172">
        <v>6.0856000000000003</v>
      </c>
      <c r="R1446" s="172"/>
    </row>
    <row r="1447" spans="1:18" x14ac:dyDescent="0.3">
      <c r="A1447" s="168" t="s">
        <v>1539</v>
      </c>
      <c r="B1447" s="168" t="s">
        <v>1546</v>
      </c>
      <c r="C1447" s="168">
        <v>146130</v>
      </c>
      <c r="D1447" s="171">
        <v>44025</v>
      </c>
      <c r="E1447" s="172">
        <v>9.76</v>
      </c>
      <c r="F1447" s="172">
        <v>-0.30640000000000001</v>
      </c>
      <c r="G1447" s="172">
        <v>-0.30640000000000001</v>
      </c>
      <c r="H1447" s="172">
        <v>0.72240000000000004</v>
      </c>
      <c r="I1447" s="172">
        <v>3.8298000000000001</v>
      </c>
      <c r="J1447" s="172">
        <v>7.6074999999999999</v>
      </c>
      <c r="K1447" s="172">
        <v>22.459199999999999</v>
      </c>
      <c r="L1447" s="172">
        <v>-4.5942999999999996</v>
      </c>
      <c r="M1447" s="172">
        <v>7.2526999999999999</v>
      </c>
      <c r="N1447" s="172">
        <v>-0.91369999999999996</v>
      </c>
      <c r="O1447" s="172"/>
      <c r="P1447" s="172"/>
      <c r="Q1447" s="172">
        <v>-1.7102999999999999</v>
      </c>
      <c r="R1447" s="172"/>
    </row>
    <row r="1448" spans="1:18" x14ac:dyDescent="0.3">
      <c r="A1448" s="168" t="s">
        <v>1539</v>
      </c>
      <c r="B1448" s="168" t="s">
        <v>1547</v>
      </c>
      <c r="C1448" s="168">
        <v>146127</v>
      </c>
      <c r="D1448" s="171">
        <v>44025</v>
      </c>
      <c r="E1448" s="172">
        <v>9.52</v>
      </c>
      <c r="F1448" s="172">
        <v>-0.31409999999999999</v>
      </c>
      <c r="G1448" s="172">
        <v>-0.31409999999999999</v>
      </c>
      <c r="H1448" s="172">
        <v>0.63419999999999999</v>
      </c>
      <c r="I1448" s="172">
        <v>3.7037</v>
      </c>
      <c r="J1448" s="172">
        <v>7.4492000000000003</v>
      </c>
      <c r="K1448" s="172">
        <v>21.895</v>
      </c>
      <c r="L1448" s="172">
        <v>-5.4618000000000002</v>
      </c>
      <c r="M1448" s="172">
        <v>5.7778</v>
      </c>
      <c r="N1448" s="172">
        <v>-2.6585000000000001</v>
      </c>
      <c r="O1448" s="172"/>
      <c r="P1448" s="172"/>
      <c r="Q1448" s="172">
        <v>-3.4327999999999999</v>
      </c>
      <c r="R1448" s="172"/>
    </row>
    <row r="1449" spans="1:18" x14ac:dyDescent="0.3">
      <c r="A1449" s="168" t="s">
        <v>1539</v>
      </c>
      <c r="B1449" s="168" t="s">
        <v>1548</v>
      </c>
      <c r="C1449" s="168">
        <v>119212</v>
      </c>
      <c r="D1449" s="171">
        <v>44025</v>
      </c>
      <c r="E1449" s="172">
        <v>52.625999999999998</v>
      </c>
      <c r="F1449" s="172">
        <v>-0.80859999999999999</v>
      </c>
      <c r="G1449" s="172">
        <v>-0.80859999999999999</v>
      </c>
      <c r="H1449" s="172">
        <v>-0.44640000000000002</v>
      </c>
      <c r="I1449" s="172">
        <v>2.1646000000000001</v>
      </c>
      <c r="J1449" s="172">
        <v>7.9286000000000003</v>
      </c>
      <c r="K1449" s="172">
        <v>22.065300000000001</v>
      </c>
      <c r="L1449" s="172">
        <v>-10.5274</v>
      </c>
      <c r="M1449" s="172">
        <v>2.0278999999999998</v>
      </c>
      <c r="N1449" s="172">
        <v>-5.6273</v>
      </c>
      <c r="O1449" s="172">
        <v>-6.4539999999999997</v>
      </c>
      <c r="P1449" s="172">
        <v>4.5255000000000001</v>
      </c>
      <c r="Q1449" s="172">
        <v>15.707100000000001</v>
      </c>
      <c r="R1449" s="172">
        <v>-5.6730999999999998</v>
      </c>
    </row>
    <row r="1450" spans="1:18" x14ac:dyDescent="0.3">
      <c r="A1450" s="168" t="s">
        <v>1539</v>
      </c>
      <c r="B1450" s="168" t="s">
        <v>1549</v>
      </c>
      <c r="C1450" s="168">
        <v>105989</v>
      </c>
      <c r="D1450" s="171">
        <v>44025</v>
      </c>
      <c r="E1450" s="172">
        <v>50.07</v>
      </c>
      <c r="F1450" s="172">
        <v>-0.81610000000000005</v>
      </c>
      <c r="G1450" s="172">
        <v>-0.81610000000000005</v>
      </c>
      <c r="H1450" s="172">
        <v>-0.4652</v>
      </c>
      <c r="I1450" s="172">
        <v>2.1295000000000002</v>
      </c>
      <c r="J1450" s="172">
        <v>7.8444000000000003</v>
      </c>
      <c r="K1450" s="172">
        <v>21.7804</v>
      </c>
      <c r="L1450" s="172">
        <v>-10.9297</v>
      </c>
      <c r="M1450" s="172">
        <v>1.3460000000000001</v>
      </c>
      <c r="N1450" s="172">
        <v>-6.4619</v>
      </c>
      <c r="O1450" s="172">
        <v>-7.0696000000000003</v>
      </c>
      <c r="P1450" s="172">
        <v>3.8376999999999999</v>
      </c>
      <c r="Q1450" s="172">
        <v>13.0946</v>
      </c>
      <c r="R1450" s="172">
        <v>-6.4314</v>
      </c>
    </row>
    <row r="1451" spans="1:18" x14ac:dyDescent="0.3">
      <c r="A1451" s="168" t="s">
        <v>1539</v>
      </c>
      <c r="B1451" s="168" t="s">
        <v>1550</v>
      </c>
      <c r="C1451" s="168">
        <v>146196</v>
      </c>
      <c r="D1451" s="171">
        <v>44025</v>
      </c>
      <c r="E1451" s="172">
        <v>10.762</v>
      </c>
      <c r="F1451" s="172">
        <v>-0.1021</v>
      </c>
      <c r="G1451" s="172">
        <v>-0.1021</v>
      </c>
      <c r="H1451" s="172">
        <v>0.2142</v>
      </c>
      <c r="I1451" s="172">
        <v>3.7900999999999998</v>
      </c>
      <c r="J1451" s="172">
        <v>7.4374000000000002</v>
      </c>
      <c r="K1451" s="172">
        <v>20.623200000000001</v>
      </c>
      <c r="L1451" s="172">
        <v>-7.6778000000000004</v>
      </c>
      <c r="M1451" s="172">
        <v>1.4421999999999999</v>
      </c>
      <c r="N1451" s="172">
        <v>-0.94799999999999995</v>
      </c>
      <c r="O1451" s="172"/>
      <c r="P1451" s="172"/>
      <c r="Q1451" s="172">
        <v>5.2690000000000001</v>
      </c>
      <c r="R1451" s="172"/>
    </row>
    <row r="1452" spans="1:18" x14ac:dyDescent="0.3">
      <c r="A1452" s="168" t="s">
        <v>1539</v>
      </c>
      <c r="B1452" s="168" t="s">
        <v>1551</v>
      </c>
      <c r="C1452" s="168">
        <v>146193</v>
      </c>
      <c r="D1452" s="171">
        <v>44025</v>
      </c>
      <c r="E1452" s="172">
        <v>10.528</v>
      </c>
      <c r="F1452" s="172">
        <v>-0.12330000000000001</v>
      </c>
      <c r="G1452" s="172">
        <v>-0.12330000000000001</v>
      </c>
      <c r="H1452" s="172">
        <v>0.17130000000000001</v>
      </c>
      <c r="I1452" s="172">
        <v>3.7241</v>
      </c>
      <c r="J1452" s="172">
        <v>7.2862999999999998</v>
      </c>
      <c r="K1452" s="172">
        <v>20.141500000000001</v>
      </c>
      <c r="L1452" s="172">
        <v>-8.4044000000000008</v>
      </c>
      <c r="M1452" s="172">
        <v>0.23799999999999999</v>
      </c>
      <c r="N1452" s="172">
        <v>-2.5005000000000002</v>
      </c>
      <c r="O1452" s="172"/>
      <c r="P1452" s="172"/>
      <c r="Q1452" s="172">
        <v>3.6633</v>
      </c>
      <c r="R1452" s="172"/>
    </row>
    <row r="1453" spans="1:18" x14ac:dyDescent="0.3">
      <c r="A1453" s="168" t="s">
        <v>1539</v>
      </c>
      <c r="B1453" s="168" t="s">
        <v>1552</v>
      </c>
      <c r="C1453" s="168">
        <v>103360</v>
      </c>
      <c r="D1453" s="171">
        <v>44025</v>
      </c>
      <c r="E1453" s="172">
        <v>40.414700000000003</v>
      </c>
      <c r="F1453" s="172">
        <v>-0.16550000000000001</v>
      </c>
      <c r="G1453" s="172">
        <v>-0.16550000000000001</v>
      </c>
      <c r="H1453" s="172">
        <v>-0.40639999999999998</v>
      </c>
      <c r="I1453" s="172">
        <v>1.9255</v>
      </c>
      <c r="J1453" s="172">
        <v>5.7485999999999997</v>
      </c>
      <c r="K1453" s="172">
        <v>13.5726</v>
      </c>
      <c r="L1453" s="172">
        <v>-21.703199999999999</v>
      </c>
      <c r="M1453" s="172">
        <v>-16.0701</v>
      </c>
      <c r="N1453" s="172">
        <v>-21.716999999999999</v>
      </c>
      <c r="O1453" s="172">
        <v>-10.1417</v>
      </c>
      <c r="P1453" s="172">
        <v>0.8468</v>
      </c>
      <c r="Q1453" s="172">
        <v>10.1059</v>
      </c>
      <c r="R1453" s="172">
        <v>-15.666700000000001</v>
      </c>
    </row>
    <row r="1454" spans="1:18" x14ac:dyDescent="0.3">
      <c r="A1454" s="168" t="s">
        <v>1539</v>
      </c>
      <c r="B1454" s="168" t="s">
        <v>1553</v>
      </c>
      <c r="C1454" s="168">
        <v>118525</v>
      </c>
      <c r="D1454" s="171">
        <v>44025</v>
      </c>
      <c r="E1454" s="172">
        <v>43.860500000000002</v>
      </c>
      <c r="F1454" s="172">
        <v>-0.1578</v>
      </c>
      <c r="G1454" s="172">
        <v>-0.1578</v>
      </c>
      <c r="H1454" s="172">
        <v>-0.38969999999999999</v>
      </c>
      <c r="I1454" s="172">
        <v>1.9575</v>
      </c>
      <c r="J1454" s="172">
        <v>5.8240999999999996</v>
      </c>
      <c r="K1454" s="172">
        <v>13.827299999999999</v>
      </c>
      <c r="L1454" s="172">
        <v>-21.3568</v>
      </c>
      <c r="M1454" s="172">
        <v>-15.5023</v>
      </c>
      <c r="N1454" s="172">
        <v>-21.0061</v>
      </c>
      <c r="O1454" s="172">
        <v>-9.1608000000000001</v>
      </c>
      <c r="P1454" s="172">
        <v>2.0274999999999999</v>
      </c>
      <c r="Q1454" s="172">
        <v>13.228400000000001</v>
      </c>
      <c r="R1454" s="172">
        <v>-14.812200000000001</v>
      </c>
    </row>
    <row r="1455" spans="1:18" x14ac:dyDescent="0.3">
      <c r="A1455" s="168" t="s">
        <v>1539</v>
      </c>
      <c r="B1455" s="168" t="s">
        <v>1554</v>
      </c>
      <c r="C1455" s="168">
        <v>130503</v>
      </c>
      <c r="D1455" s="171">
        <v>44025</v>
      </c>
      <c r="E1455" s="172">
        <v>35.787999999999997</v>
      </c>
      <c r="F1455" s="172">
        <v>-0.33700000000000002</v>
      </c>
      <c r="G1455" s="172">
        <v>-0.33700000000000002</v>
      </c>
      <c r="H1455" s="172">
        <v>0.66379999999999995</v>
      </c>
      <c r="I1455" s="172">
        <v>2.8332000000000002</v>
      </c>
      <c r="J1455" s="172">
        <v>8.7352000000000007</v>
      </c>
      <c r="K1455" s="172">
        <v>22.243500000000001</v>
      </c>
      <c r="L1455" s="172">
        <v>-16.686800000000002</v>
      </c>
      <c r="M1455" s="172">
        <v>-11.712999999999999</v>
      </c>
      <c r="N1455" s="172">
        <v>-19.343699999999998</v>
      </c>
      <c r="O1455" s="172">
        <v>-3.7761</v>
      </c>
      <c r="P1455" s="172">
        <v>6.1098999999999997</v>
      </c>
      <c r="Q1455" s="172">
        <v>11.360900000000001</v>
      </c>
      <c r="R1455" s="172">
        <v>-11.891400000000001</v>
      </c>
    </row>
    <row r="1456" spans="1:18" x14ac:dyDescent="0.3">
      <c r="A1456" s="168" t="s">
        <v>1539</v>
      </c>
      <c r="B1456" s="168" t="s">
        <v>1555</v>
      </c>
      <c r="C1456" s="168">
        <v>130502</v>
      </c>
      <c r="D1456" s="171">
        <v>44025</v>
      </c>
      <c r="E1456" s="172">
        <v>32.997</v>
      </c>
      <c r="F1456" s="172">
        <v>-0.3473</v>
      </c>
      <c r="G1456" s="172">
        <v>-0.3473</v>
      </c>
      <c r="H1456" s="172">
        <v>0.64659999999999995</v>
      </c>
      <c r="I1456" s="172">
        <v>2.7944</v>
      </c>
      <c r="J1456" s="172">
        <v>8.6463999999999999</v>
      </c>
      <c r="K1456" s="172">
        <v>21.926600000000001</v>
      </c>
      <c r="L1456" s="172">
        <v>-17.107500000000002</v>
      </c>
      <c r="M1456" s="172">
        <v>-12.3911</v>
      </c>
      <c r="N1456" s="172">
        <v>-20.166</v>
      </c>
      <c r="O1456" s="172">
        <v>-4.9634</v>
      </c>
      <c r="P1456" s="172">
        <v>4.8056000000000001</v>
      </c>
      <c r="Q1456" s="172">
        <v>10.2057</v>
      </c>
      <c r="R1456" s="172">
        <v>-12.9336</v>
      </c>
    </row>
    <row r="1457" spans="1:18" x14ac:dyDescent="0.3">
      <c r="A1457" s="168" t="s">
        <v>1539</v>
      </c>
      <c r="B1457" s="168" t="s">
        <v>1556</v>
      </c>
      <c r="C1457" s="168">
        <v>103006</v>
      </c>
      <c r="D1457" s="171">
        <v>44025</v>
      </c>
      <c r="E1457" s="172">
        <v>40.497100000000003</v>
      </c>
      <c r="F1457" s="172">
        <v>-0.19989999999999999</v>
      </c>
      <c r="G1457" s="172">
        <v>-0.19989999999999999</v>
      </c>
      <c r="H1457" s="172">
        <v>0.48859999999999998</v>
      </c>
      <c r="I1457" s="172">
        <v>4.6824000000000003</v>
      </c>
      <c r="J1457" s="172">
        <v>8.4941999999999993</v>
      </c>
      <c r="K1457" s="172">
        <v>25.4938</v>
      </c>
      <c r="L1457" s="172">
        <v>-11.2361</v>
      </c>
      <c r="M1457" s="172">
        <v>-6.9625000000000004</v>
      </c>
      <c r="N1457" s="172">
        <v>-12.8712</v>
      </c>
      <c r="O1457" s="172">
        <v>-8.8975000000000009</v>
      </c>
      <c r="P1457" s="172">
        <v>0.43469999999999998</v>
      </c>
      <c r="Q1457" s="172">
        <v>9.6638000000000002</v>
      </c>
      <c r="R1457" s="172">
        <v>-12.6503</v>
      </c>
    </row>
    <row r="1458" spans="1:18" x14ac:dyDescent="0.3">
      <c r="A1458" s="168" t="s">
        <v>1539</v>
      </c>
      <c r="B1458" s="168" t="s">
        <v>1557</v>
      </c>
      <c r="C1458" s="168">
        <v>120069</v>
      </c>
      <c r="D1458" s="171">
        <v>44025</v>
      </c>
      <c r="E1458" s="172">
        <v>43.176099999999998</v>
      </c>
      <c r="F1458" s="172">
        <v>-0.18840000000000001</v>
      </c>
      <c r="G1458" s="172">
        <v>-0.18840000000000001</v>
      </c>
      <c r="H1458" s="172">
        <v>0.51570000000000005</v>
      </c>
      <c r="I1458" s="172">
        <v>4.7386999999999997</v>
      </c>
      <c r="J1458" s="172">
        <v>8.6232000000000006</v>
      </c>
      <c r="K1458" s="172">
        <v>25.9329</v>
      </c>
      <c r="L1458" s="172">
        <v>-10.598100000000001</v>
      </c>
      <c r="M1458" s="172">
        <v>-5.9669999999999996</v>
      </c>
      <c r="N1458" s="172">
        <v>-11.644399999999999</v>
      </c>
      <c r="O1458" s="172">
        <v>-7.9748000000000001</v>
      </c>
      <c r="P1458" s="172">
        <v>1.3445</v>
      </c>
      <c r="Q1458" s="172">
        <v>10.2591</v>
      </c>
      <c r="R1458" s="172">
        <v>-11.654500000000001</v>
      </c>
    </row>
    <row r="1459" spans="1:18" x14ac:dyDescent="0.3">
      <c r="A1459" s="168" t="s">
        <v>1539</v>
      </c>
      <c r="B1459" s="168" t="s">
        <v>1558</v>
      </c>
      <c r="C1459" s="168">
        <v>106823</v>
      </c>
      <c r="D1459" s="171">
        <v>44025</v>
      </c>
      <c r="E1459" s="172">
        <v>22.16</v>
      </c>
      <c r="F1459" s="172">
        <v>-0.22509999999999999</v>
      </c>
      <c r="G1459" s="172">
        <v>-0.22509999999999999</v>
      </c>
      <c r="H1459" s="172">
        <v>1.9319</v>
      </c>
      <c r="I1459" s="172">
        <v>4.9241999999999999</v>
      </c>
      <c r="J1459" s="172">
        <v>10.358599999999999</v>
      </c>
      <c r="K1459" s="172">
        <v>22.430900000000001</v>
      </c>
      <c r="L1459" s="172">
        <v>-17.096900000000002</v>
      </c>
      <c r="M1459" s="172">
        <v>-8.3539999999999992</v>
      </c>
      <c r="N1459" s="172">
        <v>-12.028600000000001</v>
      </c>
      <c r="O1459" s="172">
        <v>-5.6757</v>
      </c>
      <c r="P1459" s="172">
        <v>1.0895999999999999</v>
      </c>
      <c r="Q1459" s="172">
        <v>6.4421999999999997</v>
      </c>
      <c r="R1459" s="172">
        <v>-6.1615000000000002</v>
      </c>
    </row>
    <row r="1460" spans="1:18" x14ac:dyDescent="0.3">
      <c r="A1460" s="168" t="s">
        <v>1539</v>
      </c>
      <c r="B1460" s="168" t="s">
        <v>1559</v>
      </c>
      <c r="C1460" s="168">
        <v>120591</v>
      </c>
      <c r="D1460" s="171">
        <v>44025</v>
      </c>
      <c r="E1460" s="172">
        <v>23.37</v>
      </c>
      <c r="F1460" s="172">
        <v>-0.2135</v>
      </c>
      <c r="G1460" s="172">
        <v>-0.2135</v>
      </c>
      <c r="H1460" s="172">
        <v>1.9634</v>
      </c>
      <c r="I1460" s="172">
        <v>4.9865000000000004</v>
      </c>
      <c r="J1460" s="172">
        <v>10.496499999999999</v>
      </c>
      <c r="K1460" s="172">
        <v>22.935300000000002</v>
      </c>
      <c r="L1460" s="172">
        <v>-16.446200000000001</v>
      </c>
      <c r="M1460" s="172">
        <v>-7.2987000000000002</v>
      </c>
      <c r="N1460" s="172">
        <v>-10.7675</v>
      </c>
      <c r="O1460" s="172">
        <v>-4.7298999999999998</v>
      </c>
      <c r="P1460" s="172">
        <v>1.8796999999999999</v>
      </c>
      <c r="Q1460" s="172">
        <v>8.9077000000000002</v>
      </c>
      <c r="R1460" s="172">
        <v>-5.0396000000000001</v>
      </c>
    </row>
    <row r="1461" spans="1:18" x14ac:dyDescent="0.3">
      <c r="A1461" s="168" t="s">
        <v>1539</v>
      </c>
      <c r="B1461" s="168" t="s">
        <v>1560</v>
      </c>
      <c r="C1461" s="168">
        <v>141462</v>
      </c>
      <c r="D1461" s="171">
        <v>44025</v>
      </c>
      <c r="E1461" s="172">
        <v>7.8</v>
      </c>
      <c r="F1461" s="172">
        <v>0.12839999999999999</v>
      </c>
      <c r="G1461" s="172">
        <v>0.12839999999999999</v>
      </c>
      <c r="H1461" s="172">
        <v>0.6452</v>
      </c>
      <c r="I1461" s="172">
        <v>3.3113000000000001</v>
      </c>
      <c r="J1461" s="172">
        <v>6.8493000000000004</v>
      </c>
      <c r="K1461" s="172">
        <v>15.898999999999999</v>
      </c>
      <c r="L1461" s="172">
        <v>-16.666699999999999</v>
      </c>
      <c r="M1461" s="172">
        <v>-10.2417</v>
      </c>
      <c r="N1461" s="172">
        <v>-14.379799999999999</v>
      </c>
      <c r="O1461" s="172">
        <v>-8.0637000000000008</v>
      </c>
      <c r="P1461" s="172"/>
      <c r="Q1461" s="172">
        <v>-7.7914000000000003</v>
      </c>
      <c r="R1461" s="172">
        <v>-12.8347</v>
      </c>
    </row>
    <row r="1462" spans="1:18" x14ac:dyDescent="0.3">
      <c r="A1462" s="168" t="s">
        <v>1539</v>
      </c>
      <c r="B1462" s="168" t="s">
        <v>1561</v>
      </c>
      <c r="C1462" s="168">
        <v>141475</v>
      </c>
      <c r="D1462" s="171">
        <v>44025</v>
      </c>
      <c r="E1462" s="172">
        <v>8.2899999999999991</v>
      </c>
      <c r="F1462" s="172">
        <v>0.1208</v>
      </c>
      <c r="G1462" s="172">
        <v>0.1208</v>
      </c>
      <c r="H1462" s="172">
        <v>0.60680000000000001</v>
      </c>
      <c r="I1462" s="172">
        <v>3.3666</v>
      </c>
      <c r="J1462" s="172">
        <v>6.8299000000000003</v>
      </c>
      <c r="K1462" s="172">
        <v>16.269300000000001</v>
      </c>
      <c r="L1462" s="172">
        <v>-16.262599999999999</v>
      </c>
      <c r="M1462" s="172">
        <v>-9.5965000000000007</v>
      </c>
      <c r="N1462" s="172">
        <v>-13.4656</v>
      </c>
      <c r="O1462" s="172">
        <v>-6.2413999999999996</v>
      </c>
      <c r="P1462" s="172"/>
      <c r="Q1462" s="172">
        <v>-5.9389000000000003</v>
      </c>
      <c r="R1462" s="172">
        <v>-11.466699999999999</v>
      </c>
    </row>
    <row r="1463" spans="1:18" x14ac:dyDescent="0.3">
      <c r="A1463" s="168" t="s">
        <v>1539</v>
      </c>
      <c r="B1463" s="168" t="s">
        <v>1562</v>
      </c>
      <c r="C1463" s="168">
        <v>147946</v>
      </c>
      <c r="D1463" s="171">
        <v>44025</v>
      </c>
      <c r="E1463" s="172">
        <v>10.24</v>
      </c>
      <c r="F1463" s="172">
        <v>-0.58250000000000002</v>
      </c>
      <c r="G1463" s="172">
        <v>-0.58250000000000002</v>
      </c>
      <c r="H1463" s="172">
        <v>0.29380000000000001</v>
      </c>
      <c r="I1463" s="172">
        <v>1.6881999999999999</v>
      </c>
      <c r="J1463" s="172">
        <v>4.1708999999999996</v>
      </c>
      <c r="K1463" s="172">
        <v>13.1492</v>
      </c>
      <c r="L1463" s="172"/>
      <c r="M1463" s="172"/>
      <c r="N1463" s="172"/>
      <c r="O1463" s="172"/>
      <c r="P1463" s="172"/>
      <c r="Q1463" s="172">
        <v>2.4</v>
      </c>
      <c r="R1463" s="172"/>
    </row>
    <row r="1464" spans="1:18" x14ac:dyDescent="0.3">
      <c r="A1464" s="168" t="s">
        <v>1539</v>
      </c>
      <c r="B1464" s="168" t="s">
        <v>1563</v>
      </c>
      <c r="C1464" s="168">
        <v>147944</v>
      </c>
      <c r="D1464" s="171">
        <v>44025</v>
      </c>
      <c r="E1464" s="172">
        <v>10.17</v>
      </c>
      <c r="F1464" s="172">
        <v>-0.58650000000000002</v>
      </c>
      <c r="G1464" s="172">
        <v>-0.58650000000000002</v>
      </c>
      <c r="H1464" s="172">
        <v>0.2959</v>
      </c>
      <c r="I1464" s="172">
        <v>1.7</v>
      </c>
      <c r="J1464" s="172">
        <v>4.0941999999999998</v>
      </c>
      <c r="K1464" s="172">
        <v>12.624599999999999</v>
      </c>
      <c r="L1464" s="172"/>
      <c r="M1464" s="172"/>
      <c r="N1464" s="172"/>
      <c r="O1464" s="172"/>
      <c r="P1464" s="172"/>
      <c r="Q1464" s="172">
        <v>1.7</v>
      </c>
      <c r="R1464" s="172"/>
    </row>
    <row r="1465" spans="1:18" x14ac:dyDescent="0.3">
      <c r="A1465" s="168" t="s">
        <v>1539</v>
      </c>
      <c r="B1465" s="168" t="s">
        <v>1564</v>
      </c>
      <c r="C1465" s="168">
        <v>145137</v>
      </c>
      <c r="D1465" s="171">
        <v>44025</v>
      </c>
      <c r="E1465" s="172">
        <v>10.35</v>
      </c>
      <c r="F1465" s="172">
        <v>-0.48080000000000001</v>
      </c>
      <c r="G1465" s="172">
        <v>-0.48080000000000001</v>
      </c>
      <c r="H1465" s="172">
        <v>-0.67179999999999995</v>
      </c>
      <c r="I1465" s="172">
        <v>2.4752000000000001</v>
      </c>
      <c r="J1465" s="172">
        <v>6.2628000000000004</v>
      </c>
      <c r="K1465" s="172">
        <v>18.150700000000001</v>
      </c>
      <c r="L1465" s="172">
        <v>-9.3695000000000004</v>
      </c>
      <c r="M1465" s="172">
        <v>2.1718000000000002</v>
      </c>
      <c r="N1465" s="172">
        <v>0.38800000000000001</v>
      </c>
      <c r="O1465" s="172"/>
      <c r="P1465" s="172"/>
      <c r="Q1465" s="172">
        <v>2.0392000000000001</v>
      </c>
      <c r="R1465" s="172"/>
    </row>
    <row r="1466" spans="1:18" x14ac:dyDescent="0.3">
      <c r="A1466" s="168" t="s">
        <v>1539</v>
      </c>
      <c r="B1466" s="168" t="s">
        <v>1565</v>
      </c>
      <c r="C1466" s="168">
        <v>145139</v>
      </c>
      <c r="D1466" s="171">
        <v>44025</v>
      </c>
      <c r="E1466" s="172">
        <v>10.07</v>
      </c>
      <c r="F1466" s="172">
        <v>-0.49409999999999998</v>
      </c>
      <c r="G1466" s="172">
        <v>-0.49409999999999998</v>
      </c>
      <c r="H1466" s="172">
        <v>-0.69030000000000002</v>
      </c>
      <c r="I1466" s="172">
        <v>2.4415</v>
      </c>
      <c r="J1466" s="172">
        <v>6.1116999999999999</v>
      </c>
      <c r="K1466" s="172">
        <v>17.777799999999999</v>
      </c>
      <c r="L1466" s="172">
        <v>-10.0893</v>
      </c>
      <c r="M1466" s="172">
        <v>0.90180000000000005</v>
      </c>
      <c r="N1466" s="172">
        <v>-1.1776</v>
      </c>
      <c r="O1466" s="172"/>
      <c r="P1466" s="172"/>
      <c r="Q1466" s="172">
        <v>0.41020000000000001</v>
      </c>
      <c r="R1466" s="172"/>
    </row>
    <row r="1467" spans="1:18" x14ac:dyDescent="0.3">
      <c r="A1467" s="168" t="s">
        <v>1539</v>
      </c>
      <c r="B1467" s="168" t="s">
        <v>1566</v>
      </c>
      <c r="C1467" s="168">
        <v>147919</v>
      </c>
      <c r="D1467" s="171">
        <v>44025</v>
      </c>
      <c r="E1467" s="172">
        <v>8.4784000000000006</v>
      </c>
      <c r="F1467" s="172">
        <v>-7.5399999999999995E-2</v>
      </c>
      <c r="G1467" s="172">
        <v>-7.5399999999999995E-2</v>
      </c>
      <c r="H1467" s="172">
        <v>6.3700000000000007E-2</v>
      </c>
      <c r="I1467" s="172">
        <v>1.409</v>
      </c>
      <c r="J1467" s="172">
        <v>8.2546999999999997</v>
      </c>
      <c r="K1467" s="172">
        <v>23.2469</v>
      </c>
      <c r="L1467" s="172"/>
      <c r="M1467" s="172"/>
      <c r="N1467" s="172"/>
      <c r="O1467" s="172"/>
      <c r="P1467" s="172"/>
      <c r="Q1467" s="172">
        <v>-15.215999999999999</v>
      </c>
      <c r="R1467" s="172"/>
    </row>
    <row r="1468" spans="1:18" x14ac:dyDescent="0.3">
      <c r="A1468" s="168" t="s">
        <v>1539</v>
      </c>
      <c r="B1468" s="168" t="s">
        <v>1567</v>
      </c>
      <c r="C1468" s="168">
        <v>147920</v>
      </c>
      <c r="D1468" s="171">
        <v>44025</v>
      </c>
      <c r="E1468" s="172">
        <v>8.4027999999999992</v>
      </c>
      <c r="F1468" s="172">
        <v>-9.3899999999999997E-2</v>
      </c>
      <c r="G1468" s="172">
        <v>-9.3899999999999997E-2</v>
      </c>
      <c r="H1468" s="172">
        <v>2.1399999999999999E-2</v>
      </c>
      <c r="I1468" s="172">
        <v>1.3228</v>
      </c>
      <c r="J1468" s="172">
        <v>8.0481999999999996</v>
      </c>
      <c r="K1468" s="172">
        <v>22.561299999999999</v>
      </c>
      <c r="L1468" s="172"/>
      <c r="M1468" s="172"/>
      <c r="N1468" s="172"/>
      <c r="O1468" s="172"/>
      <c r="P1468" s="172"/>
      <c r="Q1468" s="172">
        <v>-15.972</v>
      </c>
      <c r="R1468" s="172"/>
    </row>
    <row r="1469" spans="1:18" x14ac:dyDescent="0.3">
      <c r="A1469" s="168" t="s">
        <v>1539</v>
      </c>
      <c r="B1469" s="168" t="s">
        <v>1568</v>
      </c>
      <c r="C1469" s="168">
        <v>102875</v>
      </c>
      <c r="D1469" s="171">
        <v>44025</v>
      </c>
      <c r="E1469" s="172">
        <v>65.960999999999999</v>
      </c>
      <c r="F1469" s="172">
        <v>-0.20419999999999999</v>
      </c>
      <c r="G1469" s="172">
        <v>-0.20419999999999999</v>
      </c>
      <c r="H1469" s="172">
        <v>0.26140000000000002</v>
      </c>
      <c r="I1469" s="172">
        <v>2.9401999999999999</v>
      </c>
      <c r="J1469" s="172">
        <v>7.5597000000000003</v>
      </c>
      <c r="K1469" s="172">
        <v>22.5563</v>
      </c>
      <c r="L1469" s="172">
        <v>-13.4359</v>
      </c>
      <c r="M1469" s="172">
        <v>-3.7206000000000001</v>
      </c>
      <c r="N1469" s="172">
        <v>-5.3304999999999998</v>
      </c>
      <c r="O1469" s="172">
        <v>-4.1185999999999998</v>
      </c>
      <c r="P1469" s="172">
        <v>4.2321</v>
      </c>
      <c r="Q1469" s="172">
        <v>13.039099999999999</v>
      </c>
      <c r="R1469" s="172">
        <v>-5.6281999999999996</v>
      </c>
    </row>
    <row r="1470" spans="1:18" x14ac:dyDescent="0.3">
      <c r="A1470" s="168" t="s">
        <v>1539</v>
      </c>
      <c r="B1470" s="168" t="s">
        <v>1569</v>
      </c>
      <c r="C1470" s="168">
        <v>120164</v>
      </c>
      <c r="D1470" s="171">
        <v>44025</v>
      </c>
      <c r="E1470" s="172">
        <v>72.474999999999994</v>
      </c>
      <c r="F1470" s="172">
        <v>-0.1928</v>
      </c>
      <c r="G1470" s="172">
        <v>-0.1928</v>
      </c>
      <c r="H1470" s="172">
        <v>0.2878</v>
      </c>
      <c r="I1470" s="172">
        <v>2.9956999999999998</v>
      </c>
      <c r="J1470" s="172">
        <v>7.6879</v>
      </c>
      <c r="K1470" s="172">
        <v>22.980699999999999</v>
      </c>
      <c r="L1470" s="172">
        <v>-12.826700000000001</v>
      </c>
      <c r="M1470" s="172">
        <v>-2.7128999999999999</v>
      </c>
      <c r="N1470" s="172">
        <v>-4.0079000000000002</v>
      </c>
      <c r="O1470" s="172">
        <v>-2.8439999999999999</v>
      </c>
      <c r="P1470" s="172">
        <v>5.7298999999999998</v>
      </c>
      <c r="Q1470" s="172">
        <v>12.210699999999999</v>
      </c>
      <c r="R1470" s="172">
        <v>-4.3766999999999996</v>
      </c>
    </row>
    <row r="1471" spans="1:18" x14ac:dyDescent="0.3">
      <c r="A1471" s="168" t="s">
        <v>1539</v>
      </c>
      <c r="B1471" s="168" t="s">
        <v>1570</v>
      </c>
      <c r="C1471" s="168">
        <v>129220</v>
      </c>
      <c r="D1471" s="171">
        <v>44025</v>
      </c>
      <c r="E1471" s="172">
        <v>19.850999999999999</v>
      </c>
      <c r="F1471" s="172">
        <v>-0.22120000000000001</v>
      </c>
      <c r="G1471" s="172">
        <v>-0.22120000000000001</v>
      </c>
      <c r="H1471" s="172">
        <v>-0.73509999999999998</v>
      </c>
      <c r="I1471" s="172">
        <v>1.2032</v>
      </c>
      <c r="J1471" s="172">
        <v>6.7831999999999999</v>
      </c>
      <c r="K1471" s="172">
        <v>17.9221</v>
      </c>
      <c r="L1471" s="172">
        <v>-19.4588</v>
      </c>
      <c r="M1471" s="172">
        <v>-12.907500000000001</v>
      </c>
      <c r="N1471" s="172">
        <v>-18.274999999999999</v>
      </c>
      <c r="O1471" s="172">
        <v>-7.4015000000000004</v>
      </c>
      <c r="P1471" s="172">
        <v>6.3170999999999999</v>
      </c>
      <c r="Q1471" s="172">
        <v>11.7432</v>
      </c>
      <c r="R1471" s="172">
        <v>-13.863300000000001</v>
      </c>
    </row>
    <row r="1472" spans="1:18" x14ac:dyDescent="0.3">
      <c r="A1472" s="168" t="s">
        <v>1539</v>
      </c>
      <c r="B1472" s="168" t="s">
        <v>1571</v>
      </c>
      <c r="C1472" s="168">
        <v>129223</v>
      </c>
      <c r="D1472" s="171">
        <v>44025</v>
      </c>
      <c r="E1472" s="172">
        <v>18.827000000000002</v>
      </c>
      <c r="F1472" s="172">
        <v>-0.22789999999999999</v>
      </c>
      <c r="G1472" s="172">
        <v>-0.22789999999999999</v>
      </c>
      <c r="H1472" s="172">
        <v>-0.75380000000000003</v>
      </c>
      <c r="I1472" s="172">
        <v>1.1659999999999999</v>
      </c>
      <c r="J1472" s="172">
        <v>6.6867000000000001</v>
      </c>
      <c r="K1472" s="172">
        <v>17.602599999999999</v>
      </c>
      <c r="L1472" s="172">
        <v>-19.922599999999999</v>
      </c>
      <c r="M1472" s="172">
        <v>-13.6693</v>
      </c>
      <c r="N1472" s="172">
        <v>-19.207799999999999</v>
      </c>
      <c r="O1472" s="172">
        <v>-8.3466000000000005</v>
      </c>
      <c r="P1472" s="172">
        <v>5.3673000000000002</v>
      </c>
      <c r="Q1472" s="172">
        <v>10.789</v>
      </c>
      <c r="R1472" s="172">
        <v>-14.8208</v>
      </c>
    </row>
    <row r="1473" spans="1:18" x14ac:dyDescent="0.3">
      <c r="A1473" s="168" t="s">
        <v>1539</v>
      </c>
      <c r="B1473" s="168" t="s">
        <v>1572</v>
      </c>
      <c r="C1473" s="168">
        <v>113177</v>
      </c>
      <c r="D1473" s="171">
        <v>44025</v>
      </c>
      <c r="E1473" s="172">
        <v>35.429900000000004</v>
      </c>
      <c r="F1473" s="172">
        <v>-0.23200000000000001</v>
      </c>
      <c r="G1473" s="172">
        <v>-0.23200000000000001</v>
      </c>
      <c r="H1473" s="172">
        <v>9.8599999999999993E-2</v>
      </c>
      <c r="I1473" s="172">
        <v>2.504</v>
      </c>
      <c r="J1473" s="172">
        <v>8.3963999999999999</v>
      </c>
      <c r="K1473" s="172">
        <v>21.337800000000001</v>
      </c>
      <c r="L1473" s="172">
        <v>-12.450200000000001</v>
      </c>
      <c r="M1473" s="172">
        <v>-2.5196999999999998</v>
      </c>
      <c r="N1473" s="172">
        <v>-7.5640000000000001</v>
      </c>
      <c r="O1473" s="172">
        <v>-3.2121</v>
      </c>
      <c r="P1473" s="172">
        <v>7.2619999999999996</v>
      </c>
      <c r="Q1473" s="172">
        <v>13.732900000000001</v>
      </c>
      <c r="R1473" s="172">
        <v>-7.1813000000000002</v>
      </c>
    </row>
    <row r="1474" spans="1:18" x14ac:dyDescent="0.3">
      <c r="A1474" s="168" t="s">
        <v>1539</v>
      </c>
      <c r="B1474" s="168" t="s">
        <v>1573</v>
      </c>
      <c r="C1474" s="168">
        <v>118778</v>
      </c>
      <c r="D1474" s="171">
        <v>44025</v>
      </c>
      <c r="E1474" s="172">
        <v>38.060699999999997</v>
      </c>
      <c r="F1474" s="172">
        <v>-0.2268</v>
      </c>
      <c r="G1474" s="172">
        <v>-0.2268</v>
      </c>
      <c r="H1474" s="172">
        <v>0.1142</v>
      </c>
      <c r="I1474" s="172">
        <v>2.5367000000000002</v>
      </c>
      <c r="J1474" s="172">
        <v>8.4823000000000004</v>
      </c>
      <c r="K1474" s="172">
        <v>21.635400000000001</v>
      </c>
      <c r="L1474" s="172">
        <v>-12.069900000000001</v>
      </c>
      <c r="M1474" s="172">
        <v>-1.8919999999999999</v>
      </c>
      <c r="N1474" s="172">
        <v>-6.7720000000000002</v>
      </c>
      <c r="O1474" s="172">
        <v>-2.1789999999999998</v>
      </c>
      <c r="P1474" s="172">
        <v>8.4062000000000001</v>
      </c>
      <c r="Q1474" s="172">
        <v>17.919699999999999</v>
      </c>
      <c r="R1474" s="172">
        <v>-6.2920999999999996</v>
      </c>
    </row>
    <row r="1475" spans="1:18" x14ac:dyDescent="0.3">
      <c r="A1475" s="168" t="s">
        <v>1539</v>
      </c>
      <c r="B1475" s="168" t="s">
        <v>1574</v>
      </c>
      <c r="C1475" s="168">
        <v>147131</v>
      </c>
      <c r="D1475" s="171">
        <v>44025</v>
      </c>
      <c r="E1475" s="172">
        <v>10.34</v>
      </c>
      <c r="F1475" s="172">
        <v>-0.19309999999999999</v>
      </c>
      <c r="G1475" s="172">
        <v>-0.19309999999999999</v>
      </c>
      <c r="H1475" s="172">
        <v>0</v>
      </c>
      <c r="I1475" s="172">
        <v>4.0240999999999998</v>
      </c>
      <c r="J1475" s="172">
        <v>9.3023000000000007</v>
      </c>
      <c r="K1475" s="172">
        <v>23.388999999999999</v>
      </c>
      <c r="L1475" s="172">
        <v>-4.2592999999999996</v>
      </c>
      <c r="M1475" s="172">
        <v>8.4994999999999994</v>
      </c>
      <c r="N1475" s="172">
        <v>3.4</v>
      </c>
      <c r="O1475" s="172"/>
      <c r="P1475" s="172"/>
      <c r="Q1475" s="172">
        <v>2.8992</v>
      </c>
      <c r="R1475" s="172"/>
    </row>
    <row r="1476" spans="1:18" x14ac:dyDescent="0.3">
      <c r="A1476" s="168" t="s">
        <v>1539</v>
      </c>
      <c r="B1476" s="168" t="s">
        <v>1575</v>
      </c>
      <c r="C1476" s="168">
        <v>147129</v>
      </c>
      <c r="D1476" s="171">
        <v>44025</v>
      </c>
      <c r="E1476" s="172">
        <v>10.130000000000001</v>
      </c>
      <c r="F1476" s="172">
        <v>-9.8599999999999993E-2</v>
      </c>
      <c r="G1476" s="172">
        <v>-9.8599999999999993E-2</v>
      </c>
      <c r="H1476" s="172">
        <v>0</v>
      </c>
      <c r="I1476" s="172">
        <v>4.0041000000000002</v>
      </c>
      <c r="J1476" s="172">
        <v>9.1594999999999995</v>
      </c>
      <c r="K1476" s="172">
        <v>22.936900000000001</v>
      </c>
      <c r="L1476" s="172">
        <v>-4.9718999999999998</v>
      </c>
      <c r="M1476" s="172">
        <v>7.0824999999999996</v>
      </c>
      <c r="N1476" s="172">
        <v>1.6048</v>
      </c>
      <c r="O1476" s="172"/>
      <c r="P1476" s="172"/>
      <c r="Q1476" s="172">
        <v>1.1102000000000001</v>
      </c>
      <c r="R1476" s="172"/>
    </row>
    <row r="1477" spans="1:18" x14ac:dyDescent="0.3">
      <c r="A1477" s="168" t="s">
        <v>1539</v>
      </c>
      <c r="B1477" s="168" t="s">
        <v>1576</v>
      </c>
      <c r="C1477" s="168">
        <v>100177</v>
      </c>
      <c r="D1477" s="171">
        <v>44025</v>
      </c>
      <c r="E1477" s="172">
        <v>49.126432707752301</v>
      </c>
      <c r="F1477" s="172">
        <v>2.3279999999999998</v>
      </c>
      <c r="G1477" s="172">
        <v>2.3279999999999998</v>
      </c>
      <c r="H1477" s="172">
        <v>3.1536</v>
      </c>
      <c r="I1477" s="172">
        <v>6.673</v>
      </c>
      <c r="J1477" s="172">
        <v>15.260199999999999</v>
      </c>
      <c r="K1477" s="172">
        <v>30.556799999999999</v>
      </c>
      <c r="L1477" s="172">
        <v>3.0646</v>
      </c>
      <c r="M1477" s="172">
        <v>14.832800000000001</v>
      </c>
      <c r="N1477" s="172">
        <v>-1.5206</v>
      </c>
      <c r="O1477" s="172">
        <v>-4.6703999999999999</v>
      </c>
      <c r="P1477" s="172">
        <v>0.54769999999999996</v>
      </c>
      <c r="Q1477" s="172">
        <v>6.9302000000000001</v>
      </c>
      <c r="R1477" s="172">
        <v>-7.5568</v>
      </c>
    </row>
    <row r="1478" spans="1:18" x14ac:dyDescent="0.3">
      <c r="A1478" s="168" t="s">
        <v>1539</v>
      </c>
      <c r="B1478" s="168" t="s">
        <v>1577</v>
      </c>
      <c r="C1478" s="168">
        <v>120828</v>
      </c>
      <c r="D1478" s="171">
        <v>44025</v>
      </c>
      <c r="E1478" s="172">
        <v>44.555799999999998</v>
      </c>
      <c r="F1478" s="172">
        <v>2.3601000000000001</v>
      </c>
      <c r="G1478" s="172">
        <v>2.3601000000000001</v>
      </c>
      <c r="H1478" s="172">
        <v>3.1871999999999998</v>
      </c>
      <c r="I1478" s="172">
        <v>6.7710999999999997</v>
      </c>
      <c r="J1478" s="172">
        <v>15.4879</v>
      </c>
      <c r="K1478" s="172">
        <v>30.837499999999999</v>
      </c>
      <c r="L1478" s="172">
        <v>3.3149000000000002</v>
      </c>
      <c r="M1478" s="172">
        <v>15.1408</v>
      </c>
      <c r="N1478" s="172">
        <v>-1.2245999999999999</v>
      </c>
      <c r="O1478" s="172">
        <v>-4.3415999999999997</v>
      </c>
      <c r="P1478" s="172">
        <v>0.755</v>
      </c>
      <c r="Q1478" s="172">
        <v>3.6175999999999999</v>
      </c>
      <c r="R1478" s="172">
        <v>-7.2106000000000003</v>
      </c>
    </row>
    <row r="1479" spans="1:18" x14ac:dyDescent="0.3">
      <c r="A1479" s="168" t="s">
        <v>1539</v>
      </c>
      <c r="B1479" s="168" t="s">
        <v>1578</v>
      </c>
      <c r="C1479" s="168">
        <v>125497</v>
      </c>
      <c r="D1479" s="171">
        <v>44025</v>
      </c>
      <c r="E1479" s="172">
        <v>54.5398</v>
      </c>
      <c r="F1479" s="172">
        <v>-0.72409999999999997</v>
      </c>
      <c r="G1479" s="172">
        <v>-0.72409999999999997</v>
      </c>
      <c r="H1479" s="172">
        <v>-0.45939999999999998</v>
      </c>
      <c r="I1479" s="172">
        <v>3.0129999999999999</v>
      </c>
      <c r="J1479" s="172">
        <v>7.2249999999999996</v>
      </c>
      <c r="K1479" s="172">
        <v>17.609300000000001</v>
      </c>
      <c r="L1479" s="172">
        <v>-7.8292999999999999</v>
      </c>
      <c r="M1479" s="172">
        <v>-0.5151</v>
      </c>
      <c r="N1479" s="172">
        <v>0.48139999999999999</v>
      </c>
      <c r="O1479" s="172">
        <v>4.1722000000000001</v>
      </c>
      <c r="P1479" s="172">
        <v>10.6249</v>
      </c>
      <c r="Q1479" s="172">
        <v>21.239000000000001</v>
      </c>
      <c r="R1479" s="172">
        <v>-0.17829999999999999</v>
      </c>
    </row>
    <row r="1480" spans="1:18" x14ac:dyDescent="0.3">
      <c r="A1480" s="168" t="s">
        <v>1539</v>
      </c>
      <c r="B1480" s="168" t="s">
        <v>1579</v>
      </c>
      <c r="C1480" s="168">
        <v>125494</v>
      </c>
      <c r="D1480" s="171">
        <v>44025</v>
      </c>
      <c r="E1480" s="172">
        <v>50.105200000000004</v>
      </c>
      <c r="F1480" s="172">
        <v>-0.73460000000000003</v>
      </c>
      <c r="G1480" s="172">
        <v>-0.73460000000000003</v>
      </c>
      <c r="H1480" s="172">
        <v>-0.48480000000000001</v>
      </c>
      <c r="I1480" s="172">
        <v>2.9596</v>
      </c>
      <c r="J1480" s="172">
        <v>7.0998999999999999</v>
      </c>
      <c r="K1480" s="172">
        <v>17.201599999999999</v>
      </c>
      <c r="L1480" s="172">
        <v>-8.4199000000000002</v>
      </c>
      <c r="M1480" s="172">
        <v>-1.4752000000000001</v>
      </c>
      <c r="N1480" s="172">
        <v>-0.79359999999999997</v>
      </c>
      <c r="O1480" s="172">
        <v>2.9358</v>
      </c>
      <c r="P1480" s="172">
        <v>9.2769999999999992</v>
      </c>
      <c r="Q1480" s="172">
        <v>16.0137</v>
      </c>
      <c r="R1480" s="172">
        <v>-1.4142999999999999</v>
      </c>
    </row>
    <row r="1481" spans="1:18" x14ac:dyDescent="0.3">
      <c r="A1481" s="168" t="s">
        <v>1539</v>
      </c>
      <c r="B1481" s="168" t="s">
        <v>1580</v>
      </c>
      <c r="C1481" s="168">
        <v>100795</v>
      </c>
      <c r="D1481" s="171">
        <v>44025</v>
      </c>
      <c r="E1481" s="172">
        <v>65.909300000000002</v>
      </c>
      <c r="F1481" s="172">
        <v>-0.54879999999999995</v>
      </c>
      <c r="G1481" s="172">
        <v>-0.54879999999999995</v>
      </c>
      <c r="H1481" s="172">
        <v>0.1661</v>
      </c>
      <c r="I1481" s="172">
        <v>2.5768</v>
      </c>
      <c r="J1481" s="172">
        <v>6.6185</v>
      </c>
      <c r="K1481" s="172">
        <v>17.473400000000002</v>
      </c>
      <c r="L1481" s="172">
        <v>-17.132200000000001</v>
      </c>
      <c r="M1481" s="172">
        <v>-7.3136999999999999</v>
      </c>
      <c r="N1481" s="172">
        <v>-16.183599999999998</v>
      </c>
      <c r="O1481" s="172">
        <v>-12.617699999999999</v>
      </c>
      <c r="P1481" s="172">
        <v>-1.4246000000000001</v>
      </c>
      <c r="Q1481" s="172">
        <v>13.011200000000001</v>
      </c>
      <c r="R1481" s="172">
        <v>-14.1846</v>
      </c>
    </row>
    <row r="1482" spans="1:18" x14ac:dyDescent="0.3">
      <c r="A1482" s="168" t="s">
        <v>1539</v>
      </c>
      <c r="B1482" s="168" t="s">
        <v>1581</v>
      </c>
      <c r="C1482" s="168">
        <v>119589</v>
      </c>
      <c r="D1482" s="171">
        <v>44025</v>
      </c>
      <c r="E1482" s="172">
        <v>69.060900000000004</v>
      </c>
      <c r="F1482" s="172">
        <v>-0.54149999999999998</v>
      </c>
      <c r="G1482" s="172">
        <v>-0.54149999999999998</v>
      </c>
      <c r="H1482" s="172">
        <v>0.18340000000000001</v>
      </c>
      <c r="I1482" s="172">
        <v>2.6147999999999998</v>
      </c>
      <c r="J1482" s="172">
        <v>6.7069999999999999</v>
      </c>
      <c r="K1482" s="172">
        <v>17.750900000000001</v>
      </c>
      <c r="L1482" s="172">
        <v>-16.749199999999998</v>
      </c>
      <c r="M1482" s="172">
        <v>-6.6708999999999996</v>
      </c>
      <c r="N1482" s="172">
        <v>-15.3933</v>
      </c>
      <c r="O1482" s="172">
        <v>-11.870100000000001</v>
      </c>
      <c r="P1482" s="172">
        <v>-0.76259999999999994</v>
      </c>
      <c r="Q1482" s="172">
        <v>9.6425999999999998</v>
      </c>
      <c r="R1482" s="172">
        <v>-13.411300000000001</v>
      </c>
    </row>
    <row r="1483" spans="1:18" x14ac:dyDescent="0.3">
      <c r="A1483" s="168" t="s">
        <v>1539</v>
      </c>
      <c r="B1483" s="168" t="s">
        <v>1582</v>
      </c>
      <c r="C1483" s="168">
        <v>145206</v>
      </c>
      <c r="D1483" s="171">
        <v>44025</v>
      </c>
      <c r="E1483" s="172">
        <v>10.008800000000001</v>
      </c>
      <c r="F1483" s="172">
        <v>0.81179999999999997</v>
      </c>
      <c r="G1483" s="172">
        <v>0.81179999999999997</v>
      </c>
      <c r="H1483" s="172">
        <v>0.71240000000000003</v>
      </c>
      <c r="I1483" s="172">
        <v>1.8707</v>
      </c>
      <c r="J1483" s="172">
        <v>6.9955999999999996</v>
      </c>
      <c r="K1483" s="172">
        <v>19.1311</v>
      </c>
      <c r="L1483" s="172">
        <v>-11.2585</v>
      </c>
      <c r="M1483" s="172">
        <v>-0.92649999999999999</v>
      </c>
      <c r="N1483" s="172">
        <v>-2.6798000000000002</v>
      </c>
      <c r="O1483" s="172"/>
      <c r="P1483" s="172"/>
      <c r="Q1483" s="172">
        <v>5.2699999999999997E-2</v>
      </c>
      <c r="R1483" s="172"/>
    </row>
    <row r="1484" spans="1:18" x14ac:dyDescent="0.3">
      <c r="A1484" s="168" t="s">
        <v>1539</v>
      </c>
      <c r="B1484" s="168" t="s">
        <v>1583</v>
      </c>
      <c r="C1484" s="168">
        <v>145208</v>
      </c>
      <c r="D1484" s="171">
        <v>44025</v>
      </c>
      <c r="E1484" s="172">
        <v>9.6822999999999997</v>
      </c>
      <c r="F1484" s="172">
        <v>0.79949999999999999</v>
      </c>
      <c r="G1484" s="172">
        <v>0.79949999999999999</v>
      </c>
      <c r="H1484" s="172">
        <v>0.68320000000000003</v>
      </c>
      <c r="I1484" s="172">
        <v>1.8128</v>
      </c>
      <c r="J1484" s="172">
        <v>6.8368000000000002</v>
      </c>
      <c r="K1484" s="172">
        <v>18.651299999999999</v>
      </c>
      <c r="L1484" s="172">
        <v>-12.079800000000001</v>
      </c>
      <c r="M1484" s="172">
        <v>-2.2829000000000002</v>
      </c>
      <c r="N1484" s="172">
        <v>-4.4695</v>
      </c>
      <c r="O1484" s="172"/>
      <c r="P1484" s="172"/>
      <c r="Q1484" s="172">
        <v>-1.9164000000000001</v>
      </c>
      <c r="R1484" s="172"/>
    </row>
    <row r="1485" spans="1:18" x14ac:dyDescent="0.3">
      <c r="A1485" s="168" t="s">
        <v>1539</v>
      </c>
      <c r="B1485" s="168" t="s">
        <v>1584</v>
      </c>
      <c r="C1485" s="168">
        <v>129649</v>
      </c>
      <c r="D1485" s="171">
        <v>44025</v>
      </c>
      <c r="E1485" s="172">
        <v>13.58</v>
      </c>
      <c r="F1485" s="172">
        <v>-0.29370000000000002</v>
      </c>
      <c r="G1485" s="172">
        <v>-0.29370000000000002</v>
      </c>
      <c r="H1485" s="172">
        <v>0.44379999999999997</v>
      </c>
      <c r="I1485" s="172">
        <v>2.9567999999999999</v>
      </c>
      <c r="J1485" s="172">
        <v>6.0937000000000001</v>
      </c>
      <c r="K1485" s="172">
        <v>14.987299999999999</v>
      </c>
      <c r="L1485" s="172">
        <v>-11.1257</v>
      </c>
      <c r="M1485" s="172">
        <v>-1.7365999999999999</v>
      </c>
      <c r="N1485" s="172">
        <v>-0.5857</v>
      </c>
      <c r="O1485" s="172">
        <v>-4.2260999999999997</v>
      </c>
      <c r="P1485" s="172">
        <v>1.173</v>
      </c>
      <c r="Q1485" s="172">
        <v>5.1481000000000003</v>
      </c>
      <c r="R1485" s="172">
        <v>-5.7808000000000002</v>
      </c>
    </row>
    <row r="1486" spans="1:18" x14ac:dyDescent="0.3">
      <c r="A1486" s="168" t="s">
        <v>1539</v>
      </c>
      <c r="B1486" s="168" t="s">
        <v>1585</v>
      </c>
      <c r="C1486" s="168">
        <v>129647</v>
      </c>
      <c r="D1486" s="171">
        <v>44025</v>
      </c>
      <c r="E1486" s="172">
        <v>12.93</v>
      </c>
      <c r="F1486" s="172">
        <v>-0.38519999999999999</v>
      </c>
      <c r="G1486" s="172">
        <v>-0.38519999999999999</v>
      </c>
      <c r="H1486" s="172">
        <v>0.38819999999999999</v>
      </c>
      <c r="I1486" s="172">
        <v>2.8639999999999999</v>
      </c>
      <c r="J1486" s="172">
        <v>5.9836</v>
      </c>
      <c r="K1486" s="172">
        <v>14.7294</v>
      </c>
      <c r="L1486" s="172">
        <v>-11.4384</v>
      </c>
      <c r="M1486" s="172">
        <v>-2.2675999999999998</v>
      </c>
      <c r="N1486" s="172">
        <v>-1.2977000000000001</v>
      </c>
      <c r="O1486" s="172">
        <v>-4.9096000000000002</v>
      </c>
      <c r="P1486" s="172">
        <v>0.31190000000000001</v>
      </c>
      <c r="Q1486" s="172">
        <v>4.3055000000000003</v>
      </c>
      <c r="R1486" s="172">
        <v>-6.3958000000000004</v>
      </c>
    </row>
    <row r="1487" spans="1:18" x14ac:dyDescent="0.3">
      <c r="A1487" s="173" t="s">
        <v>27</v>
      </c>
      <c r="B1487" s="168"/>
      <c r="C1487" s="168"/>
      <c r="D1487" s="168"/>
      <c r="E1487" s="168"/>
      <c r="F1487" s="174">
        <v>-0.13555652173913046</v>
      </c>
      <c r="G1487" s="174">
        <v>-0.13555652173913046</v>
      </c>
      <c r="H1487" s="174">
        <v>0.40813043478260874</v>
      </c>
      <c r="I1487" s="174">
        <v>3.1018086956521747</v>
      </c>
      <c r="J1487" s="174">
        <v>7.6652891304347834</v>
      </c>
      <c r="K1487" s="174">
        <v>19.729843478260868</v>
      </c>
      <c r="L1487" s="174">
        <v>-11.481559523809523</v>
      </c>
      <c r="M1487" s="174">
        <v>-2.5643238095238097</v>
      </c>
      <c r="N1487" s="174">
        <v>-7.227788095238096</v>
      </c>
      <c r="O1487" s="174">
        <v>-5.4242133333333333</v>
      </c>
      <c r="P1487" s="174">
        <v>3.718575</v>
      </c>
      <c r="Q1487" s="174">
        <v>6.5958630434782615</v>
      </c>
      <c r="R1487" s="174">
        <v>-8.7266233333333325</v>
      </c>
    </row>
    <row r="1488" spans="1:18" x14ac:dyDescent="0.3">
      <c r="A1488" s="173" t="s">
        <v>409</v>
      </c>
      <c r="B1488" s="168"/>
      <c r="C1488" s="168"/>
      <c r="D1488" s="168"/>
      <c r="E1488" s="168"/>
      <c r="F1488" s="174">
        <v>-0.21734999999999999</v>
      </c>
      <c r="G1488" s="174">
        <v>-0.21734999999999999</v>
      </c>
      <c r="H1488" s="174">
        <v>0.27460000000000001</v>
      </c>
      <c r="I1488" s="174">
        <v>2.9187000000000003</v>
      </c>
      <c r="J1488" s="174">
        <v>7.3453499999999998</v>
      </c>
      <c r="K1488" s="174">
        <v>19.091049999999999</v>
      </c>
      <c r="L1488" s="174">
        <v>-11.36505</v>
      </c>
      <c r="M1488" s="174">
        <v>-2.4013</v>
      </c>
      <c r="N1488" s="174">
        <v>-4.9000000000000004</v>
      </c>
      <c r="O1488" s="174">
        <v>-5.3195499999999996</v>
      </c>
      <c r="P1488" s="174">
        <v>2.9325999999999999</v>
      </c>
      <c r="Q1488" s="174">
        <v>7.6658500000000007</v>
      </c>
      <c r="R1488" s="174">
        <v>-7.3837000000000002</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44025</v>
      </c>
      <c r="E1491" s="172">
        <v>10.52</v>
      </c>
      <c r="F1491" s="172">
        <v>-0.56710000000000005</v>
      </c>
      <c r="G1491" s="172">
        <v>-0.56710000000000005</v>
      </c>
      <c r="H1491" s="172">
        <v>0.5736</v>
      </c>
      <c r="I1491" s="172">
        <v>4.0553999999999997</v>
      </c>
      <c r="J1491" s="172">
        <v>7.0193000000000003</v>
      </c>
      <c r="K1491" s="172">
        <v>13.24</v>
      </c>
      <c r="L1491" s="172"/>
      <c r="M1491" s="172"/>
      <c r="N1491" s="172"/>
      <c r="O1491" s="172"/>
      <c r="P1491" s="172"/>
      <c r="Q1491" s="172">
        <v>5.2</v>
      </c>
      <c r="R1491" s="172"/>
    </row>
    <row r="1492" spans="1:18" x14ac:dyDescent="0.3">
      <c r="A1492" s="168" t="s">
        <v>378</v>
      </c>
      <c r="B1492" s="168" t="s">
        <v>379</v>
      </c>
      <c r="C1492" s="168">
        <v>147929</v>
      </c>
      <c r="D1492" s="171">
        <v>44025</v>
      </c>
      <c r="E1492" s="172">
        <v>10.45</v>
      </c>
      <c r="F1492" s="172">
        <v>-0.57089999999999996</v>
      </c>
      <c r="G1492" s="172">
        <v>-0.57089999999999996</v>
      </c>
      <c r="H1492" s="172">
        <v>0.57750000000000001</v>
      </c>
      <c r="I1492" s="172">
        <v>3.9801000000000002</v>
      </c>
      <c r="J1492" s="172">
        <v>6.8506999999999998</v>
      </c>
      <c r="K1492" s="172">
        <v>12.729200000000001</v>
      </c>
      <c r="L1492" s="172"/>
      <c r="M1492" s="172"/>
      <c r="N1492" s="172"/>
      <c r="O1492" s="172"/>
      <c r="P1492" s="172"/>
      <c r="Q1492" s="172">
        <v>4.5</v>
      </c>
      <c r="R1492" s="172"/>
    </row>
    <row r="1493" spans="1:18" x14ac:dyDescent="0.3">
      <c r="A1493" s="168" t="s">
        <v>378</v>
      </c>
      <c r="B1493" s="168" t="s">
        <v>49</v>
      </c>
      <c r="C1493" s="168">
        <v>147372</v>
      </c>
      <c r="D1493" s="171">
        <v>44025</v>
      </c>
      <c r="E1493" s="172">
        <v>10.02</v>
      </c>
      <c r="F1493" s="172">
        <v>0.60240000000000005</v>
      </c>
      <c r="G1493" s="172">
        <v>0.60240000000000005</v>
      </c>
      <c r="H1493" s="172">
        <v>-9.9699999999999997E-2</v>
      </c>
      <c r="I1493" s="172">
        <v>3.6194000000000002</v>
      </c>
      <c r="J1493" s="172">
        <v>6.3693999999999997</v>
      </c>
      <c r="K1493" s="172">
        <v>19.285699999999999</v>
      </c>
      <c r="L1493" s="172">
        <v>-7.6497999999999999</v>
      </c>
      <c r="M1493" s="172">
        <v>-9.9699999999999997E-2</v>
      </c>
      <c r="N1493" s="172">
        <v>0.2</v>
      </c>
      <c r="O1493" s="172"/>
      <c r="P1493" s="172"/>
      <c r="Q1493" s="172">
        <v>0.19889999999999999</v>
      </c>
      <c r="R1493" s="172"/>
    </row>
    <row r="1494" spans="1:18" x14ac:dyDescent="0.3">
      <c r="A1494" s="168" t="s">
        <v>378</v>
      </c>
      <c r="B1494" s="168" t="s">
        <v>51</v>
      </c>
      <c r="C1494" s="168">
        <v>147371</v>
      </c>
      <c r="D1494" s="171">
        <v>44025</v>
      </c>
      <c r="E1494" s="172">
        <v>9.9600000000000009</v>
      </c>
      <c r="F1494" s="172">
        <v>0.50449999999999995</v>
      </c>
      <c r="G1494" s="172">
        <v>0.50449999999999995</v>
      </c>
      <c r="H1494" s="172">
        <v>-0.20039999999999999</v>
      </c>
      <c r="I1494" s="172">
        <v>3.5343</v>
      </c>
      <c r="J1494" s="172">
        <v>6.2967000000000004</v>
      </c>
      <c r="K1494" s="172">
        <v>18.996400000000001</v>
      </c>
      <c r="L1494" s="172">
        <v>-7.9481999999999999</v>
      </c>
      <c r="M1494" s="172">
        <v>-0.5988</v>
      </c>
      <c r="N1494" s="172">
        <v>-0.4</v>
      </c>
      <c r="O1494" s="172"/>
      <c r="P1494" s="172"/>
      <c r="Q1494" s="172">
        <v>-0.39779999999999999</v>
      </c>
      <c r="R1494" s="172"/>
    </row>
    <row r="1495" spans="1:18" x14ac:dyDescent="0.3">
      <c r="A1495" s="168" t="s">
        <v>378</v>
      </c>
      <c r="B1495" s="168" t="s">
        <v>50</v>
      </c>
      <c r="C1495" s="168">
        <v>119709</v>
      </c>
      <c r="D1495" s="171">
        <v>44025</v>
      </c>
      <c r="E1495" s="172">
        <v>106.1579</v>
      </c>
      <c r="F1495" s="172">
        <v>0.27429999999999999</v>
      </c>
      <c r="G1495" s="172">
        <v>0.27429999999999999</v>
      </c>
      <c r="H1495" s="172">
        <v>-3.2000000000000001E-2</v>
      </c>
      <c r="I1495" s="172">
        <v>4.5079000000000002</v>
      </c>
      <c r="J1495" s="172">
        <v>8.2766999999999999</v>
      </c>
      <c r="K1495" s="172">
        <v>19.828800000000001</v>
      </c>
      <c r="L1495" s="172">
        <v>-12.7829</v>
      </c>
      <c r="M1495" s="172">
        <v>-5.2187999999999999</v>
      </c>
      <c r="N1495" s="172">
        <v>-4.1306000000000003</v>
      </c>
      <c r="O1495" s="172">
        <v>4.0270999999999999</v>
      </c>
      <c r="P1495" s="172">
        <v>6.5804999999999998</v>
      </c>
      <c r="Q1495" s="172">
        <v>11.039400000000001</v>
      </c>
      <c r="R1495" s="172">
        <v>1.1635</v>
      </c>
    </row>
    <row r="1496" spans="1:18" x14ac:dyDescent="0.3">
      <c r="A1496" s="168" t="s">
        <v>378</v>
      </c>
      <c r="B1496" s="168" t="s">
        <v>52</v>
      </c>
      <c r="C1496" s="168">
        <v>104523</v>
      </c>
      <c r="D1496" s="171">
        <v>44025</v>
      </c>
      <c r="E1496" s="172">
        <v>442.27185576087697</v>
      </c>
      <c r="F1496" s="172">
        <v>0.26850000000000002</v>
      </c>
      <c r="G1496" s="172">
        <v>0.26850000000000002</v>
      </c>
      <c r="H1496" s="172">
        <v>-4.5100000000000001E-2</v>
      </c>
      <c r="I1496" s="172">
        <v>4.4798</v>
      </c>
      <c r="J1496" s="172">
        <v>8.2042000000000002</v>
      </c>
      <c r="K1496" s="172">
        <v>19.5747</v>
      </c>
      <c r="L1496" s="172">
        <v>-13.138199999999999</v>
      </c>
      <c r="M1496" s="172">
        <v>-5.8067000000000002</v>
      </c>
      <c r="N1496" s="172">
        <v>-4.9127000000000001</v>
      </c>
      <c r="O1496" s="172">
        <v>3.1206</v>
      </c>
      <c r="P1496" s="172">
        <v>5.6966000000000001</v>
      </c>
      <c r="Q1496" s="172">
        <v>13.681699999999999</v>
      </c>
      <c r="R1496" s="172">
        <v>0.33079999999999998</v>
      </c>
    </row>
    <row r="1497" spans="1:18" x14ac:dyDescent="0.3">
      <c r="A1497" s="173" t="s">
        <v>27</v>
      </c>
      <c r="B1497" s="168"/>
      <c r="C1497" s="168"/>
      <c r="D1497" s="168"/>
      <c r="E1497" s="168"/>
      <c r="F1497" s="174">
        <v>8.5283333333333336E-2</v>
      </c>
      <c r="G1497" s="174">
        <v>8.5283333333333336E-2</v>
      </c>
      <c r="H1497" s="174">
        <v>0.12898333333333334</v>
      </c>
      <c r="I1497" s="174">
        <v>4.0294833333333333</v>
      </c>
      <c r="J1497" s="174">
        <v>7.1695000000000002</v>
      </c>
      <c r="K1497" s="174">
        <v>17.2758</v>
      </c>
      <c r="L1497" s="174">
        <v>-10.379774999999999</v>
      </c>
      <c r="M1497" s="174">
        <v>-2.931</v>
      </c>
      <c r="N1497" s="174">
        <v>-2.3108250000000004</v>
      </c>
      <c r="O1497" s="174">
        <v>3.5738500000000002</v>
      </c>
      <c r="P1497" s="174">
        <v>6.1385500000000004</v>
      </c>
      <c r="Q1497" s="174">
        <v>5.7037000000000004</v>
      </c>
      <c r="R1497" s="174">
        <v>0.74714999999999998</v>
      </c>
    </row>
    <row r="1498" spans="1:18" x14ac:dyDescent="0.3">
      <c r="A1498" s="173" t="s">
        <v>409</v>
      </c>
      <c r="B1498" s="168"/>
      <c r="C1498" s="168"/>
      <c r="D1498" s="168"/>
      <c r="E1498" s="168"/>
      <c r="F1498" s="174">
        <v>0.27139999999999997</v>
      </c>
      <c r="G1498" s="174">
        <v>0.27139999999999997</v>
      </c>
      <c r="H1498" s="174">
        <v>-3.8550000000000001E-2</v>
      </c>
      <c r="I1498" s="174">
        <v>4.0177499999999995</v>
      </c>
      <c r="J1498" s="174">
        <v>6.9350000000000005</v>
      </c>
      <c r="K1498" s="174">
        <v>19.14105</v>
      </c>
      <c r="L1498" s="174">
        <v>-10.365549999999999</v>
      </c>
      <c r="M1498" s="174">
        <v>-2.9087999999999998</v>
      </c>
      <c r="N1498" s="174">
        <v>-2.2652999999999999</v>
      </c>
      <c r="O1498" s="174">
        <v>3.5738500000000002</v>
      </c>
      <c r="P1498" s="174">
        <v>6.1385500000000004</v>
      </c>
      <c r="Q1498" s="174">
        <v>4.8499999999999996</v>
      </c>
      <c r="R1498" s="174">
        <v>0.74714999999999998</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44025</v>
      </c>
      <c r="E1501" s="172">
        <v>412.67129999999997</v>
      </c>
      <c r="F1501" s="172">
        <v>1.7604</v>
      </c>
      <c r="G1501" s="172">
        <v>1.7604</v>
      </c>
      <c r="H1501" s="172">
        <v>9.1349999999999998</v>
      </c>
      <c r="I1501" s="172">
        <v>11.203799999999999</v>
      </c>
      <c r="J1501" s="172">
        <v>13.0108</v>
      </c>
      <c r="K1501" s="172">
        <v>11.986499999999999</v>
      </c>
      <c r="L1501" s="172">
        <v>8.5129000000000001</v>
      </c>
      <c r="M1501" s="172">
        <v>8.0550999999999995</v>
      </c>
      <c r="N1501" s="172">
        <v>8.3079999999999998</v>
      </c>
      <c r="O1501" s="172">
        <v>7.9625000000000004</v>
      </c>
      <c r="P1501" s="172">
        <v>8.3232999999999997</v>
      </c>
      <c r="Q1501" s="172">
        <v>8.7630999999999997</v>
      </c>
      <c r="R1501" s="172">
        <v>8.5729000000000006</v>
      </c>
    </row>
    <row r="1502" spans="1:18" x14ac:dyDescent="0.3">
      <c r="A1502" s="168" t="s">
        <v>1587</v>
      </c>
      <c r="B1502" s="168" t="s">
        <v>1589</v>
      </c>
      <c r="C1502" s="168">
        <v>101317</v>
      </c>
      <c r="D1502" s="171">
        <v>44025</v>
      </c>
      <c r="E1502" s="172">
        <v>409.10539999999997</v>
      </c>
      <c r="F1502" s="172">
        <v>1.621</v>
      </c>
      <c r="G1502" s="172">
        <v>1.621</v>
      </c>
      <c r="H1502" s="172">
        <v>8.9947999999999997</v>
      </c>
      <c r="I1502" s="172">
        <v>11.0261</v>
      </c>
      <c r="J1502" s="172">
        <v>12.8637</v>
      </c>
      <c r="K1502" s="172">
        <v>11.853999999999999</v>
      </c>
      <c r="L1502" s="172">
        <v>8.3771000000000004</v>
      </c>
      <c r="M1502" s="172">
        <v>7.9206000000000003</v>
      </c>
      <c r="N1502" s="172">
        <v>8.1730999999999998</v>
      </c>
      <c r="O1502" s="172">
        <v>7.8303000000000003</v>
      </c>
      <c r="P1502" s="172">
        <v>8.1866000000000003</v>
      </c>
      <c r="Q1502" s="172">
        <v>7.8230000000000004</v>
      </c>
      <c r="R1502" s="172">
        <v>8.44</v>
      </c>
    </row>
    <row r="1503" spans="1:18" x14ac:dyDescent="0.3">
      <c r="A1503" s="168" t="s">
        <v>1587</v>
      </c>
      <c r="B1503" s="168" t="s">
        <v>1590</v>
      </c>
      <c r="C1503" s="168">
        <v>144754</v>
      </c>
      <c r="D1503" s="171">
        <v>44025</v>
      </c>
      <c r="E1503" s="172">
        <v>11.5771</v>
      </c>
      <c r="F1503" s="172">
        <v>3.3639000000000001</v>
      </c>
      <c r="G1503" s="172">
        <v>3.3639000000000001</v>
      </c>
      <c r="H1503" s="172">
        <v>7.8487</v>
      </c>
      <c r="I1503" s="172">
        <v>8.2911000000000001</v>
      </c>
      <c r="J1503" s="172">
        <v>8.9564000000000004</v>
      </c>
      <c r="K1503" s="172">
        <v>7.9678000000000004</v>
      </c>
      <c r="L1503" s="172">
        <v>7.0323000000000002</v>
      </c>
      <c r="M1503" s="172">
        <v>7.1840000000000002</v>
      </c>
      <c r="N1503" s="172">
        <v>7.6201999999999996</v>
      </c>
      <c r="O1503" s="172"/>
      <c r="P1503" s="172"/>
      <c r="Q1503" s="172">
        <v>8.2790999999999997</v>
      </c>
      <c r="R1503" s="172"/>
    </row>
    <row r="1504" spans="1:18" x14ac:dyDescent="0.3">
      <c r="A1504" s="168" t="s">
        <v>1587</v>
      </c>
      <c r="B1504" s="168" t="s">
        <v>1591</v>
      </c>
      <c r="C1504" s="168">
        <v>144759</v>
      </c>
      <c r="D1504" s="171">
        <v>44025</v>
      </c>
      <c r="E1504" s="172">
        <v>11.3893</v>
      </c>
      <c r="F1504" s="172">
        <v>2.5644</v>
      </c>
      <c r="G1504" s="172">
        <v>2.5644</v>
      </c>
      <c r="H1504" s="172">
        <v>6.9682000000000004</v>
      </c>
      <c r="I1504" s="172">
        <v>7.3918999999999997</v>
      </c>
      <c r="J1504" s="172">
        <v>8.0457999999999998</v>
      </c>
      <c r="K1504" s="172">
        <v>7.0416999999999996</v>
      </c>
      <c r="L1504" s="172">
        <v>6.0945</v>
      </c>
      <c r="M1504" s="172">
        <v>6.2313000000000001</v>
      </c>
      <c r="N1504" s="172">
        <v>6.6459000000000001</v>
      </c>
      <c r="O1504" s="172"/>
      <c r="P1504" s="172"/>
      <c r="Q1504" s="172">
        <v>7.3215000000000003</v>
      </c>
      <c r="R1504" s="172"/>
    </row>
    <row r="1505" spans="1:18" x14ac:dyDescent="0.3">
      <c r="A1505" s="168" t="s">
        <v>1587</v>
      </c>
      <c r="B1505" s="168" t="s">
        <v>1592</v>
      </c>
      <c r="C1505" s="168">
        <v>143464</v>
      </c>
      <c r="D1505" s="171">
        <v>44025</v>
      </c>
      <c r="E1505" s="172">
        <v>1165.2439999999999</v>
      </c>
      <c r="F1505" s="172">
        <v>1.7199</v>
      </c>
      <c r="G1505" s="172">
        <v>1.7199</v>
      </c>
      <c r="H1505" s="172">
        <v>4.4648000000000003</v>
      </c>
      <c r="I1505" s="172">
        <v>4.6833</v>
      </c>
      <c r="J1505" s="172">
        <v>4.9880000000000004</v>
      </c>
      <c r="K1505" s="172">
        <v>7.1502999999999997</v>
      </c>
      <c r="L1505" s="172">
        <v>6.19</v>
      </c>
      <c r="M1505" s="172">
        <v>6.1631999999999998</v>
      </c>
      <c r="N1505" s="172">
        <v>6.5705</v>
      </c>
      <c r="O1505" s="172"/>
      <c r="P1505" s="172"/>
      <c r="Q1505" s="172">
        <v>7.4882999999999997</v>
      </c>
      <c r="R1505" s="172">
        <v>7.3430999999999997</v>
      </c>
    </row>
    <row r="1506" spans="1:18" x14ac:dyDescent="0.3">
      <c r="A1506" s="168" t="s">
        <v>1587</v>
      </c>
      <c r="B1506" s="168" t="s">
        <v>1593</v>
      </c>
      <c r="C1506" s="168">
        <v>143508</v>
      </c>
      <c r="D1506" s="171">
        <v>44025</v>
      </c>
      <c r="E1506" s="172">
        <v>1169.8656000000001</v>
      </c>
      <c r="F1506" s="172">
        <v>1.9004000000000001</v>
      </c>
      <c r="G1506" s="172">
        <v>1.9004000000000001</v>
      </c>
      <c r="H1506" s="172">
        <v>4.6448999999999998</v>
      </c>
      <c r="I1506" s="172">
        <v>4.8635999999999999</v>
      </c>
      <c r="J1506" s="172">
        <v>5.1687000000000003</v>
      </c>
      <c r="K1506" s="172">
        <v>7.3334999999999999</v>
      </c>
      <c r="L1506" s="172">
        <v>6.3756000000000004</v>
      </c>
      <c r="M1506" s="172">
        <v>6.3516000000000004</v>
      </c>
      <c r="N1506" s="172">
        <v>6.7622999999999998</v>
      </c>
      <c r="O1506" s="172"/>
      <c r="P1506" s="172"/>
      <c r="Q1506" s="172">
        <v>7.6894</v>
      </c>
      <c r="R1506" s="172">
        <v>7.5460000000000003</v>
      </c>
    </row>
    <row r="1507" spans="1:18" x14ac:dyDescent="0.3">
      <c r="A1507" s="168" t="s">
        <v>1587</v>
      </c>
      <c r="B1507" s="168" t="s">
        <v>1594</v>
      </c>
      <c r="C1507" s="168">
        <v>119379</v>
      </c>
      <c r="D1507" s="171">
        <v>44025</v>
      </c>
      <c r="E1507" s="172">
        <v>2505.8107</v>
      </c>
      <c r="F1507" s="172">
        <v>2.6225000000000001</v>
      </c>
      <c r="G1507" s="172">
        <v>2.6225000000000001</v>
      </c>
      <c r="H1507" s="172">
        <v>4.8747999999999996</v>
      </c>
      <c r="I1507" s="172">
        <v>5.8898999999999999</v>
      </c>
      <c r="J1507" s="172">
        <v>6.1231999999999998</v>
      </c>
      <c r="K1507" s="172">
        <v>7.4280999999999997</v>
      </c>
      <c r="L1507" s="172">
        <v>6.3537999999999997</v>
      </c>
      <c r="M1507" s="172">
        <v>6.3136999999999999</v>
      </c>
      <c r="N1507" s="172">
        <v>6.8087999999999997</v>
      </c>
      <c r="O1507" s="172">
        <v>7.4728000000000003</v>
      </c>
      <c r="P1507" s="172">
        <v>8.0891000000000002</v>
      </c>
      <c r="Q1507" s="172">
        <v>8.5669000000000004</v>
      </c>
      <c r="R1507" s="172">
        <v>7.4737</v>
      </c>
    </row>
    <row r="1508" spans="1:18" x14ac:dyDescent="0.3">
      <c r="A1508" s="168" t="s">
        <v>1587</v>
      </c>
      <c r="B1508" s="168" t="s">
        <v>1595</v>
      </c>
      <c r="C1508" s="168">
        <v>109269</v>
      </c>
      <c r="D1508" s="171">
        <v>44025</v>
      </c>
      <c r="E1508" s="172">
        <v>2462.9938999999999</v>
      </c>
      <c r="F1508" s="172">
        <v>2.3849</v>
      </c>
      <c r="G1508" s="172">
        <v>2.3849</v>
      </c>
      <c r="H1508" s="172">
        <v>4.6368999999999998</v>
      </c>
      <c r="I1508" s="172">
        <v>5.6515000000000004</v>
      </c>
      <c r="J1508" s="172">
        <v>5.8842999999999996</v>
      </c>
      <c r="K1508" s="172">
        <v>7.1862000000000004</v>
      </c>
      <c r="L1508" s="172">
        <v>6.109</v>
      </c>
      <c r="M1508" s="172">
        <v>6.0652999999999997</v>
      </c>
      <c r="N1508" s="172">
        <v>6.5556000000000001</v>
      </c>
      <c r="O1508" s="172">
        <v>7.2588999999999997</v>
      </c>
      <c r="P1508" s="172">
        <v>7.8696000000000002</v>
      </c>
      <c r="Q1508" s="172">
        <v>7.8007999999999997</v>
      </c>
      <c r="R1508" s="172">
        <v>7.2263999999999999</v>
      </c>
    </row>
    <row r="1509" spans="1:18" x14ac:dyDescent="0.3">
      <c r="A1509" s="168" t="s">
        <v>1587</v>
      </c>
      <c r="B1509" s="168" t="s">
        <v>1596</v>
      </c>
      <c r="C1509" s="168">
        <v>118317</v>
      </c>
      <c r="D1509" s="171">
        <v>44025</v>
      </c>
      <c r="E1509" s="172">
        <v>3092.7152000000001</v>
      </c>
      <c r="F1509" s="172">
        <v>2.3235000000000001</v>
      </c>
      <c r="G1509" s="172">
        <v>2.3235000000000001</v>
      </c>
      <c r="H1509" s="172">
        <v>4.8758999999999997</v>
      </c>
      <c r="I1509" s="172">
        <v>6.4016999999999999</v>
      </c>
      <c r="J1509" s="172">
        <v>7.4775999999999998</v>
      </c>
      <c r="K1509" s="172">
        <v>7.6863000000000001</v>
      </c>
      <c r="L1509" s="172">
        <v>6.4907000000000004</v>
      </c>
      <c r="M1509" s="172">
        <v>6.4168000000000003</v>
      </c>
      <c r="N1509" s="172">
        <v>6.7207999999999997</v>
      </c>
      <c r="O1509" s="172">
        <v>6.7695999999999996</v>
      </c>
      <c r="P1509" s="172">
        <v>7.1494999999999997</v>
      </c>
      <c r="Q1509" s="172">
        <v>7.8826999999999998</v>
      </c>
      <c r="R1509" s="172">
        <v>6.9504999999999999</v>
      </c>
    </row>
    <row r="1510" spans="1:18" x14ac:dyDescent="0.3">
      <c r="A1510" s="168" t="s">
        <v>1587</v>
      </c>
      <c r="B1510" s="168" t="s">
        <v>1597</v>
      </c>
      <c r="C1510" s="168">
        <v>109371</v>
      </c>
      <c r="D1510" s="171">
        <v>44025</v>
      </c>
      <c r="E1510" s="172">
        <v>2988.5059999999999</v>
      </c>
      <c r="F1510" s="172">
        <v>1.7569999999999999</v>
      </c>
      <c r="G1510" s="172">
        <v>1.7569999999999999</v>
      </c>
      <c r="H1510" s="172">
        <v>4.2964000000000002</v>
      </c>
      <c r="I1510" s="172">
        <v>5.8228</v>
      </c>
      <c r="J1510" s="172">
        <v>6.8880999999999997</v>
      </c>
      <c r="K1510" s="172">
        <v>7.0933999999999999</v>
      </c>
      <c r="L1510" s="172">
        <v>5.8948999999999998</v>
      </c>
      <c r="M1510" s="172">
        <v>5.8087999999999997</v>
      </c>
      <c r="N1510" s="172">
        <v>6.1031000000000004</v>
      </c>
      <c r="O1510" s="172">
        <v>6.1558999999999999</v>
      </c>
      <c r="P1510" s="172">
        <v>6.4821</v>
      </c>
      <c r="Q1510" s="172">
        <v>7.5918000000000001</v>
      </c>
      <c r="R1510" s="172">
        <v>6.4009999999999998</v>
      </c>
    </row>
    <row r="1511" spans="1:18" x14ac:dyDescent="0.3">
      <c r="A1511" s="168" t="s">
        <v>1587</v>
      </c>
      <c r="B1511" s="168" t="s">
        <v>1598</v>
      </c>
      <c r="C1511" s="168">
        <v>119205</v>
      </c>
      <c r="D1511" s="171">
        <v>44025</v>
      </c>
      <c r="E1511" s="172">
        <v>2778.848</v>
      </c>
      <c r="F1511" s="172">
        <v>3.0669</v>
      </c>
      <c r="G1511" s="172">
        <v>3.0669</v>
      </c>
      <c r="H1511" s="172">
        <v>5.1086999999999998</v>
      </c>
      <c r="I1511" s="172">
        <v>5.6173999999999999</v>
      </c>
      <c r="J1511" s="172">
        <v>5.7262000000000004</v>
      </c>
      <c r="K1511" s="172">
        <v>7.9303999999999997</v>
      </c>
      <c r="L1511" s="172">
        <v>6.5933000000000002</v>
      </c>
      <c r="M1511" s="172">
        <v>6.6264000000000003</v>
      </c>
      <c r="N1511" s="172">
        <v>7.1139999999999999</v>
      </c>
      <c r="O1511" s="172">
        <v>6.8430999999999997</v>
      </c>
      <c r="P1511" s="172">
        <v>7.2523999999999997</v>
      </c>
      <c r="Q1511" s="172">
        <v>7.9724000000000004</v>
      </c>
      <c r="R1511" s="172">
        <v>6.7263000000000002</v>
      </c>
    </row>
    <row r="1512" spans="1:18" x14ac:dyDescent="0.3">
      <c r="A1512" s="168" t="s">
        <v>1587</v>
      </c>
      <c r="B1512" s="168" t="s">
        <v>1599</v>
      </c>
      <c r="C1512" s="168">
        <v>104138</v>
      </c>
      <c r="D1512" s="171">
        <v>44025</v>
      </c>
      <c r="E1512" s="172">
        <v>2647.9789000000001</v>
      </c>
      <c r="F1512" s="172">
        <v>2.3773</v>
      </c>
      <c r="G1512" s="172">
        <v>2.3773</v>
      </c>
      <c r="H1512" s="172">
        <v>4.4185999999999996</v>
      </c>
      <c r="I1512" s="172">
        <v>4.9260999999999999</v>
      </c>
      <c r="J1512" s="172">
        <v>5.0331000000000001</v>
      </c>
      <c r="K1512" s="172">
        <v>7.2164000000000001</v>
      </c>
      <c r="L1512" s="172">
        <v>5.9027000000000003</v>
      </c>
      <c r="M1512" s="172">
        <v>5.8935000000000004</v>
      </c>
      <c r="N1512" s="172">
        <v>6.3514999999999997</v>
      </c>
      <c r="O1512" s="172">
        <v>6.0538999999999996</v>
      </c>
      <c r="P1512" s="172">
        <v>6.4950999999999999</v>
      </c>
      <c r="Q1512" s="172">
        <v>7.2237999999999998</v>
      </c>
      <c r="R1512" s="172">
        <v>5.9428000000000001</v>
      </c>
    </row>
    <row r="1513" spans="1:18" x14ac:dyDescent="0.3">
      <c r="A1513" s="168" t="s">
        <v>1587</v>
      </c>
      <c r="B1513" s="168" t="s">
        <v>1600</v>
      </c>
      <c r="C1513" s="168">
        <v>119186</v>
      </c>
      <c r="D1513" s="171">
        <v>44025</v>
      </c>
      <c r="E1513" s="172">
        <v>2265.0915</v>
      </c>
      <c r="F1513" s="172">
        <v>2.1027</v>
      </c>
      <c r="G1513" s="172">
        <v>2.1027</v>
      </c>
      <c r="H1513" s="172">
        <v>3.7324000000000002</v>
      </c>
      <c r="I1513" s="172">
        <v>5.4740000000000002</v>
      </c>
      <c r="J1513" s="172">
        <v>6.1989000000000001</v>
      </c>
      <c r="K1513" s="172">
        <v>6.7191000000000001</v>
      </c>
      <c r="L1513" s="172">
        <v>5.8375000000000004</v>
      </c>
      <c r="M1513" s="172">
        <v>5.6947999999999999</v>
      </c>
      <c r="N1513" s="172">
        <v>6.0892999999999997</v>
      </c>
      <c r="O1513" s="172">
        <v>6.8719999999999999</v>
      </c>
      <c r="P1513" s="172">
        <v>7.3372999999999999</v>
      </c>
      <c r="Q1513" s="172">
        <v>8.0136000000000003</v>
      </c>
      <c r="R1513" s="172">
        <v>6.9789000000000003</v>
      </c>
    </row>
    <row r="1514" spans="1:18" x14ac:dyDescent="0.3">
      <c r="A1514" s="168" t="s">
        <v>1587</v>
      </c>
      <c r="B1514" s="168" t="s">
        <v>1601</v>
      </c>
      <c r="C1514" s="168">
        <v>112408</v>
      </c>
      <c r="D1514" s="171">
        <v>44025</v>
      </c>
      <c r="E1514" s="172">
        <v>2163.7752999999998</v>
      </c>
      <c r="F1514" s="172">
        <v>1.218</v>
      </c>
      <c r="G1514" s="172">
        <v>1.218</v>
      </c>
      <c r="H1514" s="172">
        <v>2.8471000000000002</v>
      </c>
      <c r="I1514" s="172">
        <v>4.5907</v>
      </c>
      <c r="J1514" s="172">
        <v>5.3116000000000003</v>
      </c>
      <c r="K1514" s="172">
        <v>5.8292999999999999</v>
      </c>
      <c r="L1514" s="172">
        <v>5.1670999999999996</v>
      </c>
      <c r="M1514" s="172">
        <v>5.0229999999999997</v>
      </c>
      <c r="N1514" s="172">
        <v>5.3749000000000002</v>
      </c>
      <c r="O1514" s="172">
        <v>6.1044999999999998</v>
      </c>
      <c r="P1514" s="172">
        <v>6.5818000000000003</v>
      </c>
      <c r="Q1514" s="172">
        <v>7.7019000000000002</v>
      </c>
      <c r="R1514" s="172">
        <v>6.1653000000000002</v>
      </c>
    </row>
    <row r="1515" spans="1:18" x14ac:dyDescent="0.3">
      <c r="A1515" s="168" t="s">
        <v>1587</v>
      </c>
      <c r="B1515" s="168" t="s">
        <v>1602</v>
      </c>
      <c r="C1515" s="168">
        <v>147970</v>
      </c>
      <c r="D1515" s="171">
        <v>44025</v>
      </c>
      <c r="E1515" s="172">
        <v>1.4246000000000001</v>
      </c>
      <c r="F1515" s="172">
        <v>0</v>
      </c>
      <c r="G1515" s="172">
        <v>0</v>
      </c>
      <c r="H1515" s="172"/>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44025</v>
      </c>
      <c r="E1516" s="172">
        <v>1.4319999999999999</v>
      </c>
      <c r="F1516" s="172">
        <v>0</v>
      </c>
      <c r="G1516" s="172">
        <v>0</v>
      </c>
      <c r="H1516" s="172"/>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44025</v>
      </c>
      <c r="E1517" s="172">
        <v>28.165199999999999</v>
      </c>
      <c r="F1517" s="172">
        <v>7.867</v>
      </c>
      <c r="G1517" s="172">
        <v>7.867</v>
      </c>
      <c r="H1517" s="172">
        <v>12.340400000000001</v>
      </c>
      <c r="I1517" s="172">
        <v>10.9688</v>
      </c>
      <c r="J1517" s="172">
        <v>12.168200000000001</v>
      </c>
      <c r="K1517" s="172">
        <v>9.0518999999999998</v>
      </c>
      <c r="L1517" s="172">
        <v>-0.18140000000000001</v>
      </c>
      <c r="M1517" s="172">
        <v>2.9937999999999998</v>
      </c>
      <c r="N1517" s="172">
        <v>4.5350999999999999</v>
      </c>
      <c r="O1517" s="172">
        <v>7.2613000000000003</v>
      </c>
      <c r="P1517" s="172">
        <v>8.1390999999999991</v>
      </c>
      <c r="Q1517" s="172">
        <v>8.5809999999999995</v>
      </c>
      <c r="R1517" s="172">
        <v>7.0613000000000001</v>
      </c>
    </row>
    <row r="1518" spans="1:18" x14ac:dyDescent="0.3">
      <c r="A1518" s="168" t="s">
        <v>1587</v>
      </c>
      <c r="B1518" s="168" t="s">
        <v>1605</v>
      </c>
      <c r="C1518" s="168">
        <v>118560</v>
      </c>
      <c r="D1518" s="171">
        <v>44025</v>
      </c>
      <c r="E1518" s="172">
        <v>28.323899999999998</v>
      </c>
      <c r="F1518" s="172">
        <v>7.952</v>
      </c>
      <c r="G1518" s="172">
        <v>7.952</v>
      </c>
      <c r="H1518" s="172">
        <v>12.4376</v>
      </c>
      <c r="I1518" s="172">
        <v>11.0556</v>
      </c>
      <c r="J1518" s="172">
        <v>12.2563</v>
      </c>
      <c r="K1518" s="172">
        <v>9.1437000000000008</v>
      </c>
      <c r="L1518" s="172">
        <v>-8.6300000000000002E-2</v>
      </c>
      <c r="M1518" s="172">
        <v>3.0992999999999999</v>
      </c>
      <c r="N1518" s="172">
        <v>4.6402999999999999</v>
      </c>
      <c r="O1518" s="172">
        <v>7.3501000000000003</v>
      </c>
      <c r="P1518" s="172">
        <v>8.2279999999999998</v>
      </c>
      <c r="Q1518" s="172">
        <v>8.8444000000000003</v>
      </c>
      <c r="R1518" s="172">
        <v>7.1565000000000003</v>
      </c>
    </row>
    <row r="1519" spans="1:18" x14ac:dyDescent="0.3">
      <c r="A1519" s="168" t="s">
        <v>1587</v>
      </c>
      <c r="B1519" s="168" t="s">
        <v>1606</v>
      </c>
      <c r="C1519" s="168">
        <v>145034</v>
      </c>
      <c r="D1519" s="171">
        <v>44025</v>
      </c>
      <c r="E1519" s="172">
        <v>11.5693</v>
      </c>
      <c r="F1519" s="172">
        <v>5.1551999999999998</v>
      </c>
      <c r="G1519" s="172">
        <v>5.1551999999999998</v>
      </c>
      <c r="H1519" s="172">
        <v>8.5774000000000008</v>
      </c>
      <c r="I1519" s="172">
        <v>9.9533000000000005</v>
      </c>
      <c r="J1519" s="172">
        <v>10.2658</v>
      </c>
      <c r="K1519" s="172">
        <v>10.8933</v>
      </c>
      <c r="L1519" s="172">
        <v>8.3887</v>
      </c>
      <c r="M1519" s="172">
        <v>7.6481000000000003</v>
      </c>
      <c r="N1519" s="172">
        <v>7.8844000000000003</v>
      </c>
      <c r="O1519" s="172"/>
      <c r="P1519" s="172"/>
      <c r="Q1519" s="172">
        <v>8.4219000000000008</v>
      </c>
      <c r="R1519" s="172"/>
    </row>
    <row r="1520" spans="1:18" x14ac:dyDescent="0.3">
      <c r="A1520" s="168" t="s">
        <v>1587</v>
      </c>
      <c r="B1520" s="168" t="s">
        <v>1607</v>
      </c>
      <c r="C1520" s="168">
        <v>145040</v>
      </c>
      <c r="D1520" s="171">
        <v>44025</v>
      </c>
      <c r="E1520" s="172">
        <v>11.5046</v>
      </c>
      <c r="F1520" s="172">
        <v>4.8666999999999998</v>
      </c>
      <c r="G1520" s="172">
        <v>4.8666999999999998</v>
      </c>
      <c r="H1520" s="172">
        <v>8.2619000000000007</v>
      </c>
      <c r="I1520" s="172">
        <v>9.6440999999999999</v>
      </c>
      <c r="J1520" s="172">
        <v>9.9596999999999998</v>
      </c>
      <c r="K1520" s="172">
        <v>10.581300000000001</v>
      </c>
      <c r="L1520" s="172">
        <v>8.06</v>
      </c>
      <c r="M1520" s="172">
        <v>7.3212999999999999</v>
      </c>
      <c r="N1520" s="172">
        <v>7.5537000000000001</v>
      </c>
      <c r="O1520" s="172"/>
      <c r="P1520" s="172"/>
      <c r="Q1520" s="172">
        <v>8.0852000000000004</v>
      </c>
      <c r="R1520" s="172"/>
    </row>
    <row r="1521" spans="1:18" x14ac:dyDescent="0.3">
      <c r="A1521" s="168" t="s">
        <v>1587</v>
      </c>
      <c r="B1521" s="168" t="s">
        <v>1608</v>
      </c>
      <c r="C1521" s="168">
        <v>147908</v>
      </c>
      <c r="D1521" s="171">
        <v>44025</v>
      </c>
      <c r="E1521" s="172">
        <v>1032.5089</v>
      </c>
      <c r="F1521" s="172">
        <v>4.6845999999999997</v>
      </c>
      <c r="G1521" s="172">
        <v>4.6845999999999997</v>
      </c>
      <c r="H1521" s="172">
        <v>7.0255999999999998</v>
      </c>
      <c r="I1521" s="172">
        <v>7.2271999999999998</v>
      </c>
      <c r="J1521" s="172">
        <v>7.7055999999999996</v>
      </c>
      <c r="K1521" s="172">
        <v>8.5577000000000005</v>
      </c>
      <c r="L1521" s="172"/>
      <c r="M1521" s="172"/>
      <c r="N1521" s="172"/>
      <c r="O1521" s="172"/>
      <c r="P1521" s="172"/>
      <c r="Q1521" s="172">
        <v>7.1479999999999997</v>
      </c>
      <c r="R1521" s="172"/>
    </row>
    <row r="1522" spans="1:18" x14ac:dyDescent="0.3">
      <c r="A1522" s="168" t="s">
        <v>1587</v>
      </c>
      <c r="B1522" s="168" t="s">
        <v>1609</v>
      </c>
      <c r="C1522" s="168">
        <v>147907</v>
      </c>
      <c r="D1522" s="171">
        <v>44025</v>
      </c>
      <c r="E1522" s="172">
        <v>1031.3266000000001</v>
      </c>
      <c r="F1522" s="172">
        <v>4.4267000000000003</v>
      </c>
      <c r="G1522" s="172">
        <v>4.4267000000000003</v>
      </c>
      <c r="H1522" s="172">
        <v>6.7685000000000004</v>
      </c>
      <c r="I1522" s="172">
        <v>6.9729999999999999</v>
      </c>
      <c r="J1522" s="172">
        <v>7.4522000000000004</v>
      </c>
      <c r="K1522" s="172">
        <v>8.3016000000000005</v>
      </c>
      <c r="L1522" s="172"/>
      <c r="M1522" s="172"/>
      <c r="N1522" s="172"/>
      <c r="O1522" s="172"/>
      <c r="P1522" s="172"/>
      <c r="Q1522" s="172">
        <v>6.8880999999999997</v>
      </c>
      <c r="R1522" s="172"/>
    </row>
    <row r="1523" spans="1:18" x14ac:dyDescent="0.3">
      <c r="A1523" s="168" t="s">
        <v>1587</v>
      </c>
      <c r="B1523" s="168" t="s">
        <v>1610</v>
      </c>
      <c r="C1523" s="168">
        <v>115092</v>
      </c>
      <c r="D1523" s="171">
        <v>44025</v>
      </c>
      <c r="E1523" s="172">
        <v>20.838999999999999</v>
      </c>
      <c r="F1523" s="172">
        <v>6.8348000000000004</v>
      </c>
      <c r="G1523" s="172">
        <v>6.8348000000000004</v>
      </c>
      <c r="H1523" s="172">
        <v>12.0885</v>
      </c>
      <c r="I1523" s="172">
        <v>11.9903</v>
      </c>
      <c r="J1523" s="172">
        <v>13.4176</v>
      </c>
      <c r="K1523" s="172">
        <v>9.1523000000000003</v>
      </c>
      <c r="L1523" s="172">
        <v>7.3269000000000002</v>
      </c>
      <c r="M1523" s="172">
        <v>7.5885999999999996</v>
      </c>
      <c r="N1523" s="172">
        <v>7.8155999999999999</v>
      </c>
      <c r="O1523" s="172">
        <v>7.5388000000000002</v>
      </c>
      <c r="P1523" s="172">
        <v>8.1550999999999991</v>
      </c>
      <c r="Q1523" s="172">
        <v>8.3054000000000006</v>
      </c>
      <c r="R1523" s="172">
        <v>8.0929000000000002</v>
      </c>
    </row>
    <row r="1524" spans="1:18" x14ac:dyDescent="0.3">
      <c r="A1524" s="168" t="s">
        <v>1587</v>
      </c>
      <c r="B1524" s="168" t="s">
        <v>1611</v>
      </c>
      <c r="C1524" s="168">
        <v>120676</v>
      </c>
      <c r="D1524" s="171">
        <v>44025</v>
      </c>
      <c r="E1524" s="172">
        <v>22.012799999999999</v>
      </c>
      <c r="F1524" s="172">
        <v>7.5214999999999996</v>
      </c>
      <c r="G1524" s="172">
        <v>7.5214999999999996</v>
      </c>
      <c r="H1524" s="172">
        <v>12.751300000000001</v>
      </c>
      <c r="I1524" s="172">
        <v>12.651</v>
      </c>
      <c r="J1524" s="172">
        <v>14.0786</v>
      </c>
      <c r="K1524" s="172">
        <v>9.8190000000000008</v>
      </c>
      <c r="L1524" s="172">
        <v>7.9801000000000002</v>
      </c>
      <c r="M1524" s="172">
        <v>8.2302999999999997</v>
      </c>
      <c r="N1524" s="172">
        <v>8.4526000000000003</v>
      </c>
      <c r="O1524" s="172">
        <v>8.1683000000000003</v>
      </c>
      <c r="P1524" s="172">
        <v>9.0543999999999993</v>
      </c>
      <c r="Q1524" s="172">
        <v>9.1443999999999992</v>
      </c>
      <c r="R1524" s="172">
        <v>8.7110000000000003</v>
      </c>
    </row>
    <row r="1525" spans="1:18" x14ac:dyDescent="0.3">
      <c r="A1525" s="168" t="s">
        <v>1587</v>
      </c>
      <c r="B1525" s="168" t="s">
        <v>1612</v>
      </c>
      <c r="C1525" s="168">
        <v>113251</v>
      </c>
      <c r="D1525" s="171">
        <v>44025</v>
      </c>
      <c r="E1525" s="172">
        <v>2101.3352</v>
      </c>
      <c r="F1525" s="172">
        <v>2.7595000000000001</v>
      </c>
      <c r="G1525" s="172">
        <v>2.7595000000000001</v>
      </c>
      <c r="H1525" s="172">
        <v>10.6082</v>
      </c>
      <c r="I1525" s="172">
        <v>8.9423999999999992</v>
      </c>
      <c r="J1525" s="172">
        <v>9.7729999999999997</v>
      </c>
      <c r="K1525" s="172">
        <v>5.4989999999999997</v>
      </c>
      <c r="L1525" s="172">
        <v>5.0655000000000001</v>
      </c>
      <c r="M1525" s="172">
        <v>5.6696999999999997</v>
      </c>
      <c r="N1525" s="172">
        <v>10.6478</v>
      </c>
      <c r="O1525" s="172">
        <v>6.3910999999999998</v>
      </c>
      <c r="P1525" s="172">
        <v>6.7226999999999997</v>
      </c>
      <c r="Q1525" s="172">
        <v>7.8173000000000004</v>
      </c>
      <c r="R1525" s="172">
        <v>6.5229999999999997</v>
      </c>
    </row>
    <row r="1526" spans="1:18" x14ac:dyDescent="0.3">
      <c r="A1526" s="168" t="s">
        <v>1587</v>
      </c>
      <c r="B1526" s="168" t="s">
        <v>1613</v>
      </c>
      <c r="C1526" s="168">
        <v>118350</v>
      </c>
      <c r="D1526" s="171">
        <v>44025</v>
      </c>
      <c r="E1526" s="172">
        <v>2192.9791</v>
      </c>
      <c r="F1526" s="172">
        <v>3.1598999999999999</v>
      </c>
      <c r="G1526" s="172">
        <v>3.1598999999999999</v>
      </c>
      <c r="H1526" s="172">
        <v>11.0092</v>
      </c>
      <c r="I1526" s="172">
        <v>9.3437999999999999</v>
      </c>
      <c r="J1526" s="172">
        <v>10.180899999999999</v>
      </c>
      <c r="K1526" s="172">
        <v>5.9130000000000003</v>
      </c>
      <c r="L1526" s="172">
        <v>5.4858000000000002</v>
      </c>
      <c r="M1526" s="172">
        <v>6.0967000000000002</v>
      </c>
      <c r="N1526" s="172">
        <v>11.1275</v>
      </c>
      <c r="O1526" s="172">
        <v>7.0548999999999999</v>
      </c>
      <c r="P1526" s="172">
        <v>7.4673999999999996</v>
      </c>
      <c r="Q1526" s="172">
        <v>8.0189000000000004</v>
      </c>
      <c r="R1526" s="172">
        <v>7.0621</v>
      </c>
    </row>
    <row r="1527" spans="1:18" x14ac:dyDescent="0.3">
      <c r="A1527" s="168" t="s">
        <v>1587</v>
      </c>
      <c r="B1527" s="168" t="s">
        <v>1614</v>
      </c>
      <c r="C1527" s="168">
        <v>144173</v>
      </c>
      <c r="D1527" s="171">
        <v>44025</v>
      </c>
      <c r="E1527" s="172">
        <v>11.6754</v>
      </c>
      <c r="F1527" s="172">
        <v>3.3355999999999999</v>
      </c>
      <c r="G1527" s="172">
        <v>3.3355999999999999</v>
      </c>
      <c r="H1527" s="172">
        <v>4.9173</v>
      </c>
      <c r="I1527" s="172">
        <v>5.8860999999999999</v>
      </c>
      <c r="J1527" s="172">
        <v>6.9894999999999996</v>
      </c>
      <c r="K1527" s="172">
        <v>8.9021000000000008</v>
      </c>
      <c r="L1527" s="172">
        <v>7.4909999999999997</v>
      </c>
      <c r="M1527" s="172">
        <v>7.2184999999999997</v>
      </c>
      <c r="N1527" s="172">
        <v>7.5431999999999997</v>
      </c>
      <c r="O1527" s="172"/>
      <c r="P1527" s="172"/>
      <c r="Q1527" s="172">
        <v>8.0989000000000004</v>
      </c>
      <c r="R1527" s="172"/>
    </row>
    <row r="1528" spans="1:18" x14ac:dyDescent="0.3">
      <c r="A1528" s="168" t="s">
        <v>1587</v>
      </c>
      <c r="B1528" s="168" t="s">
        <v>1615</v>
      </c>
      <c r="C1528" s="168">
        <v>144171</v>
      </c>
      <c r="D1528" s="171">
        <v>44025</v>
      </c>
      <c r="E1528" s="172">
        <v>11.637600000000001</v>
      </c>
      <c r="F1528" s="172">
        <v>3.1372</v>
      </c>
      <c r="G1528" s="172">
        <v>3.1372</v>
      </c>
      <c r="H1528" s="172">
        <v>4.7088000000000001</v>
      </c>
      <c r="I1528" s="172">
        <v>5.7027000000000001</v>
      </c>
      <c r="J1528" s="172">
        <v>6.8178999999999998</v>
      </c>
      <c r="K1528" s="172">
        <v>8.7444000000000006</v>
      </c>
      <c r="L1528" s="172">
        <v>7.3383000000000003</v>
      </c>
      <c r="M1528" s="172">
        <v>7.0639000000000003</v>
      </c>
      <c r="N1528" s="172">
        <v>7.3829000000000002</v>
      </c>
      <c r="O1528" s="172"/>
      <c r="P1528" s="172"/>
      <c r="Q1528" s="172">
        <v>7.9227999999999996</v>
      </c>
      <c r="R1528" s="172"/>
    </row>
    <row r="1529" spans="1:18" x14ac:dyDescent="0.3">
      <c r="A1529" s="168" t="s">
        <v>1587</v>
      </c>
      <c r="B1529" s="168" t="s">
        <v>1616</v>
      </c>
      <c r="C1529" s="168">
        <v>116424</v>
      </c>
      <c r="D1529" s="171">
        <v>44025</v>
      </c>
      <c r="E1529" s="172">
        <v>1980.81</v>
      </c>
      <c r="F1529" s="172">
        <v>2.5851999999999999</v>
      </c>
      <c r="G1529" s="172">
        <v>2.5851999999999999</v>
      </c>
      <c r="H1529" s="172">
        <v>6.7382</v>
      </c>
      <c r="I1529" s="172">
        <v>6.4893999999999998</v>
      </c>
      <c r="J1529" s="172">
        <v>5.0811000000000002</v>
      </c>
      <c r="K1529" s="172">
        <v>7.9659000000000004</v>
      </c>
      <c r="L1529" s="172">
        <v>7.1361999999999997</v>
      </c>
      <c r="M1529" s="172">
        <v>6.7026000000000003</v>
      </c>
      <c r="N1529" s="172">
        <v>6.8696999999999999</v>
      </c>
      <c r="O1529" s="172">
        <v>7.1275000000000004</v>
      </c>
      <c r="P1529" s="172">
        <v>7.6052999999999997</v>
      </c>
      <c r="Q1529" s="172">
        <v>8.3496000000000006</v>
      </c>
      <c r="R1529" s="172">
        <v>7.3474000000000004</v>
      </c>
    </row>
    <row r="1530" spans="1:18" x14ac:dyDescent="0.3">
      <c r="A1530" s="168" t="s">
        <v>1587</v>
      </c>
      <c r="B1530" s="168" t="s">
        <v>1617</v>
      </c>
      <c r="C1530" s="168">
        <v>119143</v>
      </c>
      <c r="D1530" s="171">
        <v>44025</v>
      </c>
      <c r="E1530" s="172">
        <v>2051.2525999999998</v>
      </c>
      <c r="F1530" s="172">
        <v>3.1355</v>
      </c>
      <c r="G1530" s="172">
        <v>3.1355</v>
      </c>
      <c r="H1530" s="172">
        <v>7.2892000000000001</v>
      </c>
      <c r="I1530" s="172">
        <v>7.0411000000000001</v>
      </c>
      <c r="J1530" s="172">
        <v>5.6253000000000002</v>
      </c>
      <c r="K1530" s="172">
        <v>8.5245999999999995</v>
      </c>
      <c r="L1530" s="172">
        <v>7.6784999999999997</v>
      </c>
      <c r="M1530" s="172">
        <v>7.2054999999999998</v>
      </c>
      <c r="N1530" s="172">
        <v>7.3642000000000003</v>
      </c>
      <c r="O1530" s="172">
        <v>7.5846</v>
      </c>
      <c r="P1530" s="172">
        <v>8.1222999999999992</v>
      </c>
      <c r="Q1530" s="172">
        <v>8.6167999999999996</v>
      </c>
      <c r="R1530" s="172">
        <v>7.8091999999999997</v>
      </c>
    </row>
    <row r="1531" spans="1:18" x14ac:dyDescent="0.3">
      <c r="A1531" s="168" t="s">
        <v>1587</v>
      </c>
      <c r="B1531" s="168" t="s">
        <v>1618</v>
      </c>
      <c r="C1531" s="168">
        <v>114359</v>
      </c>
      <c r="D1531" s="171">
        <v>44025</v>
      </c>
      <c r="E1531" s="172">
        <v>2083.4594999999999</v>
      </c>
      <c r="F1531" s="172">
        <v>2.6880000000000002</v>
      </c>
      <c r="G1531" s="172">
        <v>2.6880000000000002</v>
      </c>
      <c r="H1531" s="172">
        <v>4.9107000000000003</v>
      </c>
      <c r="I1531" s="172">
        <v>6.6044</v>
      </c>
      <c r="J1531" s="172">
        <v>6.9737999999999998</v>
      </c>
      <c r="K1531" s="172">
        <v>8.4639000000000006</v>
      </c>
      <c r="L1531" s="172">
        <v>6.5833000000000004</v>
      </c>
      <c r="M1531" s="172">
        <v>6.4276</v>
      </c>
      <c r="N1531" s="172">
        <v>6.8140999999999998</v>
      </c>
      <c r="O1531" s="172">
        <v>7.1128999999999998</v>
      </c>
      <c r="P1531" s="172">
        <v>7.8086000000000002</v>
      </c>
      <c r="Q1531" s="172">
        <v>7.9958</v>
      </c>
      <c r="R1531" s="172">
        <v>7.3898999999999999</v>
      </c>
    </row>
    <row r="1532" spans="1:18" x14ac:dyDescent="0.3">
      <c r="A1532" s="168" t="s">
        <v>1587</v>
      </c>
      <c r="B1532" s="168" t="s">
        <v>1619</v>
      </c>
      <c r="C1532" s="168">
        <v>120541</v>
      </c>
      <c r="D1532" s="171">
        <v>44025</v>
      </c>
      <c r="E1532" s="172">
        <v>2163.8067000000001</v>
      </c>
      <c r="F1532" s="172">
        <v>3.3369</v>
      </c>
      <c r="G1532" s="172">
        <v>3.3369</v>
      </c>
      <c r="H1532" s="172">
        <v>5.5606999999999998</v>
      </c>
      <c r="I1532" s="172">
        <v>7.2554999999999996</v>
      </c>
      <c r="J1532" s="172">
        <v>7.6272000000000002</v>
      </c>
      <c r="K1532" s="172">
        <v>9.1272000000000002</v>
      </c>
      <c r="L1532" s="172">
        <v>7.2411000000000003</v>
      </c>
      <c r="M1532" s="172">
        <v>7.0465999999999998</v>
      </c>
      <c r="N1532" s="172">
        <v>7.4210000000000003</v>
      </c>
      <c r="O1532" s="172">
        <v>7.6651999999999996</v>
      </c>
      <c r="P1532" s="172">
        <v>8.2727000000000004</v>
      </c>
      <c r="Q1532" s="172">
        <v>8.3922000000000008</v>
      </c>
      <c r="R1532" s="172">
        <v>7.9631999999999996</v>
      </c>
    </row>
    <row r="1533" spans="1:18" x14ac:dyDescent="0.3">
      <c r="A1533" s="168" t="s">
        <v>1587</v>
      </c>
      <c r="B1533" s="168" t="s">
        <v>1620</v>
      </c>
      <c r="C1533" s="168">
        <v>104271</v>
      </c>
      <c r="D1533" s="171">
        <v>44025</v>
      </c>
      <c r="E1533" s="172">
        <v>26.5899</v>
      </c>
      <c r="F1533" s="172">
        <v>2.5629</v>
      </c>
      <c r="G1533" s="172">
        <v>2.5629</v>
      </c>
      <c r="H1533" s="172">
        <v>4.5141999999999998</v>
      </c>
      <c r="I1533" s="172">
        <v>103.0361</v>
      </c>
      <c r="J1533" s="172">
        <v>50.165399999999998</v>
      </c>
      <c r="K1533" s="172">
        <v>21.234300000000001</v>
      </c>
      <c r="L1533" s="172">
        <v>12.553800000000001</v>
      </c>
      <c r="M1533" s="172">
        <v>6.5805999999999996</v>
      </c>
      <c r="N1533" s="172">
        <v>6.0860000000000003</v>
      </c>
      <c r="O1533" s="172">
        <v>4.4817999999999998</v>
      </c>
      <c r="P1533" s="172">
        <v>5.9664000000000001</v>
      </c>
      <c r="Q1533" s="172">
        <v>7.3422000000000001</v>
      </c>
      <c r="R1533" s="172">
        <v>3.7242000000000002</v>
      </c>
    </row>
    <row r="1534" spans="1:18" x14ac:dyDescent="0.3">
      <c r="A1534" s="168" t="s">
        <v>1587</v>
      </c>
      <c r="B1534" s="168" t="s">
        <v>1621</v>
      </c>
      <c r="C1534" s="168">
        <v>120458</v>
      </c>
      <c r="D1534" s="171">
        <v>44025</v>
      </c>
      <c r="E1534" s="172">
        <v>27.432200000000002</v>
      </c>
      <c r="F1534" s="172">
        <v>3.0609999999999999</v>
      </c>
      <c r="G1534" s="172">
        <v>3.0609999999999999</v>
      </c>
      <c r="H1534" s="172">
        <v>5.0038999999999998</v>
      </c>
      <c r="I1534" s="172">
        <v>103.5474</v>
      </c>
      <c r="J1534" s="172">
        <v>50.682600000000001</v>
      </c>
      <c r="K1534" s="172">
        <v>21.760999999999999</v>
      </c>
      <c r="L1534" s="172">
        <v>13.084899999999999</v>
      </c>
      <c r="M1534" s="172">
        <v>7.1083999999999996</v>
      </c>
      <c r="N1534" s="172">
        <v>6.6196000000000002</v>
      </c>
      <c r="O1534" s="172">
        <v>5.0049000000000001</v>
      </c>
      <c r="P1534" s="172">
        <v>6.5053000000000001</v>
      </c>
      <c r="Q1534" s="172">
        <v>7.4611000000000001</v>
      </c>
      <c r="R1534" s="172">
        <v>4.2432999999999996</v>
      </c>
    </row>
    <row r="1535" spans="1:18" x14ac:dyDescent="0.3">
      <c r="A1535" s="168" t="s">
        <v>1587</v>
      </c>
      <c r="B1535" s="168" t="s">
        <v>1622</v>
      </c>
      <c r="C1535" s="168">
        <v>102591</v>
      </c>
      <c r="D1535" s="171">
        <v>44025</v>
      </c>
      <c r="E1535" s="172">
        <v>32.886800000000001</v>
      </c>
      <c r="F1535" s="172">
        <v>3.2195</v>
      </c>
      <c r="G1535" s="172">
        <v>3.2195</v>
      </c>
      <c r="H1535" s="172">
        <v>6.7313000000000001</v>
      </c>
      <c r="I1535" s="172">
        <v>8.7815999999999992</v>
      </c>
      <c r="J1535" s="172">
        <v>9.3317999999999994</v>
      </c>
      <c r="K1535" s="172">
        <v>9.6010000000000009</v>
      </c>
      <c r="L1535" s="172">
        <v>7.4276</v>
      </c>
      <c r="M1535" s="172">
        <v>7.1047000000000002</v>
      </c>
      <c r="N1535" s="172">
        <v>7.3507999999999996</v>
      </c>
      <c r="O1535" s="172">
        <v>7.3403999999999998</v>
      </c>
      <c r="P1535" s="172">
        <v>7.5792000000000002</v>
      </c>
      <c r="Q1535" s="172">
        <v>7.7615999999999996</v>
      </c>
      <c r="R1535" s="172">
        <v>7.7309000000000001</v>
      </c>
    </row>
    <row r="1536" spans="1:18" x14ac:dyDescent="0.3">
      <c r="A1536" s="168" t="s">
        <v>1587</v>
      </c>
      <c r="B1536" s="168" t="s">
        <v>1623</v>
      </c>
      <c r="C1536" s="168">
        <v>119750</v>
      </c>
      <c r="D1536" s="171">
        <v>44025</v>
      </c>
      <c r="E1536" s="172">
        <v>33.709000000000003</v>
      </c>
      <c r="F1536" s="172">
        <v>3.6825999999999999</v>
      </c>
      <c r="G1536" s="172">
        <v>3.6825999999999999</v>
      </c>
      <c r="H1536" s="172">
        <v>7.1872999999999996</v>
      </c>
      <c r="I1536" s="172">
        <v>9.2286000000000001</v>
      </c>
      <c r="J1536" s="172">
        <v>9.7767999999999997</v>
      </c>
      <c r="K1536" s="172">
        <v>10.0603</v>
      </c>
      <c r="L1536" s="172">
        <v>7.8940000000000001</v>
      </c>
      <c r="M1536" s="172">
        <v>7.5713999999999997</v>
      </c>
      <c r="N1536" s="172">
        <v>7.8228</v>
      </c>
      <c r="O1536" s="172">
        <v>7.7545000000000002</v>
      </c>
      <c r="P1536" s="172">
        <v>7.9794999999999998</v>
      </c>
      <c r="Q1536" s="172">
        <v>8.4581999999999997</v>
      </c>
      <c r="R1536" s="172">
        <v>8.1670999999999996</v>
      </c>
    </row>
    <row r="1537" spans="1:18" x14ac:dyDescent="0.3">
      <c r="A1537" s="168" t="s">
        <v>1587</v>
      </c>
      <c r="B1537" s="168" t="s">
        <v>1624</v>
      </c>
      <c r="C1537" s="168">
        <v>112423</v>
      </c>
      <c r="D1537" s="171">
        <v>44025</v>
      </c>
      <c r="E1537" s="172">
        <v>33.430100000000003</v>
      </c>
      <c r="F1537" s="172">
        <v>3.2035</v>
      </c>
      <c r="G1537" s="172">
        <v>3.2035</v>
      </c>
      <c r="H1537" s="172">
        <v>5.5430000000000001</v>
      </c>
      <c r="I1537" s="172">
        <v>6.1835000000000004</v>
      </c>
      <c r="J1537" s="172">
        <v>6.2778999999999998</v>
      </c>
      <c r="K1537" s="172">
        <v>8.7385999999999999</v>
      </c>
      <c r="L1537" s="172">
        <v>7.3444000000000003</v>
      </c>
      <c r="M1537" s="172">
        <v>6.8692000000000002</v>
      </c>
      <c r="N1537" s="172">
        <v>7.1425999999999998</v>
      </c>
      <c r="O1537" s="172">
        <v>7.2332999999999998</v>
      </c>
      <c r="P1537" s="172">
        <v>7.5712000000000002</v>
      </c>
      <c r="Q1537" s="172">
        <v>3.8662999999999998</v>
      </c>
      <c r="R1537" s="172">
        <v>7.5697000000000001</v>
      </c>
    </row>
    <row r="1538" spans="1:18" x14ac:dyDescent="0.3">
      <c r="A1538" s="168" t="s">
        <v>1587</v>
      </c>
      <c r="B1538" s="168" t="s">
        <v>1625</v>
      </c>
      <c r="C1538" s="168">
        <v>119849</v>
      </c>
      <c r="D1538" s="171">
        <v>44025</v>
      </c>
      <c r="E1538" s="172">
        <v>34.2273</v>
      </c>
      <c r="F1538" s="172">
        <v>3.5200999999999998</v>
      </c>
      <c r="G1538" s="172">
        <v>3.5200999999999998</v>
      </c>
      <c r="H1538" s="172">
        <v>5.8413000000000004</v>
      </c>
      <c r="I1538" s="172">
        <v>6.4829999999999997</v>
      </c>
      <c r="J1538" s="172">
        <v>6.5759999999999996</v>
      </c>
      <c r="K1538" s="172">
        <v>9.0495999999999999</v>
      </c>
      <c r="L1538" s="172">
        <v>7.6757</v>
      </c>
      <c r="M1538" s="172">
        <v>7.1997999999999998</v>
      </c>
      <c r="N1538" s="172">
        <v>7.4753999999999996</v>
      </c>
      <c r="O1538" s="172">
        <v>7.5827</v>
      </c>
      <c r="P1538" s="172">
        <v>7.9321000000000002</v>
      </c>
      <c r="Q1538" s="172">
        <v>8.4481999999999999</v>
      </c>
      <c r="R1538" s="172">
        <v>7.9063999999999997</v>
      </c>
    </row>
    <row r="1539" spans="1:18" x14ac:dyDescent="0.3">
      <c r="A1539" s="168" t="s">
        <v>1587</v>
      </c>
      <c r="B1539" s="168" t="s">
        <v>1626</v>
      </c>
      <c r="C1539" s="168">
        <v>147772</v>
      </c>
      <c r="D1539" s="171">
        <v>44025</v>
      </c>
      <c r="E1539" s="172">
        <v>1033.5377000000001</v>
      </c>
      <c r="F1539" s="172">
        <v>4.0355999999999996</v>
      </c>
      <c r="G1539" s="172">
        <v>4.0355999999999996</v>
      </c>
      <c r="H1539" s="172">
        <v>5.0975000000000001</v>
      </c>
      <c r="I1539" s="172">
        <v>5.9706000000000001</v>
      </c>
      <c r="J1539" s="172">
        <v>6.5068000000000001</v>
      </c>
      <c r="K1539" s="172">
        <v>6.3642000000000003</v>
      </c>
      <c r="L1539" s="172">
        <v>5.1569000000000003</v>
      </c>
      <c r="M1539" s="172"/>
      <c r="N1539" s="172"/>
      <c r="O1539" s="172"/>
      <c r="P1539" s="172"/>
      <c r="Q1539" s="172">
        <v>5.3455000000000004</v>
      </c>
      <c r="R1539" s="172"/>
    </row>
    <row r="1540" spans="1:18" x14ac:dyDescent="0.3">
      <c r="A1540" s="168" t="s">
        <v>1587</v>
      </c>
      <c r="B1540" s="168" t="s">
        <v>1627</v>
      </c>
      <c r="C1540" s="168">
        <v>147770</v>
      </c>
      <c r="D1540" s="171">
        <v>44025</v>
      </c>
      <c r="E1540" s="172">
        <v>1031.6199999999999</v>
      </c>
      <c r="F1540" s="172">
        <v>3.8353999999999999</v>
      </c>
      <c r="G1540" s="172">
        <v>3.8353999999999999</v>
      </c>
      <c r="H1540" s="172">
        <v>4.8958000000000004</v>
      </c>
      <c r="I1540" s="172">
        <v>5.7687999999999997</v>
      </c>
      <c r="J1540" s="172">
        <v>6.2526000000000002</v>
      </c>
      <c r="K1540" s="172">
        <v>6.0742000000000003</v>
      </c>
      <c r="L1540" s="172">
        <v>4.8559999999999999</v>
      </c>
      <c r="M1540" s="172"/>
      <c r="N1540" s="172"/>
      <c r="O1540" s="172"/>
      <c r="P1540" s="172"/>
      <c r="Q1540" s="172">
        <v>5.0399000000000003</v>
      </c>
      <c r="R1540" s="172"/>
    </row>
    <row r="1541" spans="1:18" x14ac:dyDescent="0.3">
      <c r="A1541" s="168" t="s">
        <v>1587</v>
      </c>
      <c r="B1541" s="168" t="s">
        <v>1628</v>
      </c>
      <c r="C1541" s="168">
        <v>147731</v>
      </c>
      <c r="D1541" s="171">
        <v>44025</v>
      </c>
      <c r="E1541" s="172">
        <v>1056.7873999999999</v>
      </c>
      <c r="F1541" s="172">
        <v>2.9249999999999998</v>
      </c>
      <c r="G1541" s="172">
        <v>2.9249999999999998</v>
      </c>
      <c r="H1541" s="172">
        <v>5.5705999999999998</v>
      </c>
      <c r="I1541" s="172">
        <v>6.8685</v>
      </c>
      <c r="J1541" s="172">
        <v>8.6013999999999999</v>
      </c>
      <c r="K1541" s="172">
        <v>9.0961999999999996</v>
      </c>
      <c r="L1541" s="172">
        <v>7.9318</v>
      </c>
      <c r="M1541" s="172"/>
      <c r="N1541" s="172"/>
      <c r="O1541" s="172"/>
      <c r="P1541" s="172"/>
      <c r="Q1541" s="172">
        <v>7.6768000000000001</v>
      </c>
      <c r="R1541" s="172"/>
    </row>
    <row r="1542" spans="1:18" x14ac:dyDescent="0.3">
      <c r="A1542" s="168" t="s">
        <v>1587</v>
      </c>
      <c r="B1542" s="168" t="s">
        <v>1629</v>
      </c>
      <c r="C1542" s="168">
        <v>147734</v>
      </c>
      <c r="D1542" s="171">
        <v>44025</v>
      </c>
      <c r="E1542" s="172">
        <v>1053.4784</v>
      </c>
      <c r="F1542" s="172">
        <v>2.5043000000000002</v>
      </c>
      <c r="G1542" s="172">
        <v>2.5043000000000002</v>
      </c>
      <c r="H1542" s="172">
        <v>5.1501999999999999</v>
      </c>
      <c r="I1542" s="172">
        <v>6.4485999999999999</v>
      </c>
      <c r="J1542" s="172">
        <v>8.1797000000000004</v>
      </c>
      <c r="K1542" s="172">
        <v>8.6678999999999995</v>
      </c>
      <c r="L1542" s="172">
        <v>7.4984999999999999</v>
      </c>
      <c r="M1542" s="172"/>
      <c r="N1542" s="172"/>
      <c r="O1542" s="172"/>
      <c r="P1542" s="172"/>
      <c r="Q1542" s="172">
        <v>7.2294999999999998</v>
      </c>
      <c r="R1542" s="172"/>
    </row>
    <row r="1543" spans="1:18" x14ac:dyDescent="0.3">
      <c r="A1543" s="168" t="s">
        <v>1587</v>
      </c>
      <c r="B1543" s="168" t="s">
        <v>1630</v>
      </c>
      <c r="C1543" s="168">
        <v>124234</v>
      </c>
      <c r="D1543" s="171">
        <v>44025</v>
      </c>
      <c r="E1543" s="172">
        <v>13.6341</v>
      </c>
      <c r="F1543" s="172">
        <v>2.9455</v>
      </c>
      <c r="G1543" s="172">
        <v>2.9455</v>
      </c>
      <c r="H1543" s="172">
        <v>2.8698999999999999</v>
      </c>
      <c r="I1543" s="172">
        <v>2.9481999999999999</v>
      </c>
      <c r="J1543" s="172">
        <v>3.2387000000000001</v>
      </c>
      <c r="K1543" s="172">
        <v>4.4980000000000002</v>
      </c>
      <c r="L1543" s="172">
        <v>5.1817000000000002</v>
      </c>
      <c r="M1543" s="172">
        <v>5.1904000000000003</v>
      </c>
      <c r="N1543" s="172">
        <v>5.4645000000000001</v>
      </c>
      <c r="O1543" s="172">
        <v>1.0980000000000001</v>
      </c>
      <c r="P1543" s="172">
        <v>3.2875999999999999</v>
      </c>
      <c r="Q1543" s="172">
        <v>4.6260000000000003</v>
      </c>
      <c r="R1543" s="172">
        <v>-1.4177</v>
      </c>
    </row>
    <row r="1544" spans="1:18" x14ac:dyDescent="0.3">
      <c r="A1544" s="168" t="s">
        <v>1587</v>
      </c>
      <c r="B1544" s="168" t="s">
        <v>1631</v>
      </c>
      <c r="C1544" s="168">
        <v>124233</v>
      </c>
      <c r="D1544" s="171">
        <v>44025</v>
      </c>
      <c r="E1544" s="172">
        <v>13.257999999999999</v>
      </c>
      <c r="F1544" s="172">
        <v>2.9373</v>
      </c>
      <c r="G1544" s="172">
        <v>2.9373</v>
      </c>
      <c r="H1544" s="172">
        <v>2.8725999999999998</v>
      </c>
      <c r="I1544" s="172">
        <v>2.9529999999999998</v>
      </c>
      <c r="J1544" s="172">
        <v>3.2414999999999998</v>
      </c>
      <c r="K1544" s="172">
        <v>4.4970999999999997</v>
      </c>
      <c r="L1544" s="172">
        <v>5.1813000000000002</v>
      </c>
      <c r="M1544" s="172">
        <v>5.1904000000000003</v>
      </c>
      <c r="N1544" s="172">
        <v>5.4644000000000004</v>
      </c>
      <c r="O1544" s="172">
        <v>0.90720000000000001</v>
      </c>
      <c r="P1544" s="172">
        <v>2.9813000000000001</v>
      </c>
      <c r="Q1544" s="172">
        <v>4.1999000000000004</v>
      </c>
      <c r="R1544" s="172">
        <v>-1.4689000000000001</v>
      </c>
    </row>
    <row r="1545" spans="1:18" x14ac:dyDescent="0.3">
      <c r="A1545" s="168" t="s">
        <v>1587</v>
      </c>
      <c r="B1545" s="168" t="s">
        <v>1632</v>
      </c>
      <c r="C1545" s="168">
        <v>143493</v>
      </c>
      <c r="D1545" s="171">
        <v>44025</v>
      </c>
      <c r="E1545" s="172">
        <v>2963.2952</v>
      </c>
      <c r="F1545" s="172">
        <v>9.4539000000000009</v>
      </c>
      <c r="G1545" s="172">
        <v>9.4539000000000009</v>
      </c>
      <c r="H1545" s="172">
        <v>23.277000000000001</v>
      </c>
      <c r="I1545" s="172">
        <v>17.650500000000001</v>
      </c>
      <c r="J1545" s="172">
        <v>14.9413</v>
      </c>
      <c r="K1545" s="172">
        <v>7.9309000000000003</v>
      </c>
      <c r="L1545" s="172">
        <v>5.7032999999999996</v>
      </c>
      <c r="M1545" s="172">
        <v>6.3479999999999999</v>
      </c>
      <c r="N1545" s="172">
        <v>2.1558999999999999</v>
      </c>
      <c r="O1545" s="172">
        <v>4.6540999999999997</v>
      </c>
      <c r="P1545" s="172">
        <v>5.4324000000000003</v>
      </c>
      <c r="Q1545" s="172">
        <v>6.0096999999999996</v>
      </c>
      <c r="R1545" s="172">
        <v>3.8279999999999998</v>
      </c>
    </row>
    <row r="1546" spans="1:18" x14ac:dyDescent="0.3">
      <c r="A1546" s="168" t="s">
        <v>1587</v>
      </c>
      <c r="B1546" s="168" t="s">
        <v>1633</v>
      </c>
      <c r="C1546" s="168">
        <v>143494</v>
      </c>
      <c r="D1546" s="171">
        <v>44025</v>
      </c>
      <c r="E1546" s="172">
        <v>3143.5335</v>
      </c>
      <c r="F1546" s="172">
        <v>10.228300000000001</v>
      </c>
      <c r="G1546" s="172">
        <v>10.228300000000001</v>
      </c>
      <c r="H1546" s="172">
        <v>24.050899999999999</v>
      </c>
      <c r="I1546" s="172">
        <v>18.425899999999999</v>
      </c>
      <c r="J1546" s="172">
        <v>15.721299999999999</v>
      </c>
      <c r="K1546" s="172">
        <v>8.7174999999999994</v>
      </c>
      <c r="L1546" s="172">
        <v>6.5007000000000001</v>
      </c>
      <c r="M1546" s="172">
        <v>7.1628999999999996</v>
      </c>
      <c r="N1546" s="172">
        <v>2.9519000000000002</v>
      </c>
      <c r="O1546" s="172">
        <v>5.5255000000000001</v>
      </c>
      <c r="P1546" s="172">
        <v>6.3575999999999997</v>
      </c>
      <c r="Q1546" s="172">
        <v>7.2560000000000002</v>
      </c>
      <c r="R1546" s="172">
        <v>4.6416000000000004</v>
      </c>
    </row>
    <row r="1547" spans="1:18" x14ac:dyDescent="0.3">
      <c r="A1547" s="168" t="s">
        <v>1587</v>
      </c>
      <c r="B1547" s="168" t="s">
        <v>1634</v>
      </c>
      <c r="C1547" s="168">
        <v>147674</v>
      </c>
      <c r="D1547" s="171">
        <v>44025</v>
      </c>
      <c r="E1547" s="172">
        <v>32.707000000000001</v>
      </c>
      <c r="F1547" s="172">
        <v>0</v>
      </c>
      <c r="G1547" s="172">
        <v>0</v>
      </c>
      <c r="H1547" s="172">
        <v>0</v>
      </c>
      <c r="I1547" s="172">
        <v>0</v>
      </c>
      <c r="J1547" s="172">
        <v>0</v>
      </c>
      <c r="K1547" s="172">
        <v>0</v>
      </c>
      <c r="L1547" s="172">
        <v>0</v>
      </c>
      <c r="M1547" s="172">
        <v>-32.0886</v>
      </c>
      <c r="N1547" s="172"/>
      <c r="O1547" s="172"/>
      <c r="P1547" s="172"/>
      <c r="Q1547" s="172">
        <v>-30.330400000000001</v>
      </c>
      <c r="R1547" s="172"/>
    </row>
    <row r="1548" spans="1:18" x14ac:dyDescent="0.3">
      <c r="A1548" s="168" t="s">
        <v>1587</v>
      </c>
      <c r="B1548" s="168" t="s">
        <v>1635</v>
      </c>
      <c r="C1548" s="168">
        <v>147675</v>
      </c>
      <c r="D1548" s="171">
        <v>44025</v>
      </c>
      <c r="E1548" s="172">
        <v>34.4818</v>
      </c>
      <c r="F1548" s="172">
        <v>0</v>
      </c>
      <c r="G1548" s="172">
        <v>0</v>
      </c>
      <c r="H1548" s="172">
        <v>0</v>
      </c>
      <c r="I1548" s="172">
        <v>0</v>
      </c>
      <c r="J1548" s="172">
        <v>0</v>
      </c>
      <c r="K1548" s="172">
        <v>0</v>
      </c>
      <c r="L1548" s="172">
        <v>0</v>
      </c>
      <c r="M1548" s="172">
        <v>-32.0886</v>
      </c>
      <c r="N1548" s="172"/>
      <c r="O1548" s="172"/>
      <c r="P1548" s="172"/>
      <c r="Q1548" s="172">
        <v>-30.330300000000001</v>
      </c>
      <c r="R1548" s="172"/>
    </row>
    <row r="1549" spans="1:18" x14ac:dyDescent="0.3">
      <c r="A1549" s="168" t="s">
        <v>1587</v>
      </c>
      <c r="B1549" s="168" t="s">
        <v>1636</v>
      </c>
      <c r="C1549" s="168">
        <v>138343</v>
      </c>
      <c r="D1549" s="171">
        <v>44025</v>
      </c>
      <c r="E1549" s="172">
        <v>26.3736</v>
      </c>
      <c r="F1549" s="172">
        <v>3.4609000000000001</v>
      </c>
      <c r="G1549" s="172">
        <v>3.4609000000000001</v>
      </c>
      <c r="H1549" s="172">
        <v>5.0266000000000002</v>
      </c>
      <c r="I1549" s="172">
        <v>6.3917000000000002</v>
      </c>
      <c r="J1549" s="172">
        <v>6.6581000000000001</v>
      </c>
      <c r="K1549" s="172">
        <v>8.4571000000000005</v>
      </c>
      <c r="L1549" s="172">
        <v>7.0521000000000003</v>
      </c>
      <c r="M1549" s="172">
        <v>6.8411</v>
      </c>
      <c r="N1549" s="172">
        <v>11.279299999999999</v>
      </c>
      <c r="O1549" s="172">
        <v>9.4445999999999994</v>
      </c>
      <c r="P1549" s="172">
        <v>8.9069000000000003</v>
      </c>
      <c r="Q1549" s="172">
        <v>8.3931000000000004</v>
      </c>
      <c r="R1549" s="172">
        <v>10.7766</v>
      </c>
    </row>
    <row r="1550" spans="1:18" x14ac:dyDescent="0.3">
      <c r="A1550" s="168" t="s">
        <v>1587</v>
      </c>
      <c r="B1550" s="168" t="s">
        <v>1637</v>
      </c>
      <c r="C1550" s="168">
        <v>138358</v>
      </c>
      <c r="D1550" s="171">
        <v>44025</v>
      </c>
      <c r="E1550" s="172">
        <v>26.792100000000001</v>
      </c>
      <c r="F1550" s="172">
        <v>3.9066000000000001</v>
      </c>
      <c r="G1550" s="172">
        <v>3.9066000000000001</v>
      </c>
      <c r="H1550" s="172">
        <v>5.4745999999999997</v>
      </c>
      <c r="I1550" s="172">
        <v>6.8392999999999997</v>
      </c>
      <c r="J1550" s="172">
        <v>7.1403999999999996</v>
      </c>
      <c r="K1550" s="172">
        <v>8.9565000000000001</v>
      </c>
      <c r="L1550" s="172">
        <v>7.5666000000000002</v>
      </c>
      <c r="M1550" s="172">
        <v>7.3403999999999998</v>
      </c>
      <c r="N1550" s="172">
        <v>11.2857</v>
      </c>
      <c r="O1550" s="172">
        <v>9.6593999999999998</v>
      </c>
      <c r="P1550" s="172">
        <v>9.1364999999999998</v>
      </c>
      <c r="Q1550" s="172">
        <v>9.3896999999999995</v>
      </c>
      <c r="R1550" s="172">
        <v>10.964499999999999</v>
      </c>
    </row>
    <row r="1551" spans="1:18" x14ac:dyDescent="0.3">
      <c r="A1551" s="168" t="s">
        <v>1587</v>
      </c>
      <c r="B1551" s="168" t="s">
        <v>1638</v>
      </c>
      <c r="C1551" s="168">
        <v>107328</v>
      </c>
      <c r="D1551" s="171">
        <v>44025</v>
      </c>
      <c r="E1551" s="172">
        <v>2134.7246</v>
      </c>
      <c r="F1551" s="172">
        <v>2.2471000000000001</v>
      </c>
      <c r="G1551" s="172">
        <v>2.2471000000000001</v>
      </c>
      <c r="H1551" s="172">
        <v>4.3898999999999999</v>
      </c>
      <c r="I1551" s="172">
        <v>4.3320999999999996</v>
      </c>
      <c r="J1551" s="172">
        <v>4.9324000000000003</v>
      </c>
      <c r="K1551" s="172">
        <v>5.6098999999999997</v>
      </c>
      <c r="L1551" s="172">
        <v>5.0090000000000003</v>
      </c>
      <c r="M1551" s="172">
        <v>5.0374999999999996</v>
      </c>
      <c r="N1551" s="172">
        <v>5.3792</v>
      </c>
      <c r="O1551" s="172">
        <v>4.3235000000000001</v>
      </c>
      <c r="P1551" s="172">
        <v>5.6798999999999999</v>
      </c>
      <c r="Q1551" s="172">
        <v>6.2285000000000004</v>
      </c>
      <c r="R1551" s="172">
        <v>3.3035000000000001</v>
      </c>
    </row>
    <row r="1552" spans="1:18" x14ac:dyDescent="0.3">
      <c r="A1552" s="168" t="s">
        <v>1587</v>
      </c>
      <c r="B1552" s="168" t="s">
        <v>1639</v>
      </c>
      <c r="C1552" s="168">
        <v>119474</v>
      </c>
      <c r="D1552" s="171">
        <v>44025</v>
      </c>
      <c r="E1552" s="172">
        <v>2204.2633999999998</v>
      </c>
      <c r="F1552" s="172">
        <v>3.0868000000000002</v>
      </c>
      <c r="G1552" s="172">
        <v>3.0868000000000002</v>
      </c>
      <c r="H1552" s="172">
        <v>5.2302999999999997</v>
      </c>
      <c r="I1552" s="172">
        <v>5.1734</v>
      </c>
      <c r="J1552" s="172">
        <v>5.7781000000000002</v>
      </c>
      <c r="K1552" s="172">
        <v>6.4699</v>
      </c>
      <c r="L1552" s="172">
        <v>5.8855000000000004</v>
      </c>
      <c r="M1552" s="172">
        <v>5.9024999999999999</v>
      </c>
      <c r="N1552" s="172">
        <v>6.2454000000000001</v>
      </c>
      <c r="O1552" s="172">
        <v>5.1989999999999998</v>
      </c>
      <c r="P1552" s="172">
        <v>6.3090000000000002</v>
      </c>
      <c r="Q1552" s="172">
        <v>7.4141000000000004</v>
      </c>
      <c r="R1552" s="172">
        <v>4.1712999999999996</v>
      </c>
    </row>
    <row r="1553" spans="1:18" x14ac:dyDescent="0.3">
      <c r="A1553" s="168" t="s">
        <v>1587</v>
      </c>
      <c r="B1553" s="168" t="s">
        <v>1640</v>
      </c>
      <c r="C1553" s="168">
        <v>119828</v>
      </c>
      <c r="D1553" s="171">
        <v>44025</v>
      </c>
      <c r="E1553" s="172">
        <v>4589.9647000000004</v>
      </c>
      <c r="F1553" s="172">
        <v>3.7888000000000002</v>
      </c>
      <c r="G1553" s="172">
        <v>3.7888000000000002</v>
      </c>
      <c r="H1553" s="172">
        <v>7.6136999999999997</v>
      </c>
      <c r="I1553" s="172">
        <v>7.4194000000000004</v>
      </c>
      <c r="J1553" s="172">
        <v>8.4322999999999997</v>
      </c>
      <c r="K1553" s="172">
        <v>9.4657</v>
      </c>
      <c r="L1553" s="172">
        <v>7.5406000000000004</v>
      </c>
      <c r="M1553" s="172">
        <v>7.3479999999999999</v>
      </c>
      <c r="N1553" s="172">
        <v>7.6479999999999997</v>
      </c>
      <c r="O1553" s="172">
        <v>7.7790999999999997</v>
      </c>
      <c r="P1553" s="172">
        <v>7.6824000000000003</v>
      </c>
      <c r="Q1553" s="172">
        <v>8.1740999999999993</v>
      </c>
      <c r="R1553" s="172">
        <v>8.0696999999999992</v>
      </c>
    </row>
    <row r="1554" spans="1:18" x14ac:dyDescent="0.3">
      <c r="A1554" s="168" t="s">
        <v>1587</v>
      </c>
      <c r="B1554" s="168" t="s">
        <v>1641</v>
      </c>
      <c r="C1554" s="168">
        <v>100641</v>
      </c>
      <c r="D1554" s="171">
        <v>44025</v>
      </c>
      <c r="E1554" s="172">
        <v>4555.6605</v>
      </c>
      <c r="F1554" s="172">
        <v>3.6212</v>
      </c>
      <c r="G1554" s="172">
        <v>3.6212</v>
      </c>
      <c r="H1554" s="172">
        <v>7.4501999999999997</v>
      </c>
      <c r="I1554" s="172">
        <v>7.2550999999999997</v>
      </c>
      <c r="J1554" s="172">
        <v>8.2651000000000003</v>
      </c>
      <c r="K1554" s="172">
        <v>9.3002000000000002</v>
      </c>
      <c r="L1554" s="172">
        <v>7.3710000000000004</v>
      </c>
      <c r="M1554" s="172">
        <v>7.1753</v>
      </c>
      <c r="N1554" s="172">
        <v>7.4729999999999999</v>
      </c>
      <c r="O1554" s="172">
        <v>7.6341000000000001</v>
      </c>
      <c r="P1554" s="172">
        <v>7.5590000000000002</v>
      </c>
      <c r="Q1554" s="172">
        <v>7.4265999999999996</v>
      </c>
      <c r="R1554" s="172">
        <v>7.9103000000000003</v>
      </c>
    </row>
    <row r="1555" spans="1:18" x14ac:dyDescent="0.3">
      <c r="A1555" s="168" t="s">
        <v>1587</v>
      </c>
      <c r="B1555" s="168" t="s">
        <v>1642</v>
      </c>
      <c r="C1555" s="168">
        <v>147440</v>
      </c>
      <c r="D1555" s="171">
        <v>44025</v>
      </c>
      <c r="E1555" s="172">
        <v>10.769600000000001</v>
      </c>
      <c r="F1555" s="172">
        <v>3.2770999999999999</v>
      </c>
      <c r="G1555" s="172">
        <v>3.2770999999999999</v>
      </c>
      <c r="H1555" s="172">
        <v>7.5153999999999996</v>
      </c>
      <c r="I1555" s="172">
        <v>8.0376999999999992</v>
      </c>
      <c r="J1555" s="172">
        <v>8.0022000000000002</v>
      </c>
      <c r="K1555" s="172">
        <v>8.0891000000000002</v>
      </c>
      <c r="L1555" s="172">
        <v>6.8182</v>
      </c>
      <c r="M1555" s="172">
        <v>6.7092999999999998</v>
      </c>
      <c r="N1555" s="172">
        <v>7.0894000000000004</v>
      </c>
      <c r="O1555" s="172"/>
      <c r="P1555" s="172"/>
      <c r="Q1555" s="172">
        <v>7.282</v>
      </c>
      <c r="R1555" s="172"/>
    </row>
    <row r="1556" spans="1:18" x14ac:dyDescent="0.3">
      <c r="A1556" s="168" t="s">
        <v>1587</v>
      </c>
      <c r="B1556" s="168" t="s">
        <v>1643</v>
      </c>
      <c r="C1556" s="168">
        <v>147425</v>
      </c>
      <c r="D1556" s="171">
        <v>44025</v>
      </c>
      <c r="E1556" s="172">
        <v>10.648400000000001</v>
      </c>
      <c r="F1556" s="172">
        <v>2.1713</v>
      </c>
      <c r="G1556" s="172">
        <v>2.1713</v>
      </c>
      <c r="H1556" s="172">
        <v>6.3244999999999996</v>
      </c>
      <c r="I1556" s="172">
        <v>6.8243</v>
      </c>
      <c r="J1556" s="172">
        <v>6.7949999999999999</v>
      </c>
      <c r="K1556" s="172">
        <v>7.0721999999999996</v>
      </c>
      <c r="L1556" s="172">
        <v>5.8638000000000003</v>
      </c>
      <c r="M1556" s="172">
        <v>5.6298000000000004</v>
      </c>
      <c r="N1556" s="172">
        <v>5.9333</v>
      </c>
      <c r="O1556" s="172"/>
      <c r="P1556" s="172"/>
      <c r="Q1556" s="172">
        <v>6.1369999999999996</v>
      </c>
      <c r="R1556" s="172"/>
    </row>
    <row r="1557" spans="1:18" x14ac:dyDescent="0.3">
      <c r="A1557" s="168" t="s">
        <v>1587</v>
      </c>
      <c r="B1557" s="168" t="s">
        <v>1644</v>
      </c>
      <c r="C1557" s="168">
        <v>146075</v>
      </c>
      <c r="D1557" s="171">
        <v>44025</v>
      </c>
      <c r="E1557" s="172">
        <v>11.121</v>
      </c>
      <c r="F1557" s="172">
        <v>3.6114000000000002</v>
      </c>
      <c r="G1557" s="172">
        <v>3.6114000000000002</v>
      </c>
      <c r="H1557" s="172">
        <v>5.7264999999999997</v>
      </c>
      <c r="I1557" s="172">
        <v>6.4629000000000003</v>
      </c>
      <c r="J1557" s="172">
        <v>6.9436999999999998</v>
      </c>
      <c r="K1557" s="172">
        <v>7.8360000000000003</v>
      </c>
      <c r="L1557" s="172">
        <v>6.8903999999999996</v>
      </c>
      <c r="M1557" s="172">
        <v>6.7807000000000004</v>
      </c>
      <c r="N1557" s="172">
        <v>7.1409000000000002</v>
      </c>
      <c r="O1557" s="172"/>
      <c r="P1557" s="172"/>
      <c r="Q1557" s="172">
        <v>7.4745999999999997</v>
      </c>
      <c r="R1557" s="172"/>
    </row>
    <row r="1558" spans="1:18" x14ac:dyDescent="0.3">
      <c r="A1558" s="168" t="s">
        <v>1587</v>
      </c>
      <c r="B1558" s="168" t="s">
        <v>1645</v>
      </c>
      <c r="C1558" s="168">
        <v>146070</v>
      </c>
      <c r="D1558" s="171">
        <v>44025</v>
      </c>
      <c r="E1558" s="172">
        <v>11.0137</v>
      </c>
      <c r="F1558" s="172">
        <v>3.3149999999999999</v>
      </c>
      <c r="G1558" s="172">
        <v>3.3149999999999999</v>
      </c>
      <c r="H1558" s="172">
        <v>5.3079000000000001</v>
      </c>
      <c r="I1558" s="172">
        <v>6.0979000000000001</v>
      </c>
      <c r="J1558" s="172">
        <v>6.3305999999999996</v>
      </c>
      <c r="K1558" s="172">
        <v>7.1692</v>
      </c>
      <c r="L1558" s="172">
        <v>6.1424000000000003</v>
      </c>
      <c r="M1558" s="172">
        <v>6.0077999999999996</v>
      </c>
      <c r="N1558" s="172">
        <v>6.3684000000000003</v>
      </c>
      <c r="O1558" s="172"/>
      <c r="P1558" s="172"/>
      <c r="Q1558" s="172">
        <v>6.77</v>
      </c>
      <c r="R1558" s="172"/>
    </row>
    <row r="1559" spans="1:18" x14ac:dyDescent="0.3">
      <c r="A1559" s="168" t="s">
        <v>1587</v>
      </c>
      <c r="B1559" s="168" t="s">
        <v>1646</v>
      </c>
      <c r="C1559" s="168">
        <v>120746</v>
      </c>
      <c r="D1559" s="171">
        <v>44025</v>
      </c>
      <c r="E1559" s="172">
        <v>3307.2031999999999</v>
      </c>
      <c r="F1559" s="172">
        <v>6.0682999999999998</v>
      </c>
      <c r="G1559" s="172">
        <v>6.0682999999999998</v>
      </c>
      <c r="H1559" s="172">
        <v>5.1875999999999998</v>
      </c>
      <c r="I1559" s="172">
        <v>7.3926999999999996</v>
      </c>
      <c r="J1559" s="172">
        <v>7.8311000000000002</v>
      </c>
      <c r="K1559" s="172">
        <v>8.0896000000000008</v>
      </c>
      <c r="L1559" s="172">
        <v>6.3948</v>
      </c>
      <c r="M1559" s="172">
        <v>6.6772999999999998</v>
      </c>
      <c r="N1559" s="172">
        <v>7.1406999999999998</v>
      </c>
      <c r="O1559" s="172">
        <v>6.0118999999999998</v>
      </c>
      <c r="P1559" s="172">
        <v>7.1447000000000003</v>
      </c>
      <c r="Q1559" s="172">
        <v>8.0338999999999992</v>
      </c>
      <c r="R1559" s="172">
        <v>5.5179</v>
      </c>
    </row>
    <row r="1560" spans="1:18" x14ac:dyDescent="0.3">
      <c r="A1560" s="168" t="s">
        <v>1587</v>
      </c>
      <c r="B1560" s="168" t="s">
        <v>1647</v>
      </c>
      <c r="C1560" s="168">
        <v>102532</v>
      </c>
      <c r="D1560" s="171">
        <v>44025</v>
      </c>
      <c r="E1560" s="172">
        <v>3168.2377000000001</v>
      </c>
      <c r="F1560" s="172">
        <v>5.5781000000000001</v>
      </c>
      <c r="G1560" s="172">
        <v>5.5781000000000001</v>
      </c>
      <c r="H1560" s="172">
        <v>4.6970999999999998</v>
      </c>
      <c r="I1560" s="172">
        <v>6.8662999999999998</v>
      </c>
      <c r="J1560" s="172">
        <v>7.2834000000000003</v>
      </c>
      <c r="K1560" s="172">
        <v>7.5236999999999998</v>
      </c>
      <c r="L1560" s="172">
        <v>5.8098000000000001</v>
      </c>
      <c r="M1560" s="172">
        <v>6.0743999999999998</v>
      </c>
      <c r="N1560" s="172">
        <v>6.5251999999999999</v>
      </c>
      <c r="O1560" s="172">
        <v>5.3841000000000001</v>
      </c>
      <c r="P1560" s="172">
        <v>6.5297999999999998</v>
      </c>
      <c r="Q1560" s="172">
        <v>7.0682</v>
      </c>
      <c r="R1560" s="172">
        <v>4.9324000000000003</v>
      </c>
    </row>
    <row r="1561" spans="1:18" x14ac:dyDescent="0.3">
      <c r="A1561" s="168" t="s">
        <v>1587</v>
      </c>
      <c r="B1561" s="168" t="s">
        <v>1648</v>
      </c>
      <c r="C1561" s="168">
        <v>147311</v>
      </c>
      <c r="D1561" s="171">
        <v>44025</v>
      </c>
      <c r="E1561" s="172">
        <v>1058.9550999999999</v>
      </c>
      <c r="F1561" s="172">
        <v>2.2362000000000002</v>
      </c>
      <c r="G1561" s="172">
        <v>2.2362000000000002</v>
      </c>
      <c r="H1561" s="172">
        <v>2.2774000000000001</v>
      </c>
      <c r="I1561" s="172">
        <v>2.2443</v>
      </c>
      <c r="J1561" s="172">
        <v>2.1236000000000002</v>
      </c>
      <c r="K1561" s="172">
        <v>2.4401999999999999</v>
      </c>
      <c r="L1561" s="172">
        <v>3.7707999999999999</v>
      </c>
      <c r="M1561" s="172">
        <v>4.3318000000000003</v>
      </c>
      <c r="N1561" s="172">
        <v>5.0671999999999997</v>
      </c>
      <c r="O1561" s="172"/>
      <c r="P1561" s="172"/>
      <c r="Q1561" s="172">
        <v>5.3250999999999999</v>
      </c>
      <c r="R1561" s="172"/>
    </row>
    <row r="1562" spans="1:18" x14ac:dyDescent="0.3">
      <c r="A1562" s="168" t="s">
        <v>1587</v>
      </c>
      <c r="B1562" s="168" t="s">
        <v>1649</v>
      </c>
      <c r="C1562" s="168">
        <v>147307</v>
      </c>
      <c r="D1562" s="171">
        <v>44025</v>
      </c>
      <c r="E1562" s="172">
        <v>1052.5600999999999</v>
      </c>
      <c r="F1562" s="172">
        <v>1.7363999999999999</v>
      </c>
      <c r="G1562" s="172">
        <v>1.7363999999999999</v>
      </c>
      <c r="H1562" s="172">
        <v>1.7770999999999999</v>
      </c>
      <c r="I1562" s="172">
        <v>1.7442</v>
      </c>
      <c r="J1562" s="172">
        <v>1.623</v>
      </c>
      <c r="K1562" s="172">
        <v>1.9371</v>
      </c>
      <c r="L1562" s="172">
        <v>3.2625000000000002</v>
      </c>
      <c r="M1562" s="172">
        <v>3.7921</v>
      </c>
      <c r="N1562" s="172">
        <v>4.4989999999999997</v>
      </c>
      <c r="O1562" s="172"/>
      <c r="P1562" s="172"/>
      <c r="Q1562" s="172">
        <v>4.7488000000000001</v>
      </c>
      <c r="R1562" s="172"/>
    </row>
    <row r="1563" spans="1:18" x14ac:dyDescent="0.3">
      <c r="A1563" s="173" t="s">
        <v>27</v>
      </c>
      <c r="B1563" s="168"/>
      <c r="C1563" s="168"/>
      <c r="D1563" s="168"/>
      <c r="E1563" s="168"/>
      <c r="F1563" s="174">
        <v>3.3943419354838706</v>
      </c>
      <c r="G1563" s="174">
        <v>3.3943419354838706</v>
      </c>
      <c r="H1563" s="174">
        <v>6.5907499999999981</v>
      </c>
      <c r="I1563" s="174">
        <v>10.282303333333328</v>
      </c>
      <c r="J1563" s="174">
        <v>8.9280316666666657</v>
      </c>
      <c r="K1563" s="174">
        <v>8.062851666666667</v>
      </c>
      <c r="L1563" s="174">
        <v>6.3070206896551726</v>
      </c>
      <c r="M1563" s="174">
        <v>4.9603185185185206</v>
      </c>
      <c r="N1563" s="174">
        <v>6.9011288461538474</v>
      </c>
      <c r="O1563" s="174">
        <v>6.5683236842105241</v>
      </c>
      <c r="P1563" s="174">
        <v>7.2074526315789482</v>
      </c>
      <c r="Q1563" s="174">
        <v>5.9786274193548383</v>
      </c>
      <c r="R1563" s="174">
        <v>6.5363550000000004</v>
      </c>
    </row>
    <row r="1564" spans="1:18" x14ac:dyDescent="0.3">
      <c r="A1564" s="173" t="s">
        <v>409</v>
      </c>
      <c r="B1564" s="168"/>
      <c r="C1564" s="168"/>
      <c r="D1564" s="168"/>
      <c r="E1564" s="168"/>
      <c r="F1564" s="174">
        <v>3.1111500000000003</v>
      </c>
      <c r="G1564" s="174">
        <v>3.1111500000000003</v>
      </c>
      <c r="H1564" s="174">
        <v>5.3912499999999994</v>
      </c>
      <c r="I1564" s="174">
        <v>6.7143499999999996</v>
      </c>
      <c r="J1564" s="174">
        <v>7.0649499999999996</v>
      </c>
      <c r="K1564" s="174">
        <v>8.0284499999999994</v>
      </c>
      <c r="L1564" s="174">
        <v>6.4957000000000003</v>
      </c>
      <c r="M1564" s="174">
        <v>6.5040999999999993</v>
      </c>
      <c r="N1564" s="174">
        <v>6.8418999999999999</v>
      </c>
      <c r="O1564" s="174">
        <v>7.1202000000000005</v>
      </c>
      <c r="P1564" s="174">
        <v>7.5651000000000002</v>
      </c>
      <c r="Q1564" s="174">
        <v>7.6830999999999996</v>
      </c>
      <c r="R1564" s="174">
        <v>7.1914499999999997</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44025</v>
      </c>
      <c r="E1567" s="172">
        <v>40.037599999999998</v>
      </c>
      <c r="F1567" s="172">
        <v>1.95E-2</v>
      </c>
      <c r="G1567" s="172">
        <v>1.95E-2</v>
      </c>
      <c r="H1567" s="172">
        <v>7.9699999999999993E-2</v>
      </c>
      <c r="I1567" s="172">
        <v>2.5844999999999998</v>
      </c>
      <c r="J1567" s="172">
        <v>5.5563000000000002</v>
      </c>
      <c r="K1567" s="172">
        <v>14.183400000000001</v>
      </c>
      <c r="L1567" s="172">
        <v>-16.238600000000002</v>
      </c>
      <c r="M1567" s="172">
        <v>-10.038</v>
      </c>
      <c r="N1567" s="172">
        <v>-18.071400000000001</v>
      </c>
      <c r="O1567" s="172">
        <v>-9.7934000000000001</v>
      </c>
      <c r="P1567" s="172">
        <v>0.45629999999999998</v>
      </c>
      <c r="Q1567" s="172">
        <v>11.934699999999999</v>
      </c>
      <c r="R1567" s="172">
        <v>-15.3079</v>
      </c>
    </row>
    <row r="1568" spans="1:18" x14ac:dyDescent="0.3">
      <c r="A1568" s="168" t="s">
        <v>380</v>
      </c>
      <c r="B1568" s="168" t="s">
        <v>11</v>
      </c>
      <c r="C1568" s="168">
        <v>119659</v>
      </c>
      <c r="D1568" s="171">
        <v>44025</v>
      </c>
      <c r="E1568" s="172">
        <v>43.078400000000002</v>
      </c>
      <c r="F1568" s="172">
        <v>2.76E-2</v>
      </c>
      <c r="G1568" s="172">
        <v>2.76E-2</v>
      </c>
      <c r="H1568" s="172">
        <v>0.1008</v>
      </c>
      <c r="I1568" s="172">
        <v>2.6292</v>
      </c>
      <c r="J1568" s="172">
        <v>5.6593999999999998</v>
      </c>
      <c r="K1568" s="172">
        <v>14.512700000000001</v>
      </c>
      <c r="L1568" s="172">
        <v>-15.8132</v>
      </c>
      <c r="M1568" s="172">
        <v>-9.3115000000000006</v>
      </c>
      <c r="N1568" s="172">
        <v>-17.163900000000002</v>
      </c>
      <c r="O1568" s="172">
        <v>-8.7162000000000006</v>
      </c>
      <c r="P1568" s="172">
        <v>1.5678000000000001</v>
      </c>
      <c r="Q1568" s="172">
        <v>11.9223</v>
      </c>
      <c r="R1568" s="172">
        <v>-14.343299999999999</v>
      </c>
    </row>
    <row r="1569" spans="1:18" x14ac:dyDescent="0.3">
      <c r="A1569" s="168" t="s">
        <v>380</v>
      </c>
      <c r="B1569" s="168" t="s">
        <v>31</v>
      </c>
      <c r="C1569" s="168">
        <v>101764</v>
      </c>
      <c r="D1569" s="171">
        <v>44025</v>
      </c>
      <c r="E1569" s="172">
        <v>246.721</v>
      </c>
      <c r="F1569" s="172">
        <v>0.28249999999999997</v>
      </c>
      <c r="G1569" s="172">
        <v>0.28249999999999997</v>
      </c>
      <c r="H1569" s="172">
        <v>0.30170000000000002</v>
      </c>
      <c r="I1569" s="172">
        <v>4.0853999999999999</v>
      </c>
      <c r="J1569" s="172">
        <v>7.6124999999999998</v>
      </c>
      <c r="K1569" s="172">
        <v>18.3093</v>
      </c>
      <c r="L1569" s="172">
        <v>-14.742699999999999</v>
      </c>
      <c r="M1569" s="172">
        <v>-7.9058999999999999</v>
      </c>
      <c r="N1569" s="172">
        <v>-13.319000000000001</v>
      </c>
      <c r="O1569" s="172">
        <v>-1.948</v>
      </c>
      <c r="P1569" s="172">
        <v>3.9453999999999998</v>
      </c>
      <c r="Q1569" s="172">
        <v>12.8781</v>
      </c>
      <c r="R1569" s="172">
        <v>-8.1651000000000007</v>
      </c>
    </row>
    <row r="1570" spans="1:18" x14ac:dyDescent="0.3">
      <c r="A1570" s="168" t="s">
        <v>380</v>
      </c>
      <c r="B1570" s="168" t="s">
        <v>12</v>
      </c>
      <c r="C1570" s="168">
        <v>118935</v>
      </c>
      <c r="D1570" s="171">
        <v>44025</v>
      </c>
      <c r="E1570" s="172">
        <v>263.53500000000003</v>
      </c>
      <c r="F1570" s="172">
        <v>0.2888</v>
      </c>
      <c r="G1570" s="172">
        <v>0.2888</v>
      </c>
      <c r="H1570" s="172">
        <v>0.31559999999999999</v>
      </c>
      <c r="I1570" s="172">
        <v>4.1154999999999999</v>
      </c>
      <c r="J1570" s="172">
        <v>7.6879</v>
      </c>
      <c r="K1570" s="172">
        <v>18.575399999999998</v>
      </c>
      <c r="L1570" s="172">
        <v>-14.3569</v>
      </c>
      <c r="M1570" s="172">
        <v>-7.2976999999999999</v>
      </c>
      <c r="N1570" s="172">
        <v>-12.546799999999999</v>
      </c>
      <c r="O1570" s="172">
        <v>-0.87160000000000004</v>
      </c>
      <c r="P1570" s="172">
        <v>5.0715000000000003</v>
      </c>
      <c r="Q1570" s="172">
        <v>11.4033</v>
      </c>
      <c r="R1570" s="172">
        <v>-7.1763000000000003</v>
      </c>
    </row>
    <row r="1571" spans="1:18" x14ac:dyDescent="0.3">
      <c r="A1571" s="168" t="s">
        <v>380</v>
      </c>
      <c r="B1571" s="168" t="s">
        <v>32</v>
      </c>
      <c r="C1571" s="168">
        <v>102594</v>
      </c>
      <c r="D1571" s="171">
        <v>44025</v>
      </c>
      <c r="E1571" s="172">
        <v>139.16999999999999</v>
      </c>
      <c r="F1571" s="172">
        <v>0.52729999999999999</v>
      </c>
      <c r="G1571" s="172">
        <v>0.52729999999999999</v>
      </c>
      <c r="H1571" s="172">
        <v>0.30270000000000002</v>
      </c>
      <c r="I1571" s="172">
        <v>4.2081999999999997</v>
      </c>
      <c r="J1571" s="172">
        <v>5.4558</v>
      </c>
      <c r="K1571" s="172">
        <v>19.5824</v>
      </c>
      <c r="L1571" s="172">
        <v>-3.9411999999999998</v>
      </c>
      <c r="M1571" s="172">
        <v>1.7697000000000001</v>
      </c>
      <c r="N1571" s="172">
        <v>-2.9836</v>
      </c>
      <c r="O1571" s="172">
        <v>0.85929999999999995</v>
      </c>
      <c r="P1571" s="172">
        <v>3.8847</v>
      </c>
      <c r="Q1571" s="172">
        <v>17.988800000000001</v>
      </c>
      <c r="R1571" s="172">
        <v>-1.6822999999999999</v>
      </c>
    </row>
    <row r="1572" spans="1:18" x14ac:dyDescent="0.3">
      <c r="A1572" s="168" t="s">
        <v>380</v>
      </c>
      <c r="B1572" s="168" t="s">
        <v>13</v>
      </c>
      <c r="C1572" s="168">
        <v>120323</v>
      </c>
      <c r="D1572" s="171">
        <v>44025</v>
      </c>
      <c r="E1572" s="172">
        <v>148.85</v>
      </c>
      <c r="F1572" s="172">
        <v>0.53359999999999996</v>
      </c>
      <c r="G1572" s="172">
        <v>0.53359999999999996</v>
      </c>
      <c r="H1572" s="172">
        <v>0.31680000000000003</v>
      </c>
      <c r="I1572" s="172">
        <v>4.2294</v>
      </c>
      <c r="J1572" s="172">
        <v>5.5075000000000003</v>
      </c>
      <c r="K1572" s="172">
        <v>19.750599999999999</v>
      </c>
      <c r="L1572" s="172">
        <v>-3.6757</v>
      </c>
      <c r="M1572" s="172">
        <v>2.1829999999999998</v>
      </c>
      <c r="N1572" s="172">
        <v>-2.4445999999999999</v>
      </c>
      <c r="O1572" s="172">
        <v>1.629</v>
      </c>
      <c r="P1572" s="172">
        <v>4.8720999999999997</v>
      </c>
      <c r="Q1572" s="172">
        <v>13.315200000000001</v>
      </c>
      <c r="R1572" s="172">
        <v>-1.0402</v>
      </c>
    </row>
    <row r="1573" spans="1:18" x14ac:dyDescent="0.3">
      <c r="A1573" s="168" t="s">
        <v>380</v>
      </c>
      <c r="B1573" s="168" t="s">
        <v>14</v>
      </c>
      <c r="C1573" s="168">
        <v>144455</v>
      </c>
      <c r="D1573" s="171">
        <v>44025</v>
      </c>
      <c r="E1573" s="172">
        <v>9.61</v>
      </c>
      <c r="F1573" s="172">
        <v>0.31319999999999998</v>
      </c>
      <c r="G1573" s="172">
        <v>0.31319999999999998</v>
      </c>
      <c r="H1573" s="172">
        <v>0.1042</v>
      </c>
      <c r="I1573" s="172">
        <v>3.2223000000000002</v>
      </c>
      <c r="J1573" s="172">
        <v>6.6593</v>
      </c>
      <c r="K1573" s="172">
        <v>15.922800000000001</v>
      </c>
      <c r="L1573" s="172">
        <v>-11.7539</v>
      </c>
      <c r="M1573" s="172">
        <v>-4.7572000000000001</v>
      </c>
      <c r="N1573" s="172">
        <v>-8.4762000000000004</v>
      </c>
      <c r="O1573" s="172"/>
      <c r="P1573" s="172"/>
      <c r="Q1573" s="172">
        <v>-2.0733999999999999</v>
      </c>
      <c r="R1573" s="172"/>
    </row>
    <row r="1574" spans="1:18" x14ac:dyDescent="0.3">
      <c r="A1574" s="168" t="s">
        <v>380</v>
      </c>
      <c r="B1574" s="168" t="s">
        <v>33</v>
      </c>
      <c r="C1574" s="168">
        <v>144453</v>
      </c>
      <c r="D1574" s="171">
        <v>44025</v>
      </c>
      <c r="E1574" s="172">
        <v>9.35</v>
      </c>
      <c r="F1574" s="172">
        <v>0.21440000000000001</v>
      </c>
      <c r="G1574" s="172">
        <v>0.21440000000000001</v>
      </c>
      <c r="H1574" s="172">
        <v>0</v>
      </c>
      <c r="I1574" s="172">
        <v>3.0871</v>
      </c>
      <c r="J1574" s="172">
        <v>6.6135000000000002</v>
      </c>
      <c r="K1574" s="172">
        <v>15.8612</v>
      </c>
      <c r="L1574" s="172">
        <v>-11.958600000000001</v>
      </c>
      <c r="M1574" s="172">
        <v>-5.1723999999999997</v>
      </c>
      <c r="N1574" s="172">
        <v>-9.2233000000000001</v>
      </c>
      <c r="O1574" s="172"/>
      <c r="P1574" s="172"/>
      <c r="Q1574" s="172">
        <v>-3.4779</v>
      </c>
      <c r="R1574" s="172"/>
    </row>
    <row r="1575" spans="1:18" x14ac:dyDescent="0.3">
      <c r="A1575" s="168" t="s">
        <v>380</v>
      </c>
      <c r="B1575" s="168" t="s">
        <v>15</v>
      </c>
      <c r="C1575" s="168">
        <v>118481</v>
      </c>
      <c r="D1575" s="171">
        <v>44025</v>
      </c>
      <c r="E1575" s="172">
        <v>42.05</v>
      </c>
      <c r="F1575" s="172">
        <v>0.19059999999999999</v>
      </c>
      <c r="G1575" s="172">
        <v>0.19059999999999999</v>
      </c>
      <c r="H1575" s="172">
        <v>0.35799999999999998</v>
      </c>
      <c r="I1575" s="172">
        <v>3.9298000000000002</v>
      </c>
      <c r="J1575" s="172">
        <v>8.2926000000000002</v>
      </c>
      <c r="K1575" s="172">
        <v>23.676500000000001</v>
      </c>
      <c r="L1575" s="172">
        <v>-19.536899999999999</v>
      </c>
      <c r="M1575" s="172">
        <v>-10.986499999999999</v>
      </c>
      <c r="N1575" s="172">
        <v>-19.598500000000001</v>
      </c>
      <c r="O1575" s="172">
        <v>-6.8177000000000003</v>
      </c>
      <c r="P1575" s="172">
        <v>2.3902000000000001</v>
      </c>
      <c r="Q1575" s="172">
        <v>9.0504999999999995</v>
      </c>
      <c r="R1575" s="172">
        <v>-13.239100000000001</v>
      </c>
    </row>
    <row r="1576" spans="1:18" x14ac:dyDescent="0.3">
      <c r="A1576" s="168" t="s">
        <v>380</v>
      </c>
      <c r="B1576" s="168" t="s">
        <v>34</v>
      </c>
      <c r="C1576" s="168">
        <v>108909</v>
      </c>
      <c r="D1576" s="171">
        <v>44025</v>
      </c>
      <c r="E1576" s="172">
        <v>39.15</v>
      </c>
      <c r="F1576" s="172">
        <v>0.17910000000000001</v>
      </c>
      <c r="G1576" s="172">
        <v>0.17910000000000001</v>
      </c>
      <c r="H1576" s="172">
        <v>0.3332</v>
      </c>
      <c r="I1576" s="172">
        <v>3.8736999999999999</v>
      </c>
      <c r="J1576" s="172">
        <v>8.2089999999999996</v>
      </c>
      <c r="K1576" s="172">
        <v>23.3459</v>
      </c>
      <c r="L1576" s="172">
        <v>-19.971399999999999</v>
      </c>
      <c r="M1576" s="172">
        <v>-11.705</v>
      </c>
      <c r="N1576" s="172">
        <v>-20.443000000000001</v>
      </c>
      <c r="O1576" s="172">
        <v>-7.8661000000000003</v>
      </c>
      <c r="P1576" s="172">
        <v>1.3592</v>
      </c>
      <c r="Q1576" s="172">
        <v>11.676</v>
      </c>
      <c r="R1576" s="172">
        <v>-14.185600000000001</v>
      </c>
    </row>
    <row r="1577" spans="1:18" x14ac:dyDescent="0.3">
      <c r="A1577" s="168" t="s">
        <v>380</v>
      </c>
      <c r="B1577" s="168" t="s">
        <v>16</v>
      </c>
      <c r="C1577" s="168">
        <v>135341</v>
      </c>
      <c r="D1577" s="171">
        <v>44025</v>
      </c>
      <c r="E1577" s="172">
        <v>11.5206</v>
      </c>
      <c r="F1577" s="172">
        <v>-0.30630000000000002</v>
      </c>
      <c r="G1577" s="172">
        <v>-0.30630000000000002</v>
      </c>
      <c r="H1577" s="172">
        <v>-0.16719999999999999</v>
      </c>
      <c r="I1577" s="172">
        <v>3.4508999999999999</v>
      </c>
      <c r="J1577" s="172">
        <v>6.0115999999999996</v>
      </c>
      <c r="K1577" s="172">
        <v>15.4994</v>
      </c>
      <c r="L1577" s="172">
        <v>-10.9354</v>
      </c>
      <c r="M1577" s="172">
        <v>-3.5173999999999999</v>
      </c>
      <c r="N1577" s="172">
        <v>-6.3807</v>
      </c>
      <c r="O1577" s="172">
        <v>-6.3364000000000003</v>
      </c>
      <c r="P1577" s="172"/>
      <c r="Q1577" s="172">
        <v>2.9603000000000002</v>
      </c>
      <c r="R1577" s="172">
        <v>-6.4322999999999997</v>
      </c>
    </row>
    <row r="1578" spans="1:18" x14ac:dyDescent="0.3">
      <c r="A1578" s="168" t="s">
        <v>380</v>
      </c>
      <c r="B1578" s="168" t="s">
        <v>35</v>
      </c>
      <c r="C1578" s="168">
        <v>135343</v>
      </c>
      <c r="D1578" s="171">
        <v>44025</v>
      </c>
      <c r="E1578" s="172">
        <v>10.5259</v>
      </c>
      <c r="F1578" s="172">
        <v>-0.32100000000000001</v>
      </c>
      <c r="G1578" s="172">
        <v>-0.32100000000000001</v>
      </c>
      <c r="H1578" s="172">
        <v>-0.2029</v>
      </c>
      <c r="I1578" s="172">
        <v>3.3774999999999999</v>
      </c>
      <c r="J1578" s="172">
        <v>5.8475000000000001</v>
      </c>
      <c r="K1578" s="172">
        <v>14.973100000000001</v>
      </c>
      <c r="L1578" s="172">
        <v>-11.7036</v>
      </c>
      <c r="M1578" s="172">
        <v>-4.6878000000000002</v>
      </c>
      <c r="N1578" s="172">
        <v>-7.8752000000000004</v>
      </c>
      <c r="O1578" s="172">
        <v>-7.7858000000000001</v>
      </c>
      <c r="P1578" s="172"/>
      <c r="Q1578" s="172">
        <v>1.0619000000000001</v>
      </c>
      <c r="R1578" s="172">
        <v>-7.8017000000000003</v>
      </c>
    </row>
    <row r="1579" spans="1:18" x14ac:dyDescent="0.3">
      <c r="A1579" s="168" t="s">
        <v>380</v>
      </c>
      <c r="B1579" s="168" t="s">
        <v>36</v>
      </c>
      <c r="C1579" s="168">
        <v>100254</v>
      </c>
      <c r="D1579" s="171">
        <v>44025</v>
      </c>
      <c r="E1579" s="172">
        <v>236.70289963404801</v>
      </c>
      <c r="F1579" s="172">
        <v>-0.2064</v>
      </c>
      <c r="G1579" s="172">
        <v>-0.2064</v>
      </c>
      <c r="H1579" s="172">
        <v>-0.49130000000000001</v>
      </c>
      <c r="I1579" s="172">
        <v>3.8576000000000001</v>
      </c>
      <c r="J1579" s="172">
        <v>7.7926000000000002</v>
      </c>
      <c r="K1579" s="172">
        <v>15.917899999999999</v>
      </c>
      <c r="L1579" s="172">
        <v>-14.6211</v>
      </c>
      <c r="M1579" s="172">
        <v>-8.5881000000000007</v>
      </c>
      <c r="N1579" s="172">
        <v>-4.9932999999999996</v>
      </c>
      <c r="O1579" s="172">
        <v>-0.85570000000000002</v>
      </c>
      <c r="P1579" s="172">
        <v>5.8189000000000002</v>
      </c>
      <c r="Q1579" s="172">
        <v>14.6609</v>
      </c>
      <c r="R1579" s="172">
        <v>-4.0004</v>
      </c>
    </row>
    <row r="1580" spans="1:18" x14ac:dyDescent="0.3">
      <c r="A1580" s="168" t="s">
        <v>380</v>
      </c>
      <c r="B1580" s="168" t="s">
        <v>17</v>
      </c>
      <c r="C1580" s="168">
        <v>120486</v>
      </c>
      <c r="D1580" s="171">
        <v>44025</v>
      </c>
      <c r="E1580" s="172">
        <v>31.557600000000001</v>
      </c>
      <c r="F1580" s="172">
        <v>-0.20080000000000001</v>
      </c>
      <c r="G1580" s="172">
        <v>-0.20080000000000001</v>
      </c>
      <c r="H1580" s="172">
        <v>-0.47899999999999998</v>
      </c>
      <c r="I1580" s="172">
        <v>3.8837999999999999</v>
      </c>
      <c r="J1580" s="172">
        <v>7.8524000000000003</v>
      </c>
      <c r="K1580" s="172">
        <v>16.106000000000002</v>
      </c>
      <c r="L1580" s="172">
        <v>-14.344099999999999</v>
      </c>
      <c r="M1580" s="172">
        <v>-8.1384000000000007</v>
      </c>
      <c r="N1580" s="172">
        <v>-4.3715000000000002</v>
      </c>
      <c r="O1580" s="172">
        <v>-0.20979999999999999</v>
      </c>
      <c r="P1580" s="172">
        <v>6.9785000000000004</v>
      </c>
      <c r="Q1580" s="172">
        <v>10.888299999999999</v>
      </c>
      <c r="R1580" s="172">
        <v>-3.3753000000000002</v>
      </c>
    </row>
    <row r="1581" spans="1:18" x14ac:dyDescent="0.3">
      <c r="A1581" s="168" t="s">
        <v>380</v>
      </c>
      <c r="B1581" s="168" t="s">
        <v>18</v>
      </c>
      <c r="C1581" s="168">
        <v>119404</v>
      </c>
      <c r="D1581" s="171">
        <v>44025</v>
      </c>
      <c r="E1581" s="172">
        <v>33.883000000000003</v>
      </c>
      <c r="F1581" s="172">
        <v>0.50129999999999997</v>
      </c>
      <c r="G1581" s="172">
        <v>0.50129999999999997</v>
      </c>
      <c r="H1581" s="172">
        <v>0.2545</v>
      </c>
      <c r="I1581" s="172">
        <v>3.9769999999999999</v>
      </c>
      <c r="J1581" s="172">
        <v>7.7874999999999996</v>
      </c>
      <c r="K1581" s="172">
        <v>22.100899999999999</v>
      </c>
      <c r="L1581" s="172">
        <v>-13.484299999999999</v>
      </c>
      <c r="M1581" s="172">
        <v>-4.7106000000000003</v>
      </c>
      <c r="N1581" s="172">
        <v>-9.5512999999999995</v>
      </c>
      <c r="O1581" s="172">
        <v>-2.5857000000000001</v>
      </c>
      <c r="P1581" s="172">
        <v>6.1101999999999999</v>
      </c>
      <c r="Q1581" s="172">
        <v>14.421799999999999</v>
      </c>
      <c r="R1581" s="172">
        <v>-4.1410999999999998</v>
      </c>
    </row>
    <row r="1582" spans="1:18" x14ac:dyDescent="0.3">
      <c r="A1582" s="168" t="s">
        <v>380</v>
      </c>
      <c r="B1582" s="168" t="s">
        <v>37</v>
      </c>
      <c r="C1582" s="168">
        <v>118102</v>
      </c>
      <c r="D1582" s="171">
        <v>44025</v>
      </c>
      <c r="E1582" s="172">
        <v>31.850999999999999</v>
      </c>
      <c r="F1582" s="172">
        <v>0.49220000000000003</v>
      </c>
      <c r="G1582" s="172">
        <v>0.49220000000000003</v>
      </c>
      <c r="H1582" s="172">
        <v>0.23599999999999999</v>
      </c>
      <c r="I1582" s="172">
        <v>3.9354</v>
      </c>
      <c r="J1582" s="172">
        <v>7.6993</v>
      </c>
      <c r="K1582" s="172">
        <v>21.801100000000002</v>
      </c>
      <c r="L1582" s="172">
        <v>-13.9162</v>
      </c>
      <c r="M1582" s="172">
        <v>-5.4165000000000001</v>
      </c>
      <c r="N1582" s="172">
        <v>-10.4429</v>
      </c>
      <c r="O1582" s="172">
        <v>-3.4878999999999998</v>
      </c>
      <c r="P1582" s="172">
        <v>5.1702000000000004</v>
      </c>
      <c r="Q1582" s="172">
        <v>11.644</v>
      </c>
      <c r="R1582" s="172">
        <v>-5.0632000000000001</v>
      </c>
    </row>
    <row r="1583" spans="1:18" x14ac:dyDescent="0.3">
      <c r="A1583" s="168" t="s">
        <v>380</v>
      </c>
      <c r="B1583" s="168" t="s">
        <v>38</v>
      </c>
      <c r="C1583" s="168">
        <v>103085</v>
      </c>
      <c r="D1583" s="171">
        <v>44025</v>
      </c>
      <c r="E1583" s="172">
        <v>66.143799999999999</v>
      </c>
      <c r="F1583" s="172">
        <v>0.27800000000000002</v>
      </c>
      <c r="G1583" s="172">
        <v>0.27800000000000002</v>
      </c>
      <c r="H1583" s="172">
        <v>0.15260000000000001</v>
      </c>
      <c r="I1583" s="172">
        <v>3.6597</v>
      </c>
      <c r="J1583" s="172">
        <v>7.2713000000000001</v>
      </c>
      <c r="K1583" s="172">
        <v>18.717700000000001</v>
      </c>
      <c r="L1583" s="172">
        <v>-13.201599999999999</v>
      </c>
      <c r="M1583" s="172">
        <v>-6.7</v>
      </c>
      <c r="N1583" s="172">
        <v>-10.2157</v>
      </c>
      <c r="O1583" s="172">
        <v>-0.29339999999999999</v>
      </c>
      <c r="P1583" s="172">
        <v>3.8990999999999998</v>
      </c>
      <c r="Q1583" s="172">
        <v>13.3215</v>
      </c>
      <c r="R1583" s="172">
        <v>-3.6476000000000002</v>
      </c>
    </row>
    <row r="1584" spans="1:18" x14ac:dyDescent="0.3">
      <c r="A1584" s="168" t="s">
        <v>380</v>
      </c>
      <c r="B1584" s="168" t="s">
        <v>19</v>
      </c>
      <c r="C1584" s="168">
        <v>118784</v>
      </c>
      <c r="D1584" s="171">
        <v>44025</v>
      </c>
      <c r="E1584" s="172">
        <v>69.948999999999998</v>
      </c>
      <c r="F1584" s="172">
        <v>0.28210000000000002</v>
      </c>
      <c r="G1584" s="172">
        <v>0.28210000000000002</v>
      </c>
      <c r="H1584" s="172">
        <v>0.16420000000000001</v>
      </c>
      <c r="I1584" s="172">
        <v>3.6831</v>
      </c>
      <c r="J1584" s="172">
        <v>7.3277000000000001</v>
      </c>
      <c r="K1584" s="172">
        <v>18.902200000000001</v>
      </c>
      <c r="L1584" s="172">
        <v>-12.887600000000001</v>
      </c>
      <c r="M1584" s="172">
        <v>-6.2190000000000003</v>
      </c>
      <c r="N1584" s="172">
        <v>-9.6174999999999997</v>
      </c>
      <c r="O1584" s="172">
        <v>0.41060000000000002</v>
      </c>
      <c r="P1584" s="172">
        <v>4.6737000000000002</v>
      </c>
      <c r="Q1584" s="172">
        <v>9.9085000000000001</v>
      </c>
      <c r="R1584" s="172">
        <v>-3.0207000000000002</v>
      </c>
    </row>
    <row r="1585" spans="1:18" x14ac:dyDescent="0.3">
      <c r="A1585" s="168" t="s">
        <v>380</v>
      </c>
      <c r="B1585" s="168" t="s">
        <v>20</v>
      </c>
      <c r="C1585" s="168">
        <v>103490</v>
      </c>
      <c r="D1585" s="171">
        <v>44025</v>
      </c>
      <c r="E1585" s="172">
        <v>45.53</v>
      </c>
      <c r="F1585" s="172">
        <v>0</v>
      </c>
      <c r="G1585" s="172">
        <v>0</v>
      </c>
      <c r="H1585" s="172">
        <v>-0.54610000000000003</v>
      </c>
      <c r="I1585" s="172">
        <v>2.9159000000000002</v>
      </c>
      <c r="J1585" s="172">
        <v>4.1638000000000002</v>
      </c>
      <c r="K1585" s="172">
        <v>15.3827</v>
      </c>
      <c r="L1585" s="172">
        <v>-16.5047</v>
      </c>
      <c r="M1585" s="172">
        <v>-9.9129000000000005</v>
      </c>
      <c r="N1585" s="172">
        <v>-16.4894</v>
      </c>
      <c r="O1585" s="172">
        <v>-3.3786999999999998</v>
      </c>
      <c r="P1585" s="172">
        <v>3.2844000000000002</v>
      </c>
      <c r="Q1585" s="172">
        <v>11.1449</v>
      </c>
      <c r="R1585" s="172">
        <v>-7.4791999999999996</v>
      </c>
    </row>
    <row r="1586" spans="1:18" x14ac:dyDescent="0.3">
      <c r="A1586" s="168" t="s">
        <v>380</v>
      </c>
      <c r="B1586" s="168" t="s">
        <v>39</v>
      </c>
      <c r="C1586" s="168">
        <v>141068</v>
      </c>
      <c r="D1586" s="171">
        <v>44025</v>
      </c>
      <c r="E1586" s="172">
        <v>45.07</v>
      </c>
      <c r="F1586" s="172">
        <v>0</v>
      </c>
      <c r="G1586" s="172">
        <v>0</v>
      </c>
      <c r="H1586" s="172">
        <v>-0.55159999999999998</v>
      </c>
      <c r="I1586" s="172">
        <v>2.8995000000000002</v>
      </c>
      <c r="J1586" s="172">
        <v>4.1117999999999997</v>
      </c>
      <c r="K1586" s="172">
        <v>15.239100000000001</v>
      </c>
      <c r="L1586" s="172">
        <v>-16.722100000000001</v>
      </c>
      <c r="M1586" s="172">
        <v>-10.254899999999999</v>
      </c>
      <c r="N1586" s="172">
        <v>-16.906300000000002</v>
      </c>
      <c r="O1586" s="172">
        <v>-3.6920999999999999</v>
      </c>
      <c r="P1586" s="172">
        <v>2.9849000000000001</v>
      </c>
      <c r="Q1586" s="172">
        <v>10.8527</v>
      </c>
      <c r="R1586" s="172">
        <v>-7.8433000000000002</v>
      </c>
    </row>
    <row r="1587" spans="1:18" x14ac:dyDescent="0.3">
      <c r="A1587" s="168" t="s">
        <v>380</v>
      </c>
      <c r="B1587" s="168" t="s">
        <v>40</v>
      </c>
      <c r="C1587" s="168">
        <v>101672</v>
      </c>
      <c r="D1587" s="171">
        <v>44025</v>
      </c>
      <c r="E1587" s="172">
        <v>124.6707</v>
      </c>
      <c r="F1587" s="172">
        <v>0.3135</v>
      </c>
      <c r="G1587" s="172">
        <v>0.3135</v>
      </c>
      <c r="H1587" s="172">
        <v>-3.9100000000000003E-2</v>
      </c>
      <c r="I1587" s="172">
        <v>3.7547999999999999</v>
      </c>
      <c r="J1587" s="172">
        <v>6.3640999999999996</v>
      </c>
      <c r="K1587" s="172">
        <v>19.799399999999999</v>
      </c>
      <c r="L1587" s="172">
        <v>-10.969099999999999</v>
      </c>
      <c r="M1587" s="172">
        <v>-4.4252000000000002</v>
      </c>
      <c r="N1587" s="172">
        <v>-6.0049000000000001</v>
      </c>
      <c r="O1587" s="172">
        <v>-0.75670000000000004</v>
      </c>
      <c r="P1587" s="172">
        <v>6.9034000000000004</v>
      </c>
      <c r="Q1587" s="172">
        <v>17.024000000000001</v>
      </c>
      <c r="R1587" s="172">
        <v>-5.3948999999999998</v>
      </c>
    </row>
    <row r="1588" spans="1:18" x14ac:dyDescent="0.3">
      <c r="A1588" s="168" t="s">
        <v>380</v>
      </c>
      <c r="B1588" s="168" t="s">
        <v>21</v>
      </c>
      <c r="C1588" s="168">
        <v>119231</v>
      </c>
      <c r="D1588" s="171">
        <v>44025</v>
      </c>
      <c r="E1588" s="172">
        <v>133.31870000000001</v>
      </c>
      <c r="F1588" s="172">
        <v>0.32329999999999998</v>
      </c>
      <c r="G1588" s="172">
        <v>0.32329999999999998</v>
      </c>
      <c r="H1588" s="172">
        <v>-1.6500000000000001E-2</v>
      </c>
      <c r="I1588" s="172">
        <v>3.802</v>
      </c>
      <c r="J1588" s="172">
        <v>6.4756</v>
      </c>
      <c r="K1588" s="172">
        <v>20.1753</v>
      </c>
      <c r="L1588" s="172">
        <v>-10.3232</v>
      </c>
      <c r="M1588" s="172">
        <v>-3.3607</v>
      </c>
      <c r="N1588" s="172">
        <v>-4.6044999999999998</v>
      </c>
      <c r="O1588" s="172">
        <v>0.52739999999999998</v>
      </c>
      <c r="P1588" s="172">
        <v>8.0388999999999999</v>
      </c>
      <c r="Q1588" s="172">
        <v>13.6829</v>
      </c>
      <c r="R1588" s="172">
        <v>-4.0251000000000001</v>
      </c>
    </row>
    <row r="1589" spans="1:18" x14ac:dyDescent="0.3">
      <c r="A1589" s="168" t="s">
        <v>380</v>
      </c>
      <c r="B1589" s="168" t="s">
        <v>22</v>
      </c>
      <c r="C1589" s="168">
        <v>143835</v>
      </c>
      <c r="D1589" s="171">
        <v>44025</v>
      </c>
      <c r="E1589" s="172">
        <v>9.6221999999999994</v>
      </c>
      <c r="F1589" s="172">
        <v>0.35039999999999999</v>
      </c>
      <c r="G1589" s="172">
        <v>0.35039999999999999</v>
      </c>
      <c r="H1589" s="172">
        <v>1E-3</v>
      </c>
      <c r="I1589" s="172">
        <v>2.8650000000000002</v>
      </c>
      <c r="J1589" s="172">
        <v>6.3426</v>
      </c>
      <c r="K1589" s="172">
        <v>15.3354</v>
      </c>
      <c r="L1589" s="172">
        <v>-11.191700000000001</v>
      </c>
      <c r="M1589" s="172">
        <v>-4.4431000000000003</v>
      </c>
      <c r="N1589" s="172">
        <v>-2.6880999999999999</v>
      </c>
      <c r="O1589" s="172"/>
      <c r="P1589" s="172"/>
      <c r="Q1589" s="172">
        <v>-1.9046000000000001</v>
      </c>
      <c r="R1589" s="172">
        <v>-1.9046000000000001</v>
      </c>
    </row>
    <row r="1590" spans="1:18" x14ac:dyDescent="0.3">
      <c r="A1590" s="168" t="s">
        <v>380</v>
      </c>
      <c r="B1590" s="168" t="s">
        <v>41</v>
      </c>
      <c r="C1590" s="168">
        <v>143837</v>
      </c>
      <c r="D1590" s="171">
        <v>44025</v>
      </c>
      <c r="E1590" s="172">
        <v>9.3240999999999996</v>
      </c>
      <c r="F1590" s="172">
        <v>0.34110000000000001</v>
      </c>
      <c r="G1590" s="172">
        <v>0.34110000000000001</v>
      </c>
      <c r="H1590" s="172">
        <v>-2.0400000000000001E-2</v>
      </c>
      <c r="I1590" s="172">
        <v>2.8218999999999999</v>
      </c>
      <c r="J1590" s="172">
        <v>6.2430000000000003</v>
      </c>
      <c r="K1590" s="172">
        <v>15.02</v>
      </c>
      <c r="L1590" s="172">
        <v>-11.714499999999999</v>
      </c>
      <c r="M1590" s="172">
        <v>-5.2774999999999999</v>
      </c>
      <c r="N1590" s="172">
        <v>-3.8277000000000001</v>
      </c>
      <c r="O1590" s="172"/>
      <c r="P1590" s="172"/>
      <c r="Q1590" s="172">
        <v>-3.4340000000000002</v>
      </c>
      <c r="R1590" s="172">
        <v>-3.4340000000000002</v>
      </c>
    </row>
    <row r="1591" spans="1:18" x14ac:dyDescent="0.3">
      <c r="A1591" s="168" t="s">
        <v>380</v>
      </c>
      <c r="B1591" s="168" t="s">
        <v>23</v>
      </c>
      <c r="C1591" s="168">
        <v>144213</v>
      </c>
      <c r="D1591" s="171">
        <v>44025</v>
      </c>
      <c r="E1591" s="172">
        <v>9.4324999999999992</v>
      </c>
      <c r="F1591" s="172">
        <v>0.26569999999999999</v>
      </c>
      <c r="G1591" s="172">
        <v>0.26569999999999999</v>
      </c>
      <c r="H1591" s="172">
        <v>-0.1048</v>
      </c>
      <c r="I1591" s="172">
        <v>2.9310999999999998</v>
      </c>
      <c r="J1591" s="172">
        <v>6.4676</v>
      </c>
      <c r="K1591" s="172">
        <v>15.081</v>
      </c>
      <c r="L1591" s="172">
        <v>-10.4047</v>
      </c>
      <c r="M1591" s="172">
        <v>-3.5560999999999998</v>
      </c>
      <c r="N1591" s="172">
        <v>-2.1941000000000002</v>
      </c>
      <c r="O1591" s="172"/>
      <c r="P1591" s="172"/>
      <c r="Q1591" s="172">
        <v>-2.9588000000000001</v>
      </c>
      <c r="R1591" s="172"/>
    </row>
    <row r="1592" spans="1:18" x14ac:dyDescent="0.3">
      <c r="A1592" s="168" t="s">
        <v>380</v>
      </c>
      <c r="B1592" s="168" t="s">
        <v>42</v>
      </c>
      <c r="C1592" s="168">
        <v>144212</v>
      </c>
      <c r="D1592" s="171">
        <v>44025</v>
      </c>
      <c r="E1592" s="172">
        <v>9.1285000000000007</v>
      </c>
      <c r="F1592" s="172">
        <v>0.25700000000000001</v>
      </c>
      <c r="G1592" s="172">
        <v>0.25700000000000001</v>
      </c>
      <c r="H1592" s="172">
        <v>-0.1258</v>
      </c>
      <c r="I1592" s="172">
        <v>2.8864999999999998</v>
      </c>
      <c r="J1592" s="172">
        <v>6.3680000000000003</v>
      </c>
      <c r="K1592" s="172">
        <v>14.7662</v>
      </c>
      <c r="L1592" s="172">
        <v>-10.931900000000001</v>
      </c>
      <c r="M1592" s="172">
        <v>-4.3956</v>
      </c>
      <c r="N1592" s="172">
        <v>-3.3725000000000001</v>
      </c>
      <c r="O1592" s="172"/>
      <c r="P1592" s="172"/>
      <c r="Q1592" s="172">
        <v>-4.5793999999999997</v>
      </c>
      <c r="R1592" s="172"/>
    </row>
    <row r="1593" spans="1:18" x14ac:dyDescent="0.3">
      <c r="A1593" s="168" t="s">
        <v>380</v>
      </c>
      <c r="B1593" s="168" t="s">
        <v>43</v>
      </c>
      <c r="C1593" s="168">
        <v>100496</v>
      </c>
      <c r="D1593" s="171">
        <v>44025</v>
      </c>
      <c r="E1593" s="172">
        <v>200.72790000000001</v>
      </c>
      <c r="F1593" s="172">
        <v>1.9599999999999999E-2</v>
      </c>
      <c r="G1593" s="172">
        <v>1.9599999999999999E-2</v>
      </c>
      <c r="H1593" s="172">
        <v>-0.62</v>
      </c>
      <c r="I1593" s="172">
        <v>3.4868999999999999</v>
      </c>
      <c r="J1593" s="172">
        <v>5.7496999999999998</v>
      </c>
      <c r="K1593" s="172">
        <v>17.065899999999999</v>
      </c>
      <c r="L1593" s="172">
        <v>-19.2743</v>
      </c>
      <c r="M1593" s="172">
        <v>-10.7386</v>
      </c>
      <c r="N1593" s="172">
        <v>-17.6692</v>
      </c>
      <c r="O1593" s="172">
        <v>-7.2046000000000001</v>
      </c>
      <c r="P1593" s="172">
        <v>1.2148000000000001</v>
      </c>
      <c r="Q1593" s="172">
        <v>14.455500000000001</v>
      </c>
      <c r="R1593" s="172">
        <v>-11.6904</v>
      </c>
    </row>
    <row r="1594" spans="1:18" x14ac:dyDescent="0.3">
      <c r="A1594" s="168" t="s">
        <v>380</v>
      </c>
      <c r="B1594" s="168" t="s">
        <v>24</v>
      </c>
      <c r="C1594" s="168">
        <v>118494</v>
      </c>
      <c r="D1594" s="171">
        <v>44025</v>
      </c>
      <c r="E1594" s="172">
        <v>212.10900000000001</v>
      </c>
      <c r="F1594" s="172">
        <v>2.81E-2</v>
      </c>
      <c r="G1594" s="172">
        <v>2.81E-2</v>
      </c>
      <c r="H1594" s="172">
        <v>-0.60040000000000004</v>
      </c>
      <c r="I1594" s="172">
        <v>3.5272000000000001</v>
      </c>
      <c r="J1594" s="172">
        <v>5.8418999999999999</v>
      </c>
      <c r="K1594" s="172">
        <v>17.3672</v>
      </c>
      <c r="L1594" s="172">
        <v>-18.8613</v>
      </c>
      <c r="M1594" s="172">
        <v>-10.055199999999999</v>
      </c>
      <c r="N1594" s="172">
        <v>-16.8751</v>
      </c>
      <c r="O1594" s="172">
        <v>-6.4234</v>
      </c>
      <c r="P1594" s="172">
        <v>2.016</v>
      </c>
      <c r="Q1594" s="172">
        <v>7.1654999999999998</v>
      </c>
      <c r="R1594" s="172">
        <v>-10.923500000000001</v>
      </c>
    </row>
    <row r="1595" spans="1:18" x14ac:dyDescent="0.3">
      <c r="A1595" s="168" t="s">
        <v>380</v>
      </c>
      <c r="B1595" s="168" t="s">
        <v>25</v>
      </c>
      <c r="C1595" s="168">
        <v>145473</v>
      </c>
      <c r="D1595" s="171">
        <v>44025</v>
      </c>
      <c r="E1595" s="172">
        <v>10.1</v>
      </c>
      <c r="F1595" s="172">
        <v>0.2979</v>
      </c>
      <c r="G1595" s="172">
        <v>0.2979</v>
      </c>
      <c r="H1595" s="172">
        <v>0</v>
      </c>
      <c r="I1595" s="172">
        <v>4.0164999999999997</v>
      </c>
      <c r="J1595" s="172">
        <v>6.9915000000000003</v>
      </c>
      <c r="K1595" s="172">
        <v>19.1038</v>
      </c>
      <c r="L1595" s="172">
        <v>-8.8447999999999993</v>
      </c>
      <c r="M1595" s="172">
        <v>-0.49259999999999998</v>
      </c>
      <c r="N1595" s="172">
        <v>-3.4417</v>
      </c>
      <c r="O1595" s="172"/>
      <c r="P1595" s="172"/>
      <c r="Q1595" s="172">
        <v>0.62170000000000003</v>
      </c>
      <c r="R1595" s="172"/>
    </row>
    <row r="1596" spans="1:18" x14ac:dyDescent="0.3">
      <c r="A1596" s="168" t="s">
        <v>380</v>
      </c>
      <c r="B1596" s="168" t="s">
        <v>44</v>
      </c>
      <c r="C1596" s="168">
        <v>145471</v>
      </c>
      <c r="D1596" s="171">
        <v>44025</v>
      </c>
      <c r="E1596" s="172">
        <v>9.9600000000000009</v>
      </c>
      <c r="F1596" s="172">
        <v>0.20119999999999999</v>
      </c>
      <c r="G1596" s="172">
        <v>0.20119999999999999</v>
      </c>
      <c r="H1596" s="172">
        <v>0</v>
      </c>
      <c r="I1596" s="172">
        <v>3.9666000000000001</v>
      </c>
      <c r="J1596" s="172">
        <v>6.9817</v>
      </c>
      <c r="K1596" s="172">
        <v>18.996400000000001</v>
      </c>
      <c r="L1596" s="172">
        <v>-9.1241000000000003</v>
      </c>
      <c r="M1596" s="172">
        <v>-1.0924</v>
      </c>
      <c r="N1596" s="172">
        <v>-4.2308000000000003</v>
      </c>
      <c r="O1596" s="172"/>
      <c r="P1596" s="172"/>
      <c r="Q1596" s="172">
        <v>-0.24929999999999999</v>
      </c>
      <c r="R1596" s="172"/>
    </row>
    <row r="1597" spans="1:18" x14ac:dyDescent="0.3">
      <c r="A1597" s="168" t="s">
        <v>380</v>
      </c>
      <c r="B1597" s="168" t="s">
        <v>26</v>
      </c>
      <c r="C1597" s="168">
        <v>120751</v>
      </c>
      <c r="D1597" s="171">
        <v>44025</v>
      </c>
      <c r="E1597" s="172">
        <v>61.751899999999999</v>
      </c>
      <c r="F1597" s="172">
        <v>0.36209999999999998</v>
      </c>
      <c r="G1597" s="172">
        <v>0.36209999999999998</v>
      </c>
      <c r="H1597" s="172">
        <v>6.3399999999999998E-2</v>
      </c>
      <c r="I1597" s="172">
        <v>3.0583</v>
      </c>
      <c r="J1597" s="172">
        <v>5.8897000000000004</v>
      </c>
      <c r="K1597" s="172">
        <v>17.691700000000001</v>
      </c>
      <c r="L1597" s="172">
        <v>-10.7075</v>
      </c>
      <c r="M1597" s="172">
        <v>-0.36259999999999998</v>
      </c>
      <c r="N1597" s="172">
        <v>-2.0514000000000001</v>
      </c>
      <c r="O1597" s="172">
        <v>3.1297999999999999</v>
      </c>
      <c r="P1597" s="172">
        <v>4.5789999999999997</v>
      </c>
      <c r="Q1597" s="172">
        <v>8.9598999999999993</v>
      </c>
      <c r="R1597" s="172">
        <v>-0.64539999999999997</v>
      </c>
    </row>
    <row r="1598" spans="1:18" x14ac:dyDescent="0.3">
      <c r="A1598" s="168" t="s">
        <v>380</v>
      </c>
      <c r="B1598" s="168" t="s">
        <v>45</v>
      </c>
      <c r="C1598" s="168">
        <v>103098</v>
      </c>
      <c r="D1598" s="171">
        <v>44025</v>
      </c>
      <c r="E1598" s="172">
        <v>58.456299999999999</v>
      </c>
      <c r="F1598" s="172">
        <v>0.35639999999999999</v>
      </c>
      <c r="G1598" s="172">
        <v>0.35639999999999999</v>
      </c>
      <c r="H1598" s="172">
        <v>5.0099999999999999E-2</v>
      </c>
      <c r="I1598" s="172">
        <v>3.0331999999999999</v>
      </c>
      <c r="J1598" s="172">
        <v>5.8326000000000002</v>
      </c>
      <c r="K1598" s="172">
        <v>17.508600000000001</v>
      </c>
      <c r="L1598" s="172">
        <v>-10.9955</v>
      </c>
      <c r="M1598" s="172">
        <v>-0.83479999999999999</v>
      </c>
      <c r="N1598" s="172">
        <v>-2.6627000000000001</v>
      </c>
      <c r="O1598" s="172">
        <v>2.4015</v>
      </c>
      <c r="P1598" s="172">
        <v>3.835</v>
      </c>
      <c r="Q1598" s="172">
        <v>12.4994</v>
      </c>
      <c r="R1598" s="172">
        <v>-1.3070999999999999</v>
      </c>
    </row>
    <row r="1599" spans="1:18" x14ac:dyDescent="0.3">
      <c r="A1599" s="173" t="s">
        <v>27</v>
      </c>
      <c r="B1599" s="168"/>
      <c r="C1599" s="168"/>
      <c r="D1599" s="168"/>
      <c r="E1599" s="168"/>
      <c r="F1599" s="174">
        <v>0.19412499999999996</v>
      </c>
      <c r="G1599" s="174">
        <v>0.19412499999999996</v>
      </c>
      <c r="H1599" s="174">
        <v>-2.5956249999999979E-2</v>
      </c>
      <c r="I1599" s="174">
        <v>3.492359374999999</v>
      </c>
      <c r="J1599" s="174">
        <v>6.5208531250000004</v>
      </c>
      <c r="K1599" s="174">
        <v>17.695975000000001</v>
      </c>
      <c r="L1599" s="174">
        <v>-12.9266375</v>
      </c>
      <c r="M1599" s="174">
        <v>-5.6375468749999982</v>
      </c>
      <c r="N1599" s="174">
        <v>-9.0855249999999987</v>
      </c>
      <c r="O1599" s="174">
        <v>-2.9194</v>
      </c>
      <c r="P1599" s="174">
        <v>4.047918181818182</v>
      </c>
      <c r="Q1599" s="174">
        <v>8.0239125000000016</v>
      </c>
      <c r="R1599" s="174">
        <v>-6.4334461538461527</v>
      </c>
    </row>
    <row r="1600" spans="1:18" x14ac:dyDescent="0.3">
      <c r="A1600" s="173" t="s">
        <v>409</v>
      </c>
      <c r="B1600" s="168"/>
      <c r="C1600" s="168"/>
      <c r="D1600" s="168"/>
      <c r="E1600" s="168"/>
      <c r="F1600" s="174">
        <v>0.27185000000000004</v>
      </c>
      <c r="G1600" s="174">
        <v>0.27185000000000004</v>
      </c>
      <c r="H1600" s="174">
        <v>5.0000000000000001E-4</v>
      </c>
      <c r="I1600" s="174">
        <v>3.5934499999999998</v>
      </c>
      <c r="J1600" s="174">
        <v>6.4177999999999997</v>
      </c>
      <c r="K1600" s="174">
        <v>17.437899999999999</v>
      </c>
      <c r="L1600" s="174">
        <v>-12.423100000000002</v>
      </c>
      <c r="M1600" s="174">
        <v>-5.2249499999999998</v>
      </c>
      <c r="N1600" s="174">
        <v>-8.1757000000000009</v>
      </c>
      <c r="O1600" s="174">
        <v>-2.2668499999999998</v>
      </c>
      <c r="P1600" s="174">
        <v>3.92225</v>
      </c>
      <c r="Q1600" s="174">
        <v>11.0166</v>
      </c>
      <c r="R1600" s="174">
        <v>-5.22905</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44025</v>
      </c>
      <c r="C8" s="65">
        <f>VLOOKUP($A8,'Return Data'!$B$7:$R$1700,4,0)</f>
        <v>22.445799999999998</v>
      </c>
      <c r="D8" s="65">
        <f>VLOOKUP($A8,'Return Data'!$B$7:$R$1700,10,0)</f>
        <v>12.6967</v>
      </c>
      <c r="E8" s="66">
        <f t="shared" ref="E8:E16" si="0">RANK(D8,D$8:D$16,0)</f>
        <v>6</v>
      </c>
      <c r="F8" s="65">
        <f>VLOOKUP($A8,'Return Data'!$B$7:$R$1700,11,0)</f>
        <v>-4.1859000000000002</v>
      </c>
      <c r="G8" s="66">
        <f t="shared" ref="G8:G14" si="1">RANK(F8,F$8:F$16,0)</f>
        <v>5</v>
      </c>
      <c r="H8" s="65">
        <f>VLOOKUP($A8,'Return Data'!$B$7:$R$1700,12,0)</f>
        <v>1.8948</v>
      </c>
      <c r="I8" s="66">
        <f t="shared" ref="I8:I14" si="2">RANK(H8,H$8:H$16,0)</f>
        <v>5</v>
      </c>
      <c r="J8" s="65">
        <f>VLOOKUP($A8,'Return Data'!$B$7:$R$1700,13,0)</f>
        <v>6.4089999999999998</v>
      </c>
      <c r="K8" s="66">
        <f t="shared" ref="K8:K14" si="3">RANK(J8,J$8:J$16,0)</f>
        <v>2</v>
      </c>
      <c r="L8" s="65">
        <f>VLOOKUP($A8,'Return Data'!$B$7:$R$1700,17,0)</f>
        <v>5.3281000000000001</v>
      </c>
      <c r="M8" s="66">
        <f t="shared" ref="M8:M14" si="4">RANK(L8,L$8:L$16,0)</f>
        <v>4</v>
      </c>
      <c r="N8" s="65">
        <f>VLOOKUP($A8,'Return Data'!$B$7:$R$1700,14,0)</f>
        <v>7.0895999999999999</v>
      </c>
      <c r="O8" s="66">
        <f t="shared" ref="O8:O14" si="5">RANK(N8,N$8:N$16,0)</f>
        <v>2</v>
      </c>
      <c r="P8" s="65">
        <f>VLOOKUP($A8,'Return Data'!$B$7:$R$1700,15,0)</f>
        <v>7.4623999999999997</v>
      </c>
      <c r="Q8" s="66">
        <f t="shared" ref="Q8:Q14" si="6">RANK(P8,P$8:P$16,0)</f>
        <v>4</v>
      </c>
      <c r="R8" s="65">
        <f>VLOOKUP($A8,'Return Data'!$B$7:$R$1700,16,0)</f>
        <v>7.8659999999999997</v>
      </c>
      <c r="S8" s="67">
        <f t="shared" ref="S8:S16" si="7">RANK(R8,R$8:R$16,0)</f>
        <v>5</v>
      </c>
    </row>
    <row r="9" spans="1:20" x14ac:dyDescent="0.3">
      <c r="A9" s="63" t="s">
        <v>1286</v>
      </c>
      <c r="B9" s="64">
        <f>VLOOKUP($A9,'Return Data'!$B$7:$R$1700,3,0)</f>
        <v>44025</v>
      </c>
      <c r="C9" s="65">
        <f>VLOOKUP($A9,'Return Data'!$B$7:$R$1700,4,0)</f>
        <v>19.663599999999999</v>
      </c>
      <c r="D9" s="65">
        <f>VLOOKUP($A9,'Return Data'!$B$7:$R$1700,10,0)</f>
        <v>14.7455</v>
      </c>
      <c r="E9" s="66">
        <f t="shared" si="0"/>
        <v>3</v>
      </c>
      <c r="F9" s="65">
        <f>VLOOKUP($A9,'Return Data'!$B$7:$R$1700,11,0)</f>
        <v>-6.3079999999999998</v>
      </c>
      <c r="G9" s="66">
        <f t="shared" si="1"/>
        <v>7</v>
      </c>
      <c r="H9" s="65">
        <f>VLOOKUP($A9,'Return Data'!$B$7:$R$1700,12,0)</f>
        <v>0.80330000000000001</v>
      </c>
      <c r="I9" s="66">
        <f t="shared" si="2"/>
        <v>6</v>
      </c>
      <c r="J9" s="65">
        <f>VLOOKUP($A9,'Return Data'!$B$7:$R$1700,13,0)</f>
        <v>1.33</v>
      </c>
      <c r="K9" s="66">
        <f t="shared" si="3"/>
        <v>7</v>
      </c>
      <c r="L9" s="65">
        <f>VLOOKUP($A9,'Return Data'!$B$7:$R$1700,17,0)</f>
        <v>3.6964000000000001</v>
      </c>
      <c r="M9" s="66">
        <f t="shared" si="4"/>
        <v>6</v>
      </c>
      <c r="N9" s="65">
        <f>VLOOKUP($A9,'Return Data'!$B$7:$R$1700,14,0)</f>
        <v>3.9725000000000001</v>
      </c>
      <c r="O9" s="66">
        <f t="shared" si="5"/>
        <v>5</v>
      </c>
      <c r="P9" s="65">
        <f>VLOOKUP($A9,'Return Data'!$B$7:$R$1700,15,0)</f>
        <v>5.9669999999999996</v>
      </c>
      <c r="Q9" s="66">
        <f t="shared" si="6"/>
        <v>7</v>
      </c>
      <c r="R9" s="65">
        <f>VLOOKUP($A9,'Return Data'!$B$7:$R$1700,16,0)</f>
        <v>6.7705000000000002</v>
      </c>
      <c r="S9" s="67">
        <f t="shared" si="7"/>
        <v>6</v>
      </c>
    </row>
    <row r="10" spans="1:20" x14ac:dyDescent="0.3">
      <c r="A10" s="63" t="s">
        <v>1288</v>
      </c>
      <c r="B10" s="64">
        <f>VLOOKUP($A10,'Return Data'!$B$7:$R$1700,3,0)</f>
        <v>44025</v>
      </c>
      <c r="C10" s="65">
        <f>VLOOKUP($A10,'Return Data'!$B$7:$R$1700,4,0)</f>
        <v>35.082000000000001</v>
      </c>
      <c r="D10" s="65">
        <f>VLOOKUP($A10,'Return Data'!$B$7:$R$1700,10,0)</f>
        <v>16.257999999999999</v>
      </c>
      <c r="E10" s="66">
        <f t="shared" si="0"/>
        <v>2</v>
      </c>
      <c r="F10" s="65">
        <f>VLOOKUP($A10,'Return Data'!$B$7:$R$1700,11,0)</f>
        <v>-1.5325</v>
      </c>
      <c r="G10" s="66">
        <f t="shared" si="1"/>
        <v>4</v>
      </c>
      <c r="H10" s="65">
        <f>VLOOKUP($A10,'Return Data'!$B$7:$R$1700,12,0)</f>
        <v>5.4589999999999996</v>
      </c>
      <c r="I10" s="66">
        <f t="shared" si="2"/>
        <v>3</v>
      </c>
      <c r="J10" s="65">
        <f>VLOOKUP($A10,'Return Data'!$B$7:$R$1700,13,0)</f>
        <v>4.8695000000000004</v>
      </c>
      <c r="K10" s="66">
        <f t="shared" si="3"/>
        <v>4</v>
      </c>
      <c r="L10" s="65">
        <f>VLOOKUP($A10,'Return Data'!$B$7:$R$1700,17,0)</f>
        <v>4.26</v>
      </c>
      <c r="M10" s="66">
        <f t="shared" si="4"/>
        <v>5</v>
      </c>
      <c r="N10" s="65">
        <f>VLOOKUP($A10,'Return Data'!$B$7:$R$1700,14,0)</f>
        <v>4.5654000000000003</v>
      </c>
      <c r="O10" s="66">
        <f t="shared" si="5"/>
        <v>4</v>
      </c>
      <c r="P10" s="65">
        <f>VLOOKUP($A10,'Return Data'!$B$7:$R$1700,15,0)</f>
        <v>6.7214</v>
      </c>
      <c r="Q10" s="66">
        <f t="shared" si="6"/>
        <v>5</v>
      </c>
      <c r="R10" s="65">
        <f>VLOOKUP($A10,'Return Data'!$B$7:$R$1700,16,0)</f>
        <v>8.3673999999999999</v>
      </c>
      <c r="S10" s="67">
        <f t="shared" si="7"/>
        <v>4</v>
      </c>
    </row>
    <row r="11" spans="1:20" x14ac:dyDescent="0.3">
      <c r="A11" s="63" t="s">
        <v>1290</v>
      </c>
      <c r="B11" s="64">
        <f>VLOOKUP($A11,'Return Data'!$B$7:$R$1700,3,0)</f>
        <v>44025</v>
      </c>
      <c r="C11" s="65">
        <f>VLOOKUP($A11,'Return Data'!$B$7:$R$1700,4,0)</f>
        <v>273.89909999999998</v>
      </c>
      <c r="D11" s="65">
        <f>VLOOKUP($A11,'Return Data'!$B$7:$R$1700,10,0)</f>
        <v>12.351900000000001</v>
      </c>
      <c r="E11" s="66">
        <f t="shared" si="0"/>
        <v>7</v>
      </c>
      <c r="F11" s="65">
        <f>VLOOKUP($A11,'Return Data'!$B$7:$R$1700,11,0)</f>
        <v>-8.0250000000000004</v>
      </c>
      <c r="G11" s="66">
        <f t="shared" si="1"/>
        <v>8</v>
      </c>
      <c r="H11" s="65">
        <f>VLOOKUP($A11,'Return Data'!$B$7:$R$1700,12,0)</f>
        <v>-0.52039999999999997</v>
      </c>
      <c r="I11" s="66">
        <f t="shared" si="2"/>
        <v>8</v>
      </c>
      <c r="J11" s="65">
        <f>VLOOKUP($A11,'Return Data'!$B$7:$R$1700,13,0)</f>
        <v>-3.6798999999999999</v>
      </c>
      <c r="K11" s="66">
        <f t="shared" si="3"/>
        <v>8</v>
      </c>
      <c r="L11" s="65">
        <f>VLOOKUP($A11,'Return Data'!$B$7:$R$1700,17,0)</f>
        <v>2.9767000000000001</v>
      </c>
      <c r="M11" s="66">
        <f t="shared" si="4"/>
        <v>7</v>
      </c>
      <c r="N11" s="65">
        <f>VLOOKUP($A11,'Return Data'!$B$7:$R$1700,14,0)</f>
        <v>3.2746</v>
      </c>
      <c r="O11" s="66">
        <f t="shared" si="5"/>
        <v>8</v>
      </c>
      <c r="P11" s="65">
        <f>VLOOKUP($A11,'Return Data'!$B$7:$R$1700,15,0)</f>
        <v>7.9138999999999999</v>
      </c>
      <c r="Q11" s="66">
        <f t="shared" si="6"/>
        <v>2</v>
      </c>
      <c r="R11" s="65">
        <f>VLOOKUP($A11,'Return Data'!$B$7:$R$1700,16,0)</f>
        <v>11.9419</v>
      </c>
      <c r="S11" s="67">
        <f t="shared" si="7"/>
        <v>1</v>
      </c>
    </row>
    <row r="12" spans="1:20" x14ac:dyDescent="0.3">
      <c r="A12" s="63" t="s">
        <v>1292</v>
      </c>
      <c r="B12" s="64">
        <f>VLOOKUP($A12,'Return Data'!$B$7:$R$1700,3,0)</f>
        <v>44025</v>
      </c>
      <c r="C12" s="65">
        <f>VLOOKUP($A12,'Return Data'!$B$7:$R$1700,4,0)</f>
        <v>38.596600000000002</v>
      </c>
      <c r="D12" s="65">
        <f>VLOOKUP($A12,'Return Data'!$B$7:$R$1700,10,0)</f>
        <v>12.3111</v>
      </c>
      <c r="E12" s="66">
        <f t="shared" si="0"/>
        <v>8</v>
      </c>
      <c r="F12" s="65">
        <f>VLOOKUP($A12,'Return Data'!$B$7:$R$1700,11,0)</f>
        <v>-4.51</v>
      </c>
      <c r="G12" s="66">
        <f t="shared" si="1"/>
        <v>6</v>
      </c>
      <c r="H12" s="65">
        <f>VLOOKUP($A12,'Return Data'!$B$7:$R$1700,12,0)</f>
        <v>0.38990000000000002</v>
      </c>
      <c r="I12" s="66">
        <f t="shared" si="2"/>
        <v>7</v>
      </c>
      <c r="J12" s="65">
        <f>VLOOKUP($A12,'Return Data'!$B$7:$R$1700,13,0)</f>
        <v>3.0889000000000002</v>
      </c>
      <c r="K12" s="66">
        <f t="shared" si="3"/>
        <v>6</v>
      </c>
      <c r="L12" s="65">
        <f>VLOOKUP($A12,'Return Data'!$B$7:$R$1700,17,0)</f>
        <v>5.6923000000000004</v>
      </c>
      <c r="M12" s="66">
        <f t="shared" si="4"/>
        <v>3</v>
      </c>
      <c r="N12" s="65">
        <f>VLOOKUP($A12,'Return Data'!$B$7:$R$1700,14,0)</f>
        <v>3.3885000000000001</v>
      </c>
      <c r="O12" s="66">
        <f t="shared" si="5"/>
        <v>7</v>
      </c>
      <c r="P12" s="65">
        <f>VLOOKUP($A12,'Return Data'!$B$7:$R$1700,15,0)</f>
        <v>6.0046999999999997</v>
      </c>
      <c r="Q12" s="66">
        <f t="shared" si="6"/>
        <v>6</v>
      </c>
      <c r="R12" s="65">
        <f>VLOOKUP($A12,'Return Data'!$B$7:$R$1700,16,0)</f>
        <v>6.2705000000000002</v>
      </c>
      <c r="S12" s="67">
        <f t="shared" si="7"/>
        <v>7</v>
      </c>
    </row>
    <row r="13" spans="1:20" x14ac:dyDescent="0.3">
      <c r="A13" s="63" t="s">
        <v>780</v>
      </c>
      <c r="B13" s="64">
        <f>VLOOKUP($A13,'Return Data'!$B$7:$R$1700,3,0)</f>
        <v>44025</v>
      </c>
      <c r="C13" s="65">
        <f>VLOOKUP($A13,'Return Data'!$B$7:$R$1700,4,0)</f>
        <v>19.831399999999999</v>
      </c>
      <c r="D13" s="65">
        <f>VLOOKUP($A13,'Return Data'!$B$7:$R$1700,10,0)</f>
        <v>30.8203</v>
      </c>
      <c r="E13" s="66">
        <f t="shared" si="0"/>
        <v>1</v>
      </c>
      <c r="F13" s="65">
        <f>VLOOKUP($A13,'Return Data'!$B$7:$R$1700,11,0)</f>
        <v>4.2865000000000002</v>
      </c>
      <c r="G13" s="66">
        <f t="shared" si="1"/>
        <v>1</v>
      </c>
      <c r="H13" s="65">
        <f>VLOOKUP($A13,'Return Data'!$B$7:$R$1700,12,0)</f>
        <v>7.6578999999999997</v>
      </c>
      <c r="I13" s="66">
        <f t="shared" si="2"/>
        <v>2</v>
      </c>
      <c r="J13" s="65">
        <f>VLOOKUP($A13,'Return Data'!$B$7:$R$1700,13,0)</f>
        <v>6.3364000000000003</v>
      </c>
      <c r="K13" s="66">
        <f t="shared" si="3"/>
        <v>3</v>
      </c>
      <c r="L13" s="65">
        <f>VLOOKUP($A13,'Return Data'!$B$7:$R$1700,17,0)</f>
        <v>6.7184999999999997</v>
      </c>
      <c r="M13" s="66">
        <f t="shared" si="4"/>
        <v>2</v>
      </c>
      <c r="N13" s="65">
        <f>VLOOKUP($A13,'Return Data'!$B$7:$R$1700,14,0)</f>
        <v>6.4795999999999996</v>
      </c>
      <c r="O13" s="66">
        <f t="shared" si="5"/>
        <v>3</v>
      </c>
      <c r="P13" s="65">
        <f>VLOOKUP($A13,'Return Data'!$B$7:$R$1700,15,0)</f>
        <v>7.6826999999999996</v>
      </c>
      <c r="Q13" s="66">
        <f t="shared" si="6"/>
        <v>3</v>
      </c>
      <c r="R13" s="65">
        <f>VLOOKUP($A13,'Return Data'!$B$7:$R$1700,16,0)</f>
        <v>8.9227000000000007</v>
      </c>
      <c r="S13" s="67">
        <f t="shared" si="7"/>
        <v>3</v>
      </c>
    </row>
    <row r="14" spans="1:20" x14ac:dyDescent="0.3">
      <c r="A14" s="63" t="s">
        <v>1293</v>
      </c>
      <c r="B14" s="64">
        <f>VLOOKUP($A14,'Return Data'!$B$7:$R$1700,3,0)</f>
        <v>44025</v>
      </c>
      <c r="C14" s="65">
        <f>VLOOKUP($A14,'Return Data'!$B$7:$R$1700,4,0)</f>
        <v>31.738399999999999</v>
      </c>
      <c r="D14" s="65">
        <f>VLOOKUP($A14,'Return Data'!$B$7:$R$1700,10,0)</f>
        <v>7.7005999999999997</v>
      </c>
      <c r="E14" s="66">
        <f t="shared" si="0"/>
        <v>9</v>
      </c>
      <c r="F14" s="65">
        <f>VLOOKUP($A14,'Return Data'!$B$7:$R$1700,11,0)</f>
        <v>3.1739999999999999</v>
      </c>
      <c r="G14" s="66">
        <f t="shared" si="1"/>
        <v>2</v>
      </c>
      <c r="H14" s="65">
        <f>VLOOKUP($A14,'Return Data'!$B$7:$R$1700,12,0)</f>
        <v>8.2098999999999993</v>
      </c>
      <c r="I14" s="66">
        <f t="shared" si="2"/>
        <v>1</v>
      </c>
      <c r="J14" s="65">
        <f>VLOOKUP($A14,'Return Data'!$B$7:$R$1700,13,0)</f>
        <v>9.8928999999999991</v>
      </c>
      <c r="K14" s="66">
        <f t="shared" si="3"/>
        <v>1</v>
      </c>
      <c r="L14" s="65">
        <f>VLOOKUP($A14,'Return Data'!$B$7:$R$1700,17,0)</f>
        <v>8.3688000000000002</v>
      </c>
      <c r="M14" s="66">
        <f t="shared" si="4"/>
        <v>1</v>
      </c>
      <c r="N14" s="65">
        <f>VLOOKUP($A14,'Return Data'!$B$7:$R$1700,14,0)</f>
        <v>7.4314999999999998</v>
      </c>
      <c r="O14" s="66">
        <f t="shared" si="5"/>
        <v>1</v>
      </c>
      <c r="P14" s="65">
        <f>VLOOKUP($A14,'Return Data'!$B$7:$R$1700,15,0)</f>
        <v>8.6507000000000005</v>
      </c>
      <c r="Q14" s="66">
        <f t="shared" si="6"/>
        <v>1</v>
      </c>
      <c r="R14" s="65">
        <f>VLOOKUP($A14,'Return Data'!$B$7:$R$1700,16,0)</f>
        <v>10.2468</v>
      </c>
      <c r="S14" s="67">
        <f t="shared" si="7"/>
        <v>2</v>
      </c>
    </row>
    <row r="15" spans="1:20" x14ac:dyDescent="0.3">
      <c r="A15" s="63" t="s">
        <v>1295</v>
      </c>
      <c r="B15" s="64">
        <f>VLOOKUP($A15,'Return Data'!$B$7:$R$1700,3,0)</f>
        <v>44025</v>
      </c>
      <c r="C15" s="65">
        <f>VLOOKUP($A15,'Return Data'!$B$7:$R$1700,4,0)</f>
        <v>10.4847</v>
      </c>
      <c r="D15" s="65">
        <f>VLOOKUP($A15,'Return Data'!$B$7:$R$1700,10,0)</f>
        <v>13.167</v>
      </c>
      <c r="E15" s="66">
        <f t="shared" si="0"/>
        <v>5</v>
      </c>
      <c r="F15" s="65"/>
      <c r="G15" s="66"/>
      <c r="H15" s="65"/>
      <c r="I15" s="66"/>
      <c r="J15" s="65"/>
      <c r="K15" s="66"/>
      <c r="L15" s="65"/>
      <c r="M15" s="66"/>
      <c r="N15" s="65"/>
      <c r="O15" s="66"/>
      <c r="P15" s="65"/>
      <c r="Q15" s="66"/>
      <c r="R15" s="65">
        <f>VLOOKUP($A15,'Return Data'!$B$7:$R$1700,16,0)</f>
        <v>4.8470000000000004</v>
      </c>
      <c r="S15" s="67">
        <f t="shared" si="7"/>
        <v>9</v>
      </c>
    </row>
    <row r="16" spans="1:20" x14ac:dyDescent="0.3">
      <c r="A16" s="63" t="s">
        <v>1297</v>
      </c>
      <c r="B16" s="64">
        <f>VLOOKUP($A16,'Return Data'!$B$7:$R$1700,3,0)</f>
        <v>44025</v>
      </c>
      <c r="C16" s="65">
        <f>VLOOKUP($A16,'Return Data'!$B$7:$R$1700,4,0)</f>
        <v>36.679499999999997</v>
      </c>
      <c r="D16" s="65">
        <f>VLOOKUP($A16,'Return Data'!$B$7:$R$1700,10,0)</f>
        <v>13.3231</v>
      </c>
      <c r="E16" s="66">
        <f t="shared" si="0"/>
        <v>4</v>
      </c>
      <c r="F16" s="65">
        <f>VLOOKUP($A16,'Return Data'!$B$7:$R$1700,11,0)</f>
        <v>-1.4664999999999999</v>
      </c>
      <c r="G16" s="66">
        <f>RANK(F16,F$8:F$16,0)</f>
        <v>3</v>
      </c>
      <c r="H16" s="65">
        <f>VLOOKUP($A16,'Return Data'!$B$7:$R$1700,12,0)</f>
        <v>3.8782000000000001</v>
      </c>
      <c r="I16" s="66">
        <f>RANK(H16,H$8:H$16,0)</f>
        <v>4</v>
      </c>
      <c r="J16" s="65">
        <f>VLOOKUP($A16,'Return Data'!$B$7:$R$1700,13,0)</f>
        <v>3.5194000000000001</v>
      </c>
      <c r="K16" s="66">
        <f>RANK(J16,J$8:J$16,0)</f>
        <v>5</v>
      </c>
      <c r="L16" s="65">
        <f>VLOOKUP($A16,'Return Data'!$B$7:$R$1700,17,0)</f>
        <v>2.7648000000000001</v>
      </c>
      <c r="M16" s="66">
        <f>RANK(L16,L$8:L$16,0)</f>
        <v>8</v>
      </c>
      <c r="N16" s="65">
        <f>VLOOKUP($A16,'Return Data'!$B$7:$R$1700,14,0)</f>
        <v>3.4767999999999999</v>
      </c>
      <c r="O16" s="66">
        <f>RANK(N16,N$8:N$16,0)</f>
        <v>6</v>
      </c>
      <c r="P16" s="65">
        <f>VLOOKUP($A16,'Return Data'!$B$7:$R$1700,15,0)</f>
        <v>5.0571000000000002</v>
      </c>
      <c r="Q16" s="66">
        <f>RANK(P16,P$8:P$16,0)</f>
        <v>8</v>
      </c>
      <c r="R16" s="65">
        <f>VLOOKUP($A16,'Return Data'!$B$7:$R$1700,16,0)</f>
        <v>6.0156000000000001</v>
      </c>
      <c r="S16" s="67">
        <f t="shared" si="7"/>
        <v>8</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14.819355555555555</v>
      </c>
      <c r="E18" s="74"/>
      <c r="F18" s="75">
        <f>AVERAGE(F8:F16)</f>
        <v>-2.3209249999999999</v>
      </c>
      <c r="G18" s="74"/>
      <c r="H18" s="75">
        <f>AVERAGE(H8:H16)</f>
        <v>3.4715749999999996</v>
      </c>
      <c r="I18" s="74"/>
      <c r="J18" s="75">
        <f>AVERAGE(J8:J16)</f>
        <v>3.9707750000000002</v>
      </c>
      <c r="K18" s="74"/>
      <c r="L18" s="75">
        <f>AVERAGE(L8:L16)</f>
        <v>4.9756999999999998</v>
      </c>
      <c r="M18" s="74"/>
      <c r="N18" s="75">
        <f>AVERAGE(N8:N16)</f>
        <v>4.9598125</v>
      </c>
      <c r="O18" s="74"/>
      <c r="P18" s="75">
        <f>AVERAGE(P8:P16)</f>
        <v>6.9324874999999997</v>
      </c>
      <c r="Q18" s="74"/>
      <c r="R18" s="75">
        <f>AVERAGE(R8:R16)</f>
        <v>7.9164888888888889</v>
      </c>
      <c r="S18" s="76"/>
    </row>
    <row r="19" spans="1:19" x14ac:dyDescent="0.3">
      <c r="A19" s="73" t="s">
        <v>28</v>
      </c>
      <c r="B19" s="74"/>
      <c r="C19" s="74"/>
      <c r="D19" s="75">
        <f>MIN(D8:D16)</f>
        <v>7.7005999999999997</v>
      </c>
      <c r="E19" s="74"/>
      <c r="F19" s="75">
        <f>MIN(F8:F16)</f>
        <v>-8.0250000000000004</v>
      </c>
      <c r="G19" s="74"/>
      <c r="H19" s="75">
        <f>MIN(H8:H16)</f>
        <v>-0.52039999999999997</v>
      </c>
      <c r="I19" s="74"/>
      <c r="J19" s="75">
        <f>MIN(J8:J16)</f>
        <v>-3.6798999999999999</v>
      </c>
      <c r="K19" s="74"/>
      <c r="L19" s="75">
        <f>MIN(L8:L16)</f>
        <v>2.7648000000000001</v>
      </c>
      <c r="M19" s="74"/>
      <c r="N19" s="75">
        <f>MIN(N8:N16)</f>
        <v>3.2746</v>
      </c>
      <c r="O19" s="74"/>
      <c r="P19" s="75">
        <f>MIN(P8:P16)</f>
        <v>5.0571000000000002</v>
      </c>
      <c r="Q19" s="74"/>
      <c r="R19" s="75">
        <f>MIN(R8:R16)</f>
        <v>4.8470000000000004</v>
      </c>
      <c r="S19" s="76"/>
    </row>
    <row r="20" spans="1:19" ht="15" thickBot="1" x14ac:dyDescent="0.35">
      <c r="A20" s="77" t="s">
        <v>29</v>
      </c>
      <c r="B20" s="78"/>
      <c r="C20" s="78"/>
      <c r="D20" s="79">
        <f>MAX(D8:D16)</f>
        <v>30.8203</v>
      </c>
      <c r="E20" s="78"/>
      <c r="F20" s="79">
        <f>MAX(F8:F16)</f>
        <v>4.2865000000000002</v>
      </c>
      <c r="G20" s="78"/>
      <c r="H20" s="79">
        <f>MAX(H8:H16)</f>
        <v>8.2098999999999993</v>
      </c>
      <c r="I20" s="78"/>
      <c r="J20" s="79">
        <f>MAX(J8:J16)</f>
        <v>9.8928999999999991</v>
      </c>
      <c r="K20" s="78"/>
      <c r="L20" s="79">
        <f>MAX(L8:L16)</f>
        <v>8.3688000000000002</v>
      </c>
      <c r="M20" s="78"/>
      <c r="N20" s="79">
        <f>MAX(N8:N16)</f>
        <v>7.4314999999999998</v>
      </c>
      <c r="O20" s="78"/>
      <c r="P20" s="79">
        <f>MAX(P8:P16)</f>
        <v>8.6507000000000005</v>
      </c>
      <c r="Q20" s="78"/>
      <c r="R20" s="79">
        <f>MAX(R8:R16)</f>
        <v>11.9419</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44025</v>
      </c>
      <c r="C8" s="65">
        <f>VLOOKUP($A8,'Return Data'!$B$7:$R$1700,4,0)</f>
        <v>20.679200000000002</v>
      </c>
      <c r="D8" s="65">
        <f>VLOOKUP($A8,'Return Data'!$B$7:$R$1700,10,0)</f>
        <v>12.3125</v>
      </c>
      <c r="E8" s="66">
        <f t="shared" ref="E8:E16" si="0">RANK(D8,D$8:D$16,0)</f>
        <v>6</v>
      </c>
      <c r="F8" s="65">
        <f>VLOOKUP($A8,'Return Data'!$B$7:$R$1700,11,0)</f>
        <v>-4.8147000000000002</v>
      </c>
      <c r="G8" s="66">
        <f t="shared" ref="G8:G14" si="1">RANK(F8,F$8:F$16,0)</f>
        <v>6</v>
      </c>
      <c r="H8" s="65">
        <f>VLOOKUP($A8,'Return Data'!$B$7:$R$1700,12,0)</f>
        <v>0.89970000000000006</v>
      </c>
      <c r="I8" s="66">
        <f t="shared" ref="I8:I14" si="2">RANK(H8,H$8:H$16,0)</f>
        <v>5</v>
      </c>
      <c r="J8" s="65">
        <f>VLOOKUP($A8,'Return Data'!$B$7:$R$1700,13,0)</f>
        <v>5.0532000000000004</v>
      </c>
      <c r="K8" s="66">
        <f t="shared" ref="K8:K14" si="3">RANK(J8,J$8:J$16,0)</f>
        <v>3</v>
      </c>
      <c r="L8" s="65">
        <f>VLOOKUP($A8,'Return Data'!$B$7:$R$1700,17,0)</f>
        <v>4.0857000000000001</v>
      </c>
      <c r="M8" s="66">
        <f t="shared" ref="M8:M14" si="4">RANK(L8,L$8:L$16,0)</f>
        <v>4</v>
      </c>
      <c r="N8" s="65">
        <f>VLOOKUP($A8,'Return Data'!$B$7:$R$1700,14,0)</f>
        <v>5.9104000000000001</v>
      </c>
      <c r="O8" s="66">
        <f t="shared" ref="O8:O14" si="5">RANK(N8,N$8:N$16,0)</f>
        <v>3</v>
      </c>
      <c r="P8" s="65">
        <f>VLOOKUP($A8,'Return Data'!$B$7:$R$1700,15,0)</f>
        <v>6.2777000000000003</v>
      </c>
      <c r="Q8" s="66">
        <f t="shared" ref="Q8:Q14" si="6">RANK(P8,P$8:P$16,0)</f>
        <v>4</v>
      </c>
      <c r="R8" s="65">
        <f>VLOOKUP($A8,'Return Data'!$B$7:$R$1700,16,0)</f>
        <v>7.6181000000000001</v>
      </c>
      <c r="S8" s="67">
        <f t="shared" ref="S8:S16" si="7">RANK(R8,R$8:R$16,0)</f>
        <v>6</v>
      </c>
    </row>
    <row r="9" spans="1:20" x14ac:dyDescent="0.3">
      <c r="A9" s="63" t="s">
        <v>1285</v>
      </c>
      <c r="B9" s="64">
        <f>VLOOKUP($A9,'Return Data'!$B$7:$R$1700,3,0)</f>
        <v>44025</v>
      </c>
      <c r="C9" s="65">
        <f>VLOOKUP($A9,'Return Data'!$B$7:$R$1700,4,0)</f>
        <v>17.976700000000001</v>
      </c>
      <c r="D9" s="65">
        <f>VLOOKUP($A9,'Return Data'!$B$7:$R$1700,10,0)</f>
        <v>14.354100000000001</v>
      </c>
      <c r="E9" s="66">
        <f t="shared" si="0"/>
        <v>3</v>
      </c>
      <c r="F9" s="65">
        <f>VLOOKUP($A9,'Return Data'!$B$7:$R$1700,11,0)</f>
        <v>-6.8902000000000001</v>
      </c>
      <c r="G9" s="66">
        <f t="shared" si="1"/>
        <v>7</v>
      </c>
      <c r="H9" s="65">
        <f>VLOOKUP($A9,'Return Data'!$B$7:$R$1700,12,0)</f>
        <v>-0.12889999999999999</v>
      </c>
      <c r="I9" s="66">
        <f t="shared" si="2"/>
        <v>7</v>
      </c>
      <c r="J9" s="65">
        <f>VLOOKUP($A9,'Return Data'!$B$7:$R$1700,13,0)</f>
        <v>3.3E-3</v>
      </c>
      <c r="K9" s="66">
        <f t="shared" si="3"/>
        <v>7</v>
      </c>
      <c r="L9" s="65">
        <f>VLOOKUP($A9,'Return Data'!$B$7:$R$1700,17,0)</f>
        <v>2.347</v>
      </c>
      <c r="M9" s="66">
        <f t="shared" si="4"/>
        <v>6</v>
      </c>
      <c r="N9" s="65">
        <f>VLOOKUP($A9,'Return Data'!$B$7:$R$1700,14,0)</f>
        <v>2.7902</v>
      </c>
      <c r="O9" s="66">
        <f t="shared" si="5"/>
        <v>6</v>
      </c>
      <c r="P9" s="65">
        <f>VLOOKUP($A9,'Return Data'!$B$7:$R$1700,15,0)</f>
        <v>4.5613999999999999</v>
      </c>
      <c r="Q9" s="66">
        <f t="shared" si="6"/>
        <v>7</v>
      </c>
      <c r="R9" s="65">
        <f>VLOOKUP($A9,'Return Data'!$B$7:$R$1700,16,0)</f>
        <v>6.5243000000000002</v>
      </c>
      <c r="S9" s="67">
        <f t="shared" si="7"/>
        <v>8</v>
      </c>
    </row>
    <row r="10" spans="1:20" x14ac:dyDescent="0.3">
      <c r="A10" s="63" t="s">
        <v>1287</v>
      </c>
      <c r="B10" s="64">
        <f>VLOOKUP($A10,'Return Data'!$B$7:$R$1700,3,0)</f>
        <v>44025</v>
      </c>
      <c r="C10" s="65">
        <f>VLOOKUP($A10,'Return Data'!$B$7:$R$1700,4,0)</f>
        <v>33.488</v>
      </c>
      <c r="D10" s="65">
        <f>VLOOKUP($A10,'Return Data'!$B$7:$R$1700,10,0)</f>
        <v>16.011900000000001</v>
      </c>
      <c r="E10" s="66">
        <f t="shared" si="0"/>
        <v>2</v>
      </c>
      <c r="F10" s="65">
        <f>VLOOKUP($A10,'Return Data'!$B$7:$R$1700,11,0)</f>
        <v>-2.0074000000000001</v>
      </c>
      <c r="G10" s="66">
        <f t="shared" si="1"/>
        <v>4</v>
      </c>
      <c r="H10" s="65">
        <f>VLOOKUP($A10,'Return Data'!$B$7:$R$1700,12,0)</f>
        <v>4.7220000000000004</v>
      </c>
      <c r="I10" s="66">
        <f t="shared" si="2"/>
        <v>3</v>
      </c>
      <c r="J10" s="65">
        <f>VLOOKUP($A10,'Return Data'!$B$7:$R$1700,13,0)</f>
        <v>3.9676999999999998</v>
      </c>
      <c r="K10" s="66">
        <f t="shared" si="3"/>
        <v>4</v>
      </c>
      <c r="L10" s="65">
        <f>VLOOKUP($A10,'Return Data'!$B$7:$R$1700,17,0)</f>
        <v>3.5190000000000001</v>
      </c>
      <c r="M10" s="66">
        <f t="shared" si="4"/>
        <v>5</v>
      </c>
      <c r="N10" s="65">
        <f>VLOOKUP($A10,'Return Data'!$B$7:$R$1700,14,0)</f>
        <v>3.8681999999999999</v>
      </c>
      <c r="O10" s="66">
        <f t="shared" si="5"/>
        <v>4</v>
      </c>
      <c r="P10" s="65">
        <f>VLOOKUP($A10,'Return Data'!$B$7:$R$1700,15,0)</f>
        <v>6.0510999999999999</v>
      </c>
      <c r="Q10" s="66">
        <f t="shared" si="6"/>
        <v>6</v>
      </c>
      <c r="R10" s="65">
        <f>VLOOKUP($A10,'Return Data'!$B$7:$R$1700,16,0)</f>
        <v>8.4405999999999999</v>
      </c>
      <c r="S10" s="67">
        <f t="shared" si="7"/>
        <v>4</v>
      </c>
    </row>
    <row r="11" spans="1:20" x14ac:dyDescent="0.3">
      <c r="A11" s="63" t="s">
        <v>1289</v>
      </c>
      <c r="B11" s="64">
        <f>VLOOKUP($A11,'Return Data'!$B$7:$R$1700,3,0)</f>
        <v>44025</v>
      </c>
      <c r="C11" s="65">
        <f>VLOOKUP($A11,'Return Data'!$B$7:$R$1700,4,0)</f>
        <v>257.56810000000002</v>
      </c>
      <c r="D11" s="65">
        <f>VLOOKUP($A11,'Return Data'!$B$7:$R$1700,10,0)</f>
        <v>12.1601</v>
      </c>
      <c r="E11" s="66">
        <f t="shared" si="0"/>
        <v>8</v>
      </c>
      <c r="F11" s="65">
        <f>VLOOKUP($A11,'Return Data'!$B$7:$R$1700,11,0)</f>
        <v>-8.3321000000000005</v>
      </c>
      <c r="G11" s="66">
        <f t="shared" si="1"/>
        <v>8</v>
      </c>
      <c r="H11" s="65">
        <f>VLOOKUP($A11,'Return Data'!$B$7:$R$1700,12,0)</f>
        <v>-1.0097</v>
      </c>
      <c r="I11" s="66">
        <f t="shared" si="2"/>
        <v>8</v>
      </c>
      <c r="J11" s="65">
        <f>VLOOKUP($A11,'Return Data'!$B$7:$R$1700,13,0)</f>
        <v>-4.2977999999999996</v>
      </c>
      <c r="K11" s="66">
        <f t="shared" si="3"/>
        <v>8</v>
      </c>
      <c r="L11" s="65">
        <f>VLOOKUP($A11,'Return Data'!$B$7:$R$1700,17,0)</f>
        <v>2.2000000000000002</v>
      </c>
      <c r="M11" s="66">
        <f t="shared" si="4"/>
        <v>7</v>
      </c>
      <c r="N11" s="65">
        <f>VLOOKUP($A11,'Return Data'!$B$7:$R$1700,14,0)</f>
        <v>2.3576000000000001</v>
      </c>
      <c r="O11" s="66">
        <f t="shared" si="5"/>
        <v>8</v>
      </c>
      <c r="P11" s="65">
        <f>VLOOKUP($A11,'Return Data'!$B$7:$R$1700,15,0)</f>
        <v>6.9856999999999996</v>
      </c>
      <c r="Q11" s="66">
        <f t="shared" si="6"/>
        <v>3</v>
      </c>
      <c r="R11" s="65">
        <f>VLOOKUP($A11,'Return Data'!$B$7:$R$1700,16,0)</f>
        <v>20.1312</v>
      </c>
      <c r="S11" s="67">
        <f t="shared" si="7"/>
        <v>1</v>
      </c>
    </row>
    <row r="12" spans="1:20" x14ac:dyDescent="0.3">
      <c r="A12" s="63" t="s">
        <v>1291</v>
      </c>
      <c r="B12" s="64">
        <f>VLOOKUP($A12,'Return Data'!$B$7:$R$1700,3,0)</f>
        <v>44025</v>
      </c>
      <c r="C12" s="65">
        <f>VLOOKUP($A12,'Return Data'!$B$7:$R$1700,4,0)</f>
        <v>38.695599999999999</v>
      </c>
      <c r="D12" s="65">
        <f>VLOOKUP($A12,'Return Data'!$B$7:$R$1700,10,0)</f>
        <v>12.283200000000001</v>
      </c>
      <c r="E12" s="66">
        <f t="shared" si="0"/>
        <v>7</v>
      </c>
      <c r="F12" s="65">
        <f>VLOOKUP($A12,'Return Data'!$B$7:$R$1700,11,0)</f>
        <v>-4.5575999999999999</v>
      </c>
      <c r="G12" s="66">
        <f t="shared" si="1"/>
        <v>5</v>
      </c>
      <c r="H12" s="65">
        <f>VLOOKUP($A12,'Return Data'!$B$7:$R$1700,12,0)</f>
        <v>0.32850000000000001</v>
      </c>
      <c r="I12" s="66">
        <f t="shared" si="2"/>
        <v>6</v>
      </c>
      <c r="J12" s="65">
        <f>VLOOKUP($A12,'Return Data'!$B$7:$R$1700,13,0)</f>
        <v>3.0036999999999998</v>
      </c>
      <c r="K12" s="66">
        <f t="shared" si="3"/>
        <v>5</v>
      </c>
      <c r="L12" s="65">
        <f>VLOOKUP($A12,'Return Data'!$B$7:$R$1700,17,0)</f>
        <v>5.8276000000000003</v>
      </c>
      <c r="M12" s="66">
        <f t="shared" si="4"/>
        <v>3</v>
      </c>
      <c r="N12" s="65">
        <f>VLOOKUP($A12,'Return Data'!$B$7:$R$1700,14,0)</f>
        <v>3.4767000000000001</v>
      </c>
      <c r="O12" s="66">
        <f t="shared" si="5"/>
        <v>5</v>
      </c>
      <c r="P12" s="65">
        <f>VLOOKUP($A12,'Return Data'!$B$7:$R$1700,15,0)</f>
        <v>6.0590000000000002</v>
      </c>
      <c r="Q12" s="66">
        <f t="shared" si="6"/>
        <v>5</v>
      </c>
      <c r="R12" s="65">
        <f>VLOOKUP($A12,'Return Data'!$B$7:$R$1700,16,0)</f>
        <v>7.2515000000000001</v>
      </c>
      <c r="S12" s="67">
        <f t="shared" si="7"/>
        <v>7</v>
      </c>
    </row>
    <row r="13" spans="1:20" x14ac:dyDescent="0.3">
      <c r="A13" s="63" t="s">
        <v>1702</v>
      </c>
      <c r="B13" s="64">
        <f>VLOOKUP($A13,'Return Data'!$B$7:$R$1700,3,0)</f>
        <v>44025</v>
      </c>
      <c r="C13" s="65">
        <f>VLOOKUP($A13,'Return Data'!$B$7:$R$1700,4,0)</f>
        <v>19.731400000000001</v>
      </c>
      <c r="D13" s="65">
        <f>VLOOKUP($A13,'Return Data'!$B$7:$R$1700,10,0)</f>
        <v>30.578399999999998</v>
      </c>
      <c r="E13" s="66">
        <f t="shared" si="0"/>
        <v>1</v>
      </c>
      <c r="F13" s="65">
        <f>VLOOKUP($A13,'Return Data'!$B$7:$R$1700,11,0)</f>
        <v>4.0418000000000003</v>
      </c>
      <c r="G13" s="66">
        <f t="shared" si="1"/>
        <v>1</v>
      </c>
      <c r="H13" s="65">
        <f>VLOOKUP($A13,'Return Data'!$B$7:$R$1700,12,0)</f>
        <v>7.4038000000000004</v>
      </c>
      <c r="I13" s="66">
        <f t="shared" si="2"/>
        <v>2</v>
      </c>
      <c r="J13" s="65">
        <f>VLOOKUP($A13,'Return Data'!$B$7:$R$1700,13,0)</f>
        <v>6.0831</v>
      </c>
      <c r="K13" s="66">
        <f t="shared" si="3"/>
        <v>2</v>
      </c>
      <c r="L13" s="65">
        <f>VLOOKUP($A13,'Return Data'!$B$7:$R$1700,17,0)</f>
        <v>6.5023999999999997</v>
      </c>
      <c r="M13" s="66">
        <f t="shared" si="4"/>
        <v>2</v>
      </c>
      <c r="N13" s="65">
        <f>VLOOKUP($A13,'Return Data'!$B$7:$R$1700,14,0)</f>
        <v>6.3114999999999997</v>
      </c>
      <c r="O13" s="66">
        <f t="shared" si="5"/>
        <v>2</v>
      </c>
      <c r="P13" s="65">
        <f>VLOOKUP($A13,'Return Data'!$B$7:$R$1700,15,0)</f>
        <v>7.5370999999999997</v>
      </c>
      <c r="Q13" s="66">
        <f t="shared" si="6"/>
        <v>2</v>
      </c>
      <c r="R13" s="65">
        <f>VLOOKUP($A13,'Return Data'!$B$7:$R$1700,16,0)</f>
        <v>8.7898999999999994</v>
      </c>
      <c r="S13" s="67">
        <f t="shared" si="7"/>
        <v>3</v>
      </c>
    </row>
    <row r="14" spans="1:20" x14ac:dyDescent="0.3">
      <c r="A14" s="63" t="s">
        <v>1294</v>
      </c>
      <c r="B14" s="64">
        <f>VLOOKUP($A14,'Return Data'!$B$7:$R$1700,3,0)</f>
        <v>44025</v>
      </c>
      <c r="C14" s="65">
        <f>VLOOKUP($A14,'Return Data'!$B$7:$R$1700,4,0)</f>
        <v>29.897500000000001</v>
      </c>
      <c r="D14" s="65">
        <f>VLOOKUP($A14,'Return Data'!$B$7:$R$1700,10,0)</f>
        <v>7.5388000000000002</v>
      </c>
      <c r="E14" s="66">
        <f t="shared" si="0"/>
        <v>9</v>
      </c>
      <c r="F14" s="65">
        <f>VLOOKUP($A14,'Return Data'!$B$7:$R$1700,11,0)</f>
        <v>2.8611</v>
      </c>
      <c r="G14" s="66">
        <f t="shared" si="1"/>
        <v>2</v>
      </c>
      <c r="H14" s="65">
        <f>VLOOKUP($A14,'Return Data'!$B$7:$R$1700,12,0)</f>
        <v>7.7119999999999997</v>
      </c>
      <c r="I14" s="66">
        <f t="shared" si="2"/>
        <v>1</v>
      </c>
      <c r="J14" s="65">
        <f>VLOOKUP($A14,'Return Data'!$B$7:$R$1700,13,0)</f>
        <v>9.2238000000000007</v>
      </c>
      <c r="K14" s="66">
        <f t="shared" si="3"/>
        <v>1</v>
      </c>
      <c r="L14" s="65">
        <f>VLOOKUP($A14,'Return Data'!$B$7:$R$1700,17,0)</f>
        <v>7.5575999999999999</v>
      </c>
      <c r="M14" s="66">
        <f t="shared" si="4"/>
        <v>1</v>
      </c>
      <c r="N14" s="65">
        <f>VLOOKUP($A14,'Return Data'!$B$7:$R$1700,14,0)</f>
        <v>6.4687999999999999</v>
      </c>
      <c r="O14" s="66">
        <f t="shared" si="5"/>
        <v>1</v>
      </c>
      <c r="P14" s="65">
        <f>VLOOKUP($A14,'Return Data'!$B$7:$R$1700,15,0)</f>
        <v>7.6161000000000003</v>
      </c>
      <c r="Q14" s="66">
        <f t="shared" si="6"/>
        <v>1</v>
      </c>
      <c r="R14" s="65">
        <f>VLOOKUP($A14,'Return Data'!$B$7:$R$1700,16,0)</f>
        <v>7.7747000000000002</v>
      </c>
      <c r="S14" s="67">
        <f t="shared" si="7"/>
        <v>5</v>
      </c>
    </row>
    <row r="15" spans="1:20" x14ac:dyDescent="0.3">
      <c r="A15" s="63" t="s">
        <v>1296</v>
      </c>
      <c r="B15" s="64">
        <f>VLOOKUP($A15,'Return Data'!$B$7:$R$1700,3,0)</f>
        <v>44025</v>
      </c>
      <c r="C15" s="65">
        <f>VLOOKUP($A15,'Return Data'!$B$7:$R$1700,4,0)</f>
        <v>10.408300000000001</v>
      </c>
      <c r="D15" s="65">
        <f>VLOOKUP($A15,'Return Data'!$B$7:$R$1700,10,0)</f>
        <v>12.684200000000001</v>
      </c>
      <c r="E15" s="66">
        <f t="shared" si="0"/>
        <v>5</v>
      </c>
      <c r="F15" s="65"/>
      <c r="G15" s="66"/>
      <c r="H15" s="65"/>
      <c r="I15" s="66"/>
      <c r="J15" s="65"/>
      <c r="K15" s="66"/>
      <c r="L15" s="65"/>
      <c r="M15" s="66"/>
      <c r="N15" s="65"/>
      <c r="O15" s="66"/>
      <c r="P15" s="65"/>
      <c r="Q15" s="66"/>
      <c r="R15" s="65">
        <f>VLOOKUP($A15,'Return Data'!$B$7:$R$1700,16,0)</f>
        <v>4.0830000000000002</v>
      </c>
      <c r="S15" s="67">
        <f t="shared" si="7"/>
        <v>9</v>
      </c>
    </row>
    <row r="16" spans="1:20" x14ac:dyDescent="0.3">
      <c r="A16" s="63" t="s">
        <v>1298</v>
      </c>
      <c r="B16" s="64">
        <f>VLOOKUP($A16,'Return Data'!$B$7:$R$1700,3,0)</f>
        <v>44025</v>
      </c>
      <c r="C16" s="65">
        <f>VLOOKUP($A16,'Return Data'!$B$7:$R$1700,4,0)</f>
        <v>34.615200000000002</v>
      </c>
      <c r="D16" s="65">
        <f>VLOOKUP($A16,'Return Data'!$B$7:$R$1700,10,0)</f>
        <v>13.1145</v>
      </c>
      <c r="E16" s="66">
        <f t="shared" si="0"/>
        <v>4</v>
      </c>
      <c r="F16" s="65">
        <f>VLOOKUP($A16,'Return Data'!$B$7:$R$1700,11,0)</f>
        <v>-1.8387</v>
      </c>
      <c r="G16" s="66">
        <f>RANK(F16,F$8:F$16,0)</f>
        <v>3</v>
      </c>
      <c r="H16" s="65">
        <f>VLOOKUP($A16,'Return Data'!$B$7:$R$1700,12,0)</f>
        <v>3.2848999999999999</v>
      </c>
      <c r="I16" s="66">
        <f>RANK(H16,H$8:H$16,0)</f>
        <v>4</v>
      </c>
      <c r="J16" s="65">
        <f>VLOOKUP($A16,'Return Data'!$B$7:$R$1700,13,0)</f>
        <v>2.7197</v>
      </c>
      <c r="K16" s="66">
        <f>RANK(J16,J$8:J$16,0)</f>
        <v>6</v>
      </c>
      <c r="L16" s="65">
        <f>VLOOKUP($A16,'Return Data'!$B$7:$R$1700,17,0)</f>
        <v>1.8916999999999999</v>
      </c>
      <c r="M16" s="66">
        <f>RANK(L16,L$8:L$16,0)</f>
        <v>8</v>
      </c>
      <c r="N16" s="65">
        <f>VLOOKUP($A16,'Return Data'!$B$7:$R$1700,14,0)</f>
        <v>2.5051000000000001</v>
      </c>
      <c r="O16" s="66">
        <f>RANK(N16,N$8:N$16,0)</f>
        <v>7</v>
      </c>
      <c r="P16" s="65">
        <f>VLOOKUP($A16,'Return Data'!$B$7:$R$1700,15,0)</f>
        <v>4.1840999999999999</v>
      </c>
      <c r="Q16" s="66">
        <f>RANK(P16,P$8:P$16,0)</f>
        <v>8</v>
      </c>
      <c r="R16" s="65">
        <f>VLOOKUP($A16,'Return Data'!$B$7:$R$1700,16,0)</f>
        <v>11.3209</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14.559744444444444</v>
      </c>
      <c r="E18" s="74"/>
      <c r="F18" s="75">
        <f>AVERAGE(F8:F16)</f>
        <v>-2.6922250000000001</v>
      </c>
      <c r="G18" s="74"/>
      <c r="H18" s="75">
        <f>AVERAGE(H8:H16)</f>
        <v>2.9015374999999999</v>
      </c>
      <c r="I18" s="74"/>
      <c r="J18" s="75">
        <f>AVERAGE(J8:J16)</f>
        <v>3.2195874999999998</v>
      </c>
      <c r="K18" s="74"/>
      <c r="L18" s="75">
        <f>AVERAGE(L8:L16)</f>
        <v>4.2413750000000006</v>
      </c>
      <c r="M18" s="74"/>
      <c r="N18" s="75">
        <f>AVERAGE(N8:N16)</f>
        <v>4.2110624999999997</v>
      </c>
      <c r="O18" s="74"/>
      <c r="P18" s="75">
        <f>AVERAGE(P8:P16)</f>
        <v>6.1590250000000006</v>
      </c>
      <c r="Q18" s="74"/>
      <c r="R18" s="75">
        <f>AVERAGE(R8:R16)</f>
        <v>9.1037999999999997</v>
      </c>
      <c r="S18" s="76"/>
    </row>
    <row r="19" spans="1:19" x14ac:dyDescent="0.3">
      <c r="A19" s="73" t="s">
        <v>28</v>
      </c>
      <c r="B19" s="74"/>
      <c r="C19" s="74"/>
      <c r="D19" s="75">
        <f>MIN(D8:D16)</f>
        <v>7.5388000000000002</v>
      </c>
      <c r="E19" s="74"/>
      <c r="F19" s="75">
        <f>MIN(F8:F16)</f>
        <v>-8.3321000000000005</v>
      </c>
      <c r="G19" s="74"/>
      <c r="H19" s="75">
        <f>MIN(H8:H16)</f>
        <v>-1.0097</v>
      </c>
      <c r="I19" s="74"/>
      <c r="J19" s="75">
        <f>MIN(J8:J16)</f>
        <v>-4.2977999999999996</v>
      </c>
      <c r="K19" s="74"/>
      <c r="L19" s="75">
        <f>MIN(L8:L16)</f>
        <v>1.8916999999999999</v>
      </c>
      <c r="M19" s="74"/>
      <c r="N19" s="75">
        <f>MIN(N8:N16)</f>
        <v>2.3576000000000001</v>
      </c>
      <c r="O19" s="74"/>
      <c r="P19" s="75">
        <f>MIN(P8:P16)</f>
        <v>4.1840999999999999</v>
      </c>
      <c r="Q19" s="74"/>
      <c r="R19" s="75">
        <f>MIN(R8:R16)</f>
        <v>4.0830000000000002</v>
      </c>
      <c r="S19" s="76"/>
    </row>
    <row r="20" spans="1:19" ht="15" thickBot="1" x14ac:dyDescent="0.35">
      <c r="A20" s="77" t="s">
        <v>29</v>
      </c>
      <c r="B20" s="78"/>
      <c r="C20" s="78"/>
      <c r="D20" s="79">
        <f>MAX(D8:D16)</f>
        <v>30.578399999999998</v>
      </c>
      <c r="E20" s="78"/>
      <c r="F20" s="79">
        <f>MAX(F8:F16)</f>
        <v>4.0418000000000003</v>
      </c>
      <c r="G20" s="78"/>
      <c r="H20" s="79">
        <f>MAX(H8:H16)</f>
        <v>7.7119999999999997</v>
      </c>
      <c r="I20" s="78"/>
      <c r="J20" s="79">
        <f>MAX(J8:J16)</f>
        <v>9.2238000000000007</v>
      </c>
      <c r="K20" s="78"/>
      <c r="L20" s="79">
        <f>MAX(L8:L16)</f>
        <v>7.5575999999999999</v>
      </c>
      <c r="M20" s="78"/>
      <c r="N20" s="79">
        <f>MAX(N8:N16)</f>
        <v>6.4687999999999999</v>
      </c>
      <c r="O20" s="78"/>
      <c r="P20" s="79">
        <f>MAX(P8:P16)</f>
        <v>7.6161000000000003</v>
      </c>
      <c r="Q20" s="78"/>
      <c r="R20" s="79">
        <f>MAX(R8:R16)</f>
        <v>20.1312</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44025</v>
      </c>
      <c r="C8" s="65">
        <f>VLOOKUP($A8,'Return Data'!$B$7:$R$1700,4,0)</f>
        <v>57.9</v>
      </c>
      <c r="D8" s="65">
        <f>VLOOKUP($A8,'Return Data'!$B$7:$R$1700,10,0)</f>
        <v>13.6408</v>
      </c>
      <c r="E8" s="66">
        <f t="shared" ref="E8:E17" si="0">RANK(D8,D$8:D$17,0)</f>
        <v>4</v>
      </c>
      <c r="F8" s="65">
        <f>VLOOKUP($A8,'Return Data'!$B$7:$R$1700,11,0)</f>
        <v>-3.4356</v>
      </c>
      <c r="G8" s="66">
        <f>RANK(F8,F$8:F$17,0)</f>
        <v>5</v>
      </c>
      <c r="H8" s="65">
        <f>VLOOKUP($A8,'Return Data'!$B$7:$R$1700,12,0)</f>
        <v>2.9516</v>
      </c>
      <c r="I8" s="66">
        <f>RANK(H8,H$8:H$17,0)</f>
        <v>5</v>
      </c>
      <c r="J8" s="65">
        <f>VLOOKUP($A8,'Return Data'!$B$7:$R$1700,13,0)</f>
        <v>2.8784999999999998</v>
      </c>
      <c r="K8" s="66">
        <f>RANK(J8,J$8:J$17,0)</f>
        <v>5</v>
      </c>
      <c r="L8" s="65">
        <f>VLOOKUP($A8,'Return Data'!$B$7:$R$1700,17,0)</f>
        <v>4.9800000000000004</v>
      </c>
      <c r="M8" s="66">
        <f>RANK(L8,L$8:L$17,0)</f>
        <v>3</v>
      </c>
      <c r="N8" s="65">
        <f>VLOOKUP($A8,'Return Data'!$B$7:$R$1700,14,0)</f>
        <v>4.1601999999999997</v>
      </c>
      <c r="O8" s="66">
        <f>RANK(N8,N$8:N$17,0)</f>
        <v>3</v>
      </c>
      <c r="P8" s="65">
        <f>VLOOKUP($A8,'Return Data'!$B$7:$R$1700,15,0)</f>
        <v>8.4769000000000005</v>
      </c>
      <c r="Q8" s="66">
        <f>RANK(P8,P$8:P$17,0)</f>
        <v>1</v>
      </c>
      <c r="R8" s="65">
        <f>VLOOKUP($A8,'Return Data'!$B$7:$R$1700,16,0)</f>
        <v>10.456200000000001</v>
      </c>
      <c r="S8" s="67">
        <f t="shared" ref="S8:S17" si="1">RANK(R8,R$8:R$17,0)</f>
        <v>4</v>
      </c>
    </row>
    <row r="9" spans="1:20" x14ac:dyDescent="0.3">
      <c r="A9" s="63" t="s">
        <v>557</v>
      </c>
      <c r="B9" s="64">
        <f>VLOOKUP($A9,'Return Data'!$B$7:$R$1700,3,0)</f>
        <v>44025</v>
      </c>
      <c r="C9" s="65">
        <f>VLOOKUP($A9,'Return Data'!$B$7:$R$1700,4,0)</f>
        <v>182.226</v>
      </c>
      <c r="D9" s="65">
        <f>VLOOKUP($A9,'Return Data'!$B$7:$R$1700,10,0)</f>
        <v>11.860300000000001</v>
      </c>
      <c r="E9" s="66">
        <f t="shared" si="0"/>
        <v>6</v>
      </c>
      <c r="F9" s="65">
        <f>VLOOKUP($A9,'Return Data'!$B$7:$R$1700,11,0)</f>
        <v>-14.5594</v>
      </c>
      <c r="G9" s="66">
        <f>RANK(F9,F$8:F$17,0)</f>
        <v>8</v>
      </c>
      <c r="H9" s="65">
        <f>VLOOKUP($A9,'Return Data'!$B$7:$R$1700,12,0)</f>
        <v>-7.5449999999999999</v>
      </c>
      <c r="I9" s="66">
        <f>RANK(H9,H$8:H$17,0)</f>
        <v>8</v>
      </c>
      <c r="J9" s="65">
        <f>VLOOKUP($A9,'Return Data'!$B$7:$R$1700,13,0)</f>
        <v>-13.213699999999999</v>
      </c>
      <c r="K9" s="66">
        <f>RANK(J9,J$8:J$17,0)</f>
        <v>8</v>
      </c>
      <c r="L9" s="65">
        <f>VLOOKUP($A9,'Return Data'!$B$7:$R$1700,17,0)</f>
        <v>-0.79569999999999996</v>
      </c>
      <c r="M9" s="66">
        <f>RANK(L9,L$8:L$17,0)</f>
        <v>6</v>
      </c>
      <c r="N9" s="65">
        <f>VLOOKUP($A9,'Return Data'!$B$7:$R$1700,14,0)</f>
        <v>-0.51219999999999999</v>
      </c>
      <c r="O9" s="66">
        <f>RANK(N9,N$8:N$17,0)</f>
        <v>5</v>
      </c>
      <c r="P9" s="65">
        <f>VLOOKUP($A9,'Return Data'!$B$7:$R$1700,15,0)</f>
        <v>5.3727</v>
      </c>
      <c r="Q9" s="66">
        <f>RANK(P9,P$8:P$17,0)</f>
        <v>5</v>
      </c>
      <c r="R9" s="65">
        <f>VLOOKUP($A9,'Return Data'!$B$7:$R$1700,16,0)</f>
        <v>9.9644999999999992</v>
      </c>
      <c r="S9" s="67">
        <f t="shared" si="1"/>
        <v>6</v>
      </c>
    </row>
    <row r="10" spans="1:20" x14ac:dyDescent="0.3">
      <c r="A10" s="63" t="s">
        <v>559</v>
      </c>
      <c r="B10" s="64">
        <f>VLOOKUP($A10,'Return Data'!$B$7:$R$1700,3,0)</f>
        <v>44025</v>
      </c>
      <c r="C10" s="65">
        <f>VLOOKUP($A10,'Return Data'!$B$7:$R$1700,4,0)</f>
        <v>39.369999999999997</v>
      </c>
      <c r="D10" s="65">
        <f>VLOOKUP($A10,'Return Data'!$B$7:$R$1700,10,0)</f>
        <v>15.285500000000001</v>
      </c>
      <c r="E10" s="66">
        <f t="shared" si="0"/>
        <v>3</v>
      </c>
      <c r="F10" s="65">
        <f>VLOOKUP($A10,'Return Data'!$B$7:$R$1700,11,0)</f>
        <v>-4.7884000000000002</v>
      </c>
      <c r="G10" s="66">
        <f>RANK(F10,F$8:F$17,0)</f>
        <v>6</v>
      </c>
      <c r="H10" s="65">
        <f>VLOOKUP($A10,'Return Data'!$B$7:$R$1700,12,0)</f>
        <v>1.2603</v>
      </c>
      <c r="I10" s="66">
        <f>RANK(H10,H$8:H$17,0)</f>
        <v>6</v>
      </c>
      <c r="J10" s="65">
        <f>VLOOKUP($A10,'Return Data'!$B$7:$R$1700,13,0)</f>
        <v>2.1536</v>
      </c>
      <c r="K10" s="66">
        <f>RANK(J10,J$8:J$17,0)</f>
        <v>6</v>
      </c>
      <c r="L10" s="65">
        <f>VLOOKUP($A10,'Return Data'!$B$7:$R$1700,17,0)</f>
        <v>4.9485999999999999</v>
      </c>
      <c r="M10" s="66">
        <f>RANK(L10,L$8:L$17,0)</f>
        <v>4</v>
      </c>
      <c r="N10" s="65">
        <f>VLOOKUP($A10,'Return Data'!$B$7:$R$1700,14,0)</f>
        <v>5.8727</v>
      </c>
      <c r="O10" s="66">
        <f>RANK(N10,N$8:N$17,0)</f>
        <v>2</v>
      </c>
      <c r="P10" s="65">
        <f>VLOOKUP($A10,'Return Data'!$B$7:$R$1700,15,0)</f>
        <v>8.1563999999999997</v>
      </c>
      <c r="Q10" s="66">
        <f>RANK(P10,P$8:P$17,0)</f>
        <v>2</v>
      </c>
      <c r="R10" s="65">
        <f>VLOOKUP($A10,'Return Data'!$B$7:$R$1700,16,0)</f>
        <v>11.5406</v>
      </c>
      <c r="S10" s="67">
        <f t="shared" si="1"/>
        <v>2</v>
      </c>
    </row>
    <row r="11" spans="1:20" x14ac:dyDescent="0.3">
      <c r="A11" s="63" t="s">
        <v>560</v>
      </c>
      <c r="B11" s="64">
        <f>VLOOKUP($A11,'Return Data'!$B$7:$R$1700,3,0)</f>
        <v>44025</v>
      </c>
      <c r="C11" s="65">
        <f>VLOOKUP($A11,'Return Data'!$B$7:$R$1700,4,0)</f>
        <v>8.6438000000000006</v>
      </c>
      <c r="D11" s="65">
        <f>VLOOKUP($A11,'Return Data'!$B$7:$R$1700,10,0)</f>
        <v>7.5754999999999999</v>
      </c>
      <c r="E11" s="66">
        <f t="shared" si="0"/>
        <v>10</v>
      </c>
      <c r="F11" s="65"/>
      <c r="G11" s="66"/>
      <c r="H11" s="65"/>
      <c r="I11" s="66"/>
      <c r="J11" s="65"/>
      <c r="K11" s="66"/>
      <c r="L11" s="65"/>
      <c r="M11" s="66"/>
      <c r="N11" s="65"/>
      <c r="O11" s="66"/>
      <c r="P11" s="65"/>
      <c r="Q11" s="66"/>
      <c r="R11" s="65">
        <f>VLOOKUP($A11,'Return Data'!$B$7:$R$1700,16,0)</f>
        <v>-13.561999999999999</v>
      </c>
      <c r="S11" s="67">
        <f t="shared" si="1"/>
        <v>10</v>
      </c>
    </row>
    <row r="12" spans="1:20" x14ac:dyDescent="0.3">
      <c r="A12" s="63" t="s">
        <v>562</v>
      </c>
      <c r="B12" s="64">
        <f>VLOOKUP($A12,'Return Data'!$B$7:$R$1700,3,0)</f>
        <v>44025</v>
      </c>
      <c r="C12" s="65">
        <f>VLOOKUP($A12,'Return Data'!$B$7:$R$1700,4,0)</f>
        <v>11.417</v>
      </c>
      <c r="D12" s="65">
        <f>VLOOKUP($A12,'Return Data'!$B$7:$R$1700,10,0)</f>
        <v>17.157499999999999</v>
      </c>
      <c r="E12" s="66">
        <f t="shared" si="0"/>
        <v>1</v>
      </c>
      <c r="F12" s="65">
        <f>VLOOKUP($A12,'Return Data'!$B$7:$R$1700,11,0)</f>
        <v>-0.62670000000000003</v>
      </c>
      <c r="G12" s="66">
        <f>RANK(F12,F$8:F$17,0)</f>
        <v>4</v>
      </c>
      <c r="H12" s="65">
        <f>VLOOKUP($A12,'Return Data'!$B$7:$R$1700,12,0)</f>
        <v>5.1772999999999998</v>
      </c>
      <c r="I12" s="66">
        <f>RANK(H12,H$8:H$17,0)</f>
        <v>4</v>
      </c>
      <c r="J12" s="65">
        <f>VLOOKUP($A12,'Return Data'!$B$7:$R$1700,13,0)</f>
        <v>6.7607999999999997</v>
      </c>
      <c r="K12" s="66">
        <f>RANK(J12,J$8:J$17,0)</f>
        <v>3</v>
      </c>
      <c r="L12" s="65"/>
      <c r="M12" s="66"/>
      <c r="N12" s="65"/>
      <c r="O12" s="66"/>
      <c r="P12" s="65"/>
      <c r="Q12" s="66"/>
      <c r="R12" s="65">
        <f>VLOOKUP($A12,'Return Data'!$B$7:$R$1700,16,0)</f>
        <v>7.0091000000000001</v>
      </c>
      <c r="S12" s="67">
        <f t="shared" si="1"/>
        <v>8</v>
      </c>
    </row>
    <row r="13" spans="1:20" x14ac:dyDescent="0.3">
      <c r="A13" s="63" t="s">
        <v>564</v>
      </c>
      <c r="B13" s="64">
        <f>VLOOKUP($A13,'Return Data'!$B$7:$R$1700,3,0)</f>
        <v>44025</v>
      </c>
      <c r="C13" s="65">
        <f>VLOOKUP($A13,'Return Data'!$B$7:$R$1700,4,0)</f>
        <v>27.85</v>
      </c>
      <c r="D13" s="65">
        <f>VLOOKUP($A13,'Return Data'!$B$7:$R$1700,10,0)</f>
        <v>10.8149</v>
      </c>
      <c r="E13" s="66">
        <f t="shared" si="0"/>
        <v>8</v>
      </c>
      <c r="F13" s="65">
        <f>VLOOKUP($A13,'Return Data'!$B$7:$R$1700,11,0)</f>
        <v>1.4387000000000001</v>
      </c>
      <c r="G13" s="66">
        <f>RANK(F13,F$8:F$17,0)</f>
        <v>2</v>
      </c>
      <c r="H13" s="65">
        <f>VLOOKUP($A13,'Return Data'!$B$7:$R$1700,12,0)</f>
        <v>6.1519000000000004</v>
      </c>
      <c r="I13" s="66">
        <f>RANK(H13,H$8:H$17,0)</f>
        <v>2</v>
      </c>
      <c r="J13" s="65">
        <f>VLOOKUP($A13,'Return Data'!$B$7:$R$1700,13,0)</f>
        <v>6.8728999999999996</v>
      </c>
      <c r="K13" s="66">
        <f>RANK(J13,J$8:J$17,0)</f>
        <v>2</v>
      </c>
      <c r="L13" s="65">
        <f>VLOOKUP($A13,'Return Data'!$B$7:$R$1700,17,0)</f>
        <v>5.5068000000000001</v>
      </c>
      <c r="M13" s="66">
        <f>RANK(L13,L$8:L$17,0)</f>
        <v>2</v>
      </c>
      <c r="N13" s="65">
        <f>VLOOKUP($A13,'Return Data'!$B$7:$R$1700,14,0)</f>
        <v>6.7622999999999998</v>
      </c>
      <c r="O13" s="66">
        <f>RANK(N13,N$8:N$17,0)</f>
        <v>1</v>
      </c>
      <c r="P13" s="65">
        <f>VLOOKUP($A13,'Return Data'!$B$7:$R$1700,15,0)</f>
        <v>5.899</v>
      </c>
      <c r="Q13" s="66">
        <f>RANK(P13,P$8:P$17,0)</f>
        <v>4</v>
      </c>
      <c r="R13" s="65">
        <f>VLOOKUP($A13,'Return Data'!$B$7:$R$1700,16,0)</f>
        <v>11.788399999999999</v>
      </c>
      <c r="S13" s="67">
        <f t="shared" si="1"/>
        <v>1</v>
      </c>
    </row>
    <row r="14" spans="1:20" x14ac:dyDescent="0.3">
      <c r="A14" s="63" t="s">
        <v>567</v>
      </c>
      <c r="B14" s="64">
        <f>VLOOKUP($A14,'Return Data'!$B$7:$R$1700,3,0)</f>
        <v>44025</v>
      </c>
      <c r="C14" s="65">
        <f>VLOOKUP($A14,'Return Data'!$B$7:$R$1700,4,0)</f>
        <v>95.020399999999995</v>
      </c>
      <c r="D14" s="65">
        <f>VLOOKUP($A14,'Return Data'!$B$7:$R$1700,10,0)</f>
        <v>11.173299999999999</v>
      </c>
      <c r="E14" s="66">
        <f t="shared" si="0"/>
        <v>7</v>
      </c>
      <c r="F14" s="65">
        <f>VLOOKUP($A14,'Return Data'!$B$7:$R$1700,11,0)</f>
        <v>-5.1135000000000002</v>
      </c>
      <c r="G14" s="66">
        <f>RANK(F14,F$8:F$17,0)</f>
        <v>7</v>
      </c>
      <c r="H14" s="65">
        <f>VLOOKUP($A14,'Return Data'!$B$7:$R$1700,12,0)</f>
        <v>0.27250000000000002</v>
      </c>
      <c r="I14" s="66">
        <f>RANK(H14,H$8:H$17,0)</f>
        <v>7</v>
      </c>
      <c r="J14" s="65">
        <f>VLOOKUP($A14,'Return Data'!$B$7:$R$1700,13,0)</f>
        <v>-1.0730999999999999</v>
      </c>
      <c r="K14" s="66">
        <f>RANK(J14,J$8:J$17,0)</f>
        <v>7</v>
      </c>
      <c r="L14" s="65">
        <f>VLOOKUP($A14,'Return Data'!$B$7:$R$1700,17,0)</f>
        <v>3.5573000000000001</v>
      </c>
      <c r="M14" s="66">
        <f>RANK(L14,L$8:L$17,0)</f>
        <v>5</v>
      </c>
      <c r="N14" s="65">
        <f>VLOOKUP($A14,'Return Data'!$B$7:$R$1700,14,0)</f>
        <v>3.7608000000000001</v>
      </c>
      <c r="O14" s="66">
        <f>RANK(N14,N$8:N$17,0)</f>
        <v>4</v>
      </c>
      <c r="P14" s="65">
        <f>VLOOKUP($A14,'Return Data'!$B$7:$R$1700,15,0)</f>
        <v>6.1371000000000002</v>
      </c>
      <c r="Q14" s="66">
        <f>RANK(P14,P$8:P$17,0)</f>
        <v>3</v>
      </c>
      <c r="R14" s="65">
        <f>VLOOKUP($A14,'Return Data'!$B$7:$R$1700,16,0)</f>
        <v>10.427899999999999</v>
      </c>
      <c r="S14" s="67">
        <f t="shared" si="1"/>
        <v>5</v>
      </c>
    </row>
    <row r="15" spans="1:20" x14ac:dyDescent="0.3">
      <c r="A15" s="63" t="s">
        <v>568</v>
      </c>
      <c r="B15" s="64">
        <f>VLOOKUP($A15,'Return Data'!$B$7:$R$1700,3,0)</f>
        <v>44025</v>
      </c>
      <c r="C15" s="65">
        <f>VLOOKUP($A15,'Return Data'!$B$7:$R$1700,4,0)</f>
        <v>11.12</v>
      </c>
      <c r="D15" s="65">
        <f>VLOOKUP($A15,'Return Data'!$B$7:$R$1700,10,0)</f>
        <v>10.575200000000001</v>
      </c>
      <c r="E15" s="66">
        <f t="shared" si="0"/>
        <v>9</v>
      </c>
      <c r="F15" s="65"/>
      <c r="G15" s="66"/>
      <c r="H15" s="65"/>
      <c r="I15" s="66"/>
      <c r="J15" s="65"/>
      <c r="K15" s="66"/>
      <c r="L15" s="65"/>
      <c r="M15" s="66"/>
      <c r="N15" s="65"/>
      <c r="O15" s="66"/>
      <c r="P15" s="65"/>
      <c r="Q15" s="66"/>
      <c r="R15" s="65">
        <f>VLOOKUP($A15,'Return Data'!$B$7:$R$1700,16,0)</f>
        <v>11.2</v>
      </c>
      <c r="S15" s="67">
        <f t="shared" si="1"/>
        <v>3</v>
      </c>
    </row>
    <row r="16" spans="1:20" x14ac:dyDescent="0.3">
      <c r="A16" s="63" t="s">
        <v>570</v>
      </c>
      <c r="B16" s="64">
        <f>VLOOKUP($A16,'Return Data'!$B$7:$R$1700,3,0)</f>
        <v>44025</v>
      </c>
      <c r="C16" s="65">
        <f>VLOOKUP($A16,'Return Data'!$B$7:$R$1700,4,0)</f>
        <v>11.1708</v>
      </c>
      <c r="D16" s="65">
        <f>VLOOKUP($A16,'Return Data'!$B$7:$R$1700,10,0)</f>
        <v>11.9992</v>
      </c>
      <c r="E16" s="66">
        <f t="shared" si="0"/>
        <v>5</v>
      </c>
      <c r="F16" s="65">
        <f>VLOOKUP($A16,'Return Data'!$B$7:$R$1700,11,0)</f>
        <v>0.75670000000000004</v>
      </c>
      <c r="G16" s="66">
        <f>RANK(F16,F$8:F$17,0)</f>
        <v>3</v>
      </c>
      <c r="H16" s="65">
        <f>VLOOKUP($A16,'Return Data'!$B$7:$R$1700,12,0)</f>
        <v>5.5213000000000001</v>
      </c>
      <c r="I16" s="66">
        <f>RANK(H16,H$8:H$17,0)</f>
        <v>3</v>
      </c>
      <c r="J16" s="65">
        <f>VLOOKUP($A16,'Return Data'!$B$7:$R$1700,13,0)</f>
        <v>5.8682999999999996</v>
      </c>
      <c r="K16" s="66">
        <f>RANK(J16,J$8:J$17,0)</f>
        <v>4</v>
      </c>
      <c r="L16" s="65"/>
      <c r="M16" s="66"/>
      <c r="N16" s="65"/>
      <c r="O16" s="66"/>
      <c r="P16" s="65"/>
      <c r="Q16" s="66"/>
      <c r="R16" s="65">
        <f>VLOOKUP($A16,'Return Data'!$B$7:$R$1700,16,0)</f>
        <v>7.8921999999999999</v>
      </c>
      <c r="S16" s="67">
        <f t="shared" si="1"/>
        <v>7</v>
      </c>
    </row>
    <row r="17" spans="1:19" x14ac:dyDescent="0.3">
      <c r="A17" s="63" t="s">
        <v>572</v>
      </c>
      <c r="B17" s="64">
        <f>VLOOKUP($A17,'Return Data'!$B$7:$R$1700,3,0)</f>
        <v>44025</v>
      </c>
      <c r="C17" s="65">
        <f>VLOOKUP($A17,'Return Data'!$B$7:$R$1700,4,0)</f>
        <v>11.82</v>
      </c>
      <c r="D17" s="65">
        <f>VLOOKUP($A17,'Return Data'!$B$7:$R$1700,10,0)</f>
        <v>17.145700000000001</v>
      </c>
      <c r="E17" s="66">
        <f t="shared" si="0"/>
        <v>2</v>
      </c>
      <c r="F17" s="65">
        <f>VLOOKUP($A17,'Return Data'!$B$7:$R$1700,11,0)</f>
        <v>2.9617</v>
      </c>
      <c r="G17" s="66">
        <f>RANK(F17,F$8:F$17,0)</f>
        <v>1</v>
      </c>
      <c r="H17" s="65">
        <f>VLOOKUP($A17,'Return Data'!$B$7:$R$1700,12,0)</f>
        <v>7.6502999999999997</v>
      </c>
      <c r="I17" s="66">
        <f>RANK(H17,H$8:H$17,0)</f>
        <v>1</v>
      </c>
      <c r="J17" s="65">
        <f>VLOOKUP($A17,'Return Data'!$B$7:$R$1700,13,0)</f>
        <v>9.0405999999999995</v>
      </c>
      <c r="K17" s="66">
        <f>RANK(J17,J$8:J$17,0)</f>
        <v>1</v>
      </c>
      <c r="L17" s="65">
        <f>VLOOKUP($A17,'Return Data'!$B$7:$R$1700,17,0)</f>
        <v>7.7961999999999998</v>
      </c>
      <c r="M17" s="66">
        <f>RANK(L17,L$8:L$17,0)</f>
        <v>1</v>
      </c>
      <c r="N17" s="65"/>
      <c r="O17" s="66"/>
      <c r="P17" s="65"/>
      <c r="Q17" s="66"/>
      <c r="R17" s="65">
        <f>VLOOKUP($A17,'Return Data'!$B$7:$R$1700,16,0)</f>
        <v>6.8052999999999999</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12.72279</v>
      </c>
      <c r="E19" s="74"/>
      <c r="F19" s="75">
        <f>AVERAGE(F8:F17)</f>
        <v>-2.9208124999999998</v>
      </c>
      <c r="G19" s="74"/>
      <c r="H19" s="75">
        <f>AVERAGE(H8:H17)</f>
        <v>2.6800250000000001</v>
      </c>
      <c r="I19" s="74"/>
      <c r="J19" s="75">
        <f>AVERAGE(J8:J17)</f>
        <v>2.4109875000000001</v>
      </c>
      <c r="K19" s="74"/>
      <c r="L19" s="75">
        <f>AVERAGE(L8:L17)</f>
        <v>4.3321999999999994</v>
      </c>
      <c r="M19" s="74"/>
      <c r="N19" s="75">
        <f>AVERAGE(N8:N17)</f>
        <v>4.0087600000000005</v>
      </c>
      <c r="O19" s="74"/>
      <c r="P19" s="75">
        <f>AVERAGE(P8:P17)</f>
        <v>6.8084200000000008</v>
      </c>
      <c r="Q19" s="74"/>
      <c r="R19" s="75">
        <f>AVERAGE(R8:R17)</f>
        <v>7.3522200000000009</v>
      </c>
      <c r="S19" s="76"/>
    </row>
    <row r="20" spans="1:19" x14ac:dyDescent="0.3">
      <c r="A20" s="73" t="s">
        <v>28</v>
      </c>
      <c r="B20" s="74"/>
      <c r="C20" s="74"/>
      <c r="D20" s="75">
        <f>MIN(D8:D17)</f>
        <v>7.5754999999999999</v>
      </c>
      <c r="E20" s="74"/>
      <c r="F20" s="75">
        <f>MIN(F8:F17)</f>
        <v>-14.5594</v>
      </c>
      <c r="G20" s="74"/>
      <c r="H20" s="75">
        <f>MIN(H8:H17)</f>
        <v>-7.5449999999999999</v>
      </c>
      <c r="I20" s="74"/>
      <c r="J20" s="75">
        <f>MIN(J8:J17)</f>
        <v>-13.213699999999999</v>
      </c>
      <c r="K20" s="74"/>
      <c r="L20" s="75">
        <f>MIN(L8:L17)</f>
        <v>-0.79569999999999996</v>
      </c>
      <c r="M20" s="74"/>
      <c r="N20" s="75">
        <f>MIN(N8:N17)</f>
        <v>-0.51219999999999999</v>
      </c>
      <c r="O20" s="74"/>
      <c r="P20" s="75">
        <f>MIN(P8:P17)</f>
        <v>5.3727</v>
      </c>
      <c r="Q20" s="74"/>
      <c r="R20" s="75">
        <f>MIN(R8:R17)</f>
        <v>-13.561999999999999</v>
      </c>
      <c r="S20" s="76"/>
    </row>
    <row r="21" spans="1:19" ht="15" thickBot="1" x14ac:dyDescent="0.35">
      <c r="A21" s="77" t="s">
        <v>29</v>
      </c>
      <c r="B21" s="78"/>
      <c r="C21" s="78"/>
      <c r="D21" s="79">
        <f>MAX(D8:D17)</f>
        <v>17.157499999999999</v>
      </c>
      <c r="E21" s="78"/>
      <c r="F21" s="79">
        <f>MAX(F8:F17)</f>
        <v>2.9617</v>
      </c>
      <c r="G21" s="78"/>
      <c r="H21" s="79">
        <f>MAX(H8:H17)</f>
        <v>7.6502999999999997</v>
      </c>
      <c r="I21" s="78"/>
      <c r="J21" s="79">
        <f>MAX(J8:J17)</f>
        <v>9.0405999999999995</v>
      </c>
      <c r="K21" s="78"/>
      <c r="L21" s="79">
        <f>MAX(L8:L17)</f>
        <v>7.7961999999999998</v>
      </c>
      <c r="M21" s="78"/>
      <c r="N21" s="79">
        <f>MAX(N8:N17)</f>
        <v>6.7622999999999998</v>
      </c>
      <c r="O21" s="78"/>
      <c r="P21" s="79">
        <f>MAX(P8:P17)</f>
        <v>8.4769000000000005</v>
      </c>
      <c r="Q21" s="78"/>
      <c r="R21" s="79">
        <f>MAX(R8:R17)</f>
        <v>11.788399999999999</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44025</v>
      </c>
      <c r="C8" s="65">
        <f>VLOOKUP($A8,'Return Data'!$B$7:$R$1700,4,0)</f>
        <v>54.12</v>
      </c>
      <c r="D8" s="65">
        <f>VLOOKUP($A8,'Return Data'!$B$7:$R$1700,10,0)</f>
        <v>13.316599999999999</v>
      </c>
      <c r="E8" s="66">
        <f t="shared" ref="E8:E17" si="0">RANK(D8,D$8:D$17,0)</f>
        <v>4</v>
      </c>
      <c r="F8" s="65">
        <f>VLOOKUP($A8,'Return Data'!$B$7:$R$1700,11,0)</f>
        <v>-3.9573999999999998</v>
      </c>
      <c r="G8" s="66">
        <f>RANK(F8,F$8:F$17,0)</f>
        <v>5</v>
      </c>
      <c r="H8" s="65">
        <f>VLOOKUP($A8,'Return Data'!$B$7:$R$1700,12,0)</f>
        <v>2.1324999999999998</v>
      </c>
      <c r="I8" s="66">
        <f>RANK(H8,H$8:H$17,0)</f>
        <v>5</v>
      </c>
      <c r="J8" s="65">
        <f>VLOOKUP($A8,'Return Data'!$B$7:$R$1700,13,0)</f>
        <v>1.7867</v>
      </c>
      <c r="K8" s="66">
        <f>RANK(J8,J$8:J$17,0)</f>
        <v>5</v>
      </c>
      <c r="L8" s="65">
        <f>VLOOKUP($A8,'Return Data'!$B$7:$R$1700,17,0)</f>
        <v>3.8773</v>
      </c>
      <c r="M8" s="66">
        <f>RANK(L8,L$8:L$17,0)</f>
        <v>4</v>
      </c>
      <c r="N8" s="65">
        <f>VLOOKUP($A8,'Return Data'!$B$7:$R$1700,14,0)</f>
        <v>2.9885000000000002</v>
      </c>
      <c r="O8" s="66">
        <f>RANK(N8,N$8:N$17,0)</f>
        <v>3</v>
      </c>
      <c r="P8" s="65">
        <f>VLOOKUP($A8,'Return Data'!$B$7:$R$1700,15,0)</f>
        <v>7.4618000000000002</v>
      </c>
      <c r="Q8" s="66">
        <f>RANK(P8,P$8:P$17,0)</f>
        <v>1</v>
      </c>
      <c r="R8" s="65">
        <f>VLOOKUP($A8,'Return Data'!$B$7:$R$1700,16,0)</f>
        <v>8.7052999999999994</v>
      </c>
      <c r="S8" s="67">
        <f t="shared" ref="S8:S17" si="1">RANK(R8,R$8:R$17,0)</f>
        <v>6</v>
      </c>
    </row>
    <row r="9" spans="1:20" x14ac:dyDescent="0.3">
      <c r="A9" s="63" t="s">
        <v>556</v>
      </c>
      <c r="B9" s="64">
        <f>VLOOKUP($A9,'Return Data'!$B$7:$R$1700,3,0)</f>
        <v>44025</v>
      </c>
      <c r="C9" s="65">
        <f>VLOOKUP($A9,'Return Data'!$B$7:$R$1700,4,0)</f>
        <v>173.90100000000001</v>
      </c>
      <c r="D9" s="65">
        <f>VLOOKUP($A9,'Return Data'!$B$7:$R$1700,10,0)</f>
        <v>11.7013</v>
      </c>
      <c r="E9" s="66">
        <f t="shared" si="0"/>
        <v>5</v>
      </c>
      <c r="F9" s="65">
        <f>VLOOKUP($A9,'Return Data'!$B$7:$R$1700,11,0)</f>
        <v>-14.811999999999999</v>
      </c>
      <c r="G9" s="66">
        <f>RANK(F9,F$8:F$17,0)</f>
        <v>8</v>
      </c>
      <c r="H9" s="65">
        <f>VLOOKUP($A9,'Return Data'!$B$7:$R$1700,12,0)</f>
        <v>-7.9752999999999998</v>
      </c>
      <c r="I9" s="66">
        <f>RANK(H9,H$8:H$17,0)</f>
        <v>8</v>
      </c>
      <c r="J9" s="65">
        <f>VLOOKUP($A9,'Return Data'!$B$7:$R$1700,13,0)</f>
        <v>-13.7464</v>
      </c>
      <c r="K9" s="66">
        <f>RANK(J9,J$8:J$17,0)</f>
        <v>8</v>
      </c>
      <c r="L9" s="65">
        <f>VLOOKUP($A9,'Return Data'!$B$7:$R$1700,17,0)</f>
        <v>-1.5432999999999999</v>
      </c>
      <c r="M9" s="66">
        <f>RANK(L9,L$8:L$17,0)</f>
        <v>6</v>
      </c>
      <c r="N9" s="65">
        <f>VLOOKUP($A9,'Return Data'!$B$7:$R$1700,14,0)</f>
        <v>0.1288</v>
      </c>
      <c r="O9" s="66">
        <f>RANK(N9,N$8:N$17,0)</f>
        <v>5</v>
      </c>
      <c r="P9" s="65">
        <f>VLOOKUP($A9,'Return Data'!$B$7:$R$1700,15,0)</f>
        <v>5.1593</v>
      </c>
      <c r="Q9" s="66">
        <f>RANK(P9,P$8:P$17,0)</f>
        <v>4</v>
      </c>
      <c r="R9" s="65">
        <f>VLOOKUP($A9,'Return Data'!$B$7:$R$1700,16,0)</f>
        <v>15.474399999999999</v>
      </c>
      <c r="S9" s="67">
        <f t="shared" si="1"/>
        <v>1</v>
      </c>
    </row>
    <row r="10" spans="1:20" x14ac:dyDescent="0.3">
      <c r="A10" s="63" t="s">
        <v>558</v>
      </c>
      <c r="B10" s="64">
        <f>VLOOKUP($A10,'Return Data'!$B$7:$R$1700,3,0)</f>
        <v>44025</v>
      </c>
      <c r="C10" s="65">
        <f>VLOOKUP($A10,'Return Data'!$B$7:$R$1700,4,0)</f>
        <v>36.4</v>
      </c>
      <c r="D10" s="65">
        <f>VLOOKUP($A10,'Return Data'!$B$7:$R$1700,10,0)</f>
        <v>15.0806</v>
      </c>
      <c r="E10" s="66">
        <f t="shared" si="0"/>
        <v>3</v>
      </c>
      <c r="F10" s="65">
        <f>VLOOKUP($A10,'Return Data'!$B$7:$R$1700,11,0)</f>
        <v>-5.0846999999999998</v>
      </c>
      <c r="G10" s="66">
        <f>RANK(F10,F$8:F$17,0)</f>
        <v>6</v>
      </c>
      <c r="H10" s="65">
        <f>VLOOKUP($A10,'Return Data'!$B$7:$R$1700,12,0)</f>
        <v>0.80310000000000004</v>
      </c>
      <c r="I10" s="66">
        <f>RANK(H10,H$8:H$17,0)</f>
        <v>6</v>
      </c>
      <c r="J10" s="65">
        <f>VLOOKUP($A10,'Return Data'!$B$7:$R$1700,13,0)</f>
        <v>1.5908</v>
      </c>
      <c r="K10" s="66">
        <f>RANK(J10,J$8:J$17,0)</f>
        <v>6</v>
      </c>
      <c r="L10" s="65">
        <f>VLOOKUP($A10,'Return Data'!$B$7:$R$1700,17,0)</f>
        <v>4.2016</v>
      </c>
      <c r="M10" s="66">
        <f>RANK(L10,L$8:L$17,0)</f>
        <v>3</v>
      </c>
      <c r="N10" s="65">
        <f>VLOOKUP($A10,'Return Data'!$B$7:$R$1700,14,0)</f>
        <v>4.9328000000000003</v>
      </c>
      <c r="O10" s="66">
        <f>RANK(N10,N$8:N$17,0)</f>
        <v>2</v>
      </c>
      <c r="P10" s="65">
        <f>VLOOKUP($A10,'Return Data'!$B$7:$R$1700,15,0)</f>
        <v>6.9695999999999998</v>
      </c>
      <c r="Q10" s="66">
        <f>RANK(P10,P$8:P$17,0)</f>
        <v>2</v>
      </c>
      <c r="R10" s="65">
        <f>VLOOKUP($A10,'Return Data'!$B$7:$R$1700,16,0)</f>
        <v>10.007999999999999</v>
      </c>
      <c r="S10" s="67">
        <f t="shared" si="1"/>
        <v>5</v>
      </c>
    </row>
    <row r="11" spans="1:20" x14ac:dyDescent="0.3">
      <c r="A11" s="63" t="s">
        <v>561</v>
      </c>
      <c r="B11" s="64">
        <f>VLOOKUP($A11,'Return Data'!$B$7:$R$1700,3,0)</f>
        <v>44025</v>
      </c>
      <c r="C11" s="65">
        <f>VLOOKUP($A11,'Return Data'!$B$7:$R$1700,4,0)</f>
        <v>8.5465</v>
      </c>
      <c r="D11" s="65">
        <f>VLOOKUP($A11,'Return Data'!$B$7:$R$1700,10,0)</f>
        <v>7.0025000000000004</v>
      </c>
      <c r="E11" s="66">
        <f t="shared" si="0"/>
        <v>10</v>
      </c>
      <c r="F11" s="65"/>
      <c r="G11" s="66"/>
      <c r="H11" s="65"/>
      <c r="I11" s="66"/>
      <c r="J11" s="65"/>
      <c r="K11" s="66"/>
      <c r="L11" s="65"/>
      <c r="M11" s="66"/>
      <c r="N11" s="65"/>
      <c r="O11" s="66"/>
      <c r="P11" s="65"/>
      <c r="Q11" s="66"/>
      <c r="R11" s="65">
        <f>VLOOKUP($A11,'Return Data'!$B$7:$R$1700,16,0)</f>
        <v>-14.535</v>
      </c>
      <c r="S11" s="67">
        <f t="shared" si="1"/>
        <v>10</v>
      </c>
    </row>
    <row r="12" spans="1:20" x14ac:dyDescent="0.3">
      <c r="A12" s="63" t="s">
        <v>563</v>
      </c>
      <c r="B12" s="64">
        <f>VLOOKUP($A12,'Return Data'!$B$7:$R$1700,3,0)</f>
        <v>44025</v>
      </c>
      <c r="C12" s="65">
        <f>VLOOKUP($A12,'Return Data'!$B$7:$R$1700,4,0)</f>
        <v>11.180999999999999</v>
      </c>
      <c r="D12" s="65">
        <f>VLOOKUP($A12,'Return Data'!$B$7:$R$1700,10,0)</f>
        <v>16.8216</v>
      </c>
      <c r="E12" s="66">
        <f t="shared" si="0"/>
        <v>2</v>
      </c>
      <c r="F12" s="65">
        <f>VLOOKUP($A12,'Return Data'!$B$7:$R$1700,11,0)</f>
        <v>-1.1842999999999999</v>
      </c>
      <c r="G12" s="66">
        <f>RANK(F12,F$8:F$17,0)</f>
        <v>4</v>
      </c>
      <c r="H12" s="65">
        <f>VLOOKUP($A12,'Return Data'!$B$7:$R$1700,12,0)</f>
        <v>4.3197999999999999</v>
      </c>
      <c r="I12" s="66">
        <f>RANK(H12,H$8:H$17,0)</f>
        <v>3</v>
      </c>
      <c r="J12" s="65">
        <f>VLOOKUP($A12,'Return Data'!$B$7:$R$1700,13,0)</f>
        <v>5.6605999999999996</v>
      </c>
      <c r="K12" s="66">
        <f>RANK(J12,J$8:J$17,0)</f>
        <v>2</v>
      </c>
      <c r="L12" s="65"/>
      <c r="M12" s="66"/>
      <c r="N12" s="65"/>
      <c r="O12" s="66"/>
      <c r="P12" s="65"/>
      <c r="Q12" s="66"/>
      <c r="R12" s="65">
        <f>VLOOKUP($A12,'Return Data'!$B$7:$R$1700,16,0)</f>
        <v>5.8726000000000003</v>
      </c>
      <c r="S12" s="67">
        <f t="shared" si="1"/>
        <v>9</v>
      </c>
    </row>
    <row r="13" spans="1:20" x14ac:dyDescent="0.3">
      <c r="A13" s="63" t="s">
        <v>565</v>
      </c>
      <c r="B13" s="64">
        <f>VLOOKUP($A13,'Return Data'!$B$7:$R$1700,3,0)</f>
        <v>44025</v>
      </c>
      <c r="C13" s="65">
        <f>VLOOKUP($A13,'Return Data'!$B$7:$R$1700,4,0)</f>
        <v>25.712</v>
      </c>
      <c r="D13" s="65">
        <f>VLOOKUP($A13,'Return Data'!$B$7:$R$1700,10,0)</f>
        <v>10.4657</v>
      </c>
      <c r="E13" s="66">
        <f t="shared" si="0"/>
        <v>8</v>
      </c>
      <c r="F13" s="65">
        <f>VLOOKUP($A13,'Return Data'!$B$7:$R$1700,11,0)</f>
        <v>0.78390000000000004</v>
      </c>
      <c r="G13" s="66">
        <f>RANK(F13,F$8:F$17,0)</f>
        <v>2</v>
      </c>
      <c r="H13" s="65">
        <f>VLOOKUP($A13,'Return Data'!$B$7:$R$1700,12,0)</f>
        <v>5.1357999999999997</v>
      </c>
      <c r="I13" s="66">
        <f>RANK(H13,H$8:H$17,0)</f>
        <v>2</v>
      </c>
      <c r="J13" s="65">
        <f>VLOOKUP($A13,'Return Data'!$B$7:$R$1700,13,0)</f>
        <v>5.5457000000000001</v>
      </c>
      <c r="K13" s="66">
        <f>RANK(J13,J$8:J$17,0)</f>
        <v>3</v>
      </c>
      <c r="L13" s="65">
        <f>VLOOKUP($A13,'Return Data'!$B$7:$R$1700,17,0)</f>
        <v>4.258</v>
      </c>
      <c r="M13" s="66">
        <f>RANK(L13,L$8:L$17,0)</f>
        <v>2</v>
      </c>
      <c r="N13" s="65">
        <f>VLOOKUP($A13,'Return Data'!$B$7:$R$1700,14,0)</f>
        <v>5.5312999999999999</v>
      </c>
      <c r="O13" s="66">
        <f>RANK(N13,N$8:N$17,0)</f>
        <v>1</v>
      </c>
      <c r="P13" s="65">
        <f>VLOOKUP($A13,'Return Data'!$B$7:$R$1700,15,0)</f>
        <v>4.6664000000000003</v>
      </c>
      <c r="Q13" s="66">
        <f>RANK(P13,P$8:P$17,0)</f>
        <v>5</v>
      </c>
      <c r="R13" s="65">
        <f>VLOOKUP($A13,'Return Data'!$B$7:$R$1700,16,0)</f>
        <v>10.5266</v>
      </c>
      <c r="S13" s="67">
        <f t="shared" si="1"/>
        <v>3</v>
      </c>
    </row>
    <row r="14" spans="1:20" x14ac:dyDescent="0.3">
      <c r="A14" s="63" t="s">
        <v>566</v>
      </c>
      <c r="B14" s="64">
        <f>VLOOKUP($A14,'Return Data'!$B$7:$R$1700,3,0)</f>
        <v>44025</v>
      </c>
      <c r="C14" s="65">
        <f>VLOOKUP($A14,'Return Data'!$B$7:$R$1700,4,0)</f>
        <v>89.521100000000004</v>
      </c>
      <c r="D14" s="65">
        <f>VLOOKUP($A14,'Return Data'!$B$7:$R$1700,10,0)</f>
        <v>10.821999999999999</v>
      </c>
      <c r="E14" s="66">
        <f t="shared" si="0"/>
        <v>7</v>
      </c>
      <c r="F14" s="65">
        <f>VLOOKUP($A14,'Return Data'!$B$7:$R$1700,11,0)</f>
        <v>-5.8047000000000004</v>
      </c>
      <c r="G14" s="66">
        <f>RANK(F14,F$8:F$17,0)</f>
        <v>7</v>
      </c>
      <c r="H14" s="65">
        <f>VLOOKUP($A14,'Return Data'!$B$7:$R$1700,12,0)</f>
        <v>-0.78420000000000001</v>
      </c>
      <c r="I14" s="66">
        <f>RANK(H14,H$8:H$17,0)</f>
        <v>7</v>
      </c>
      <c r="J14" s="65">
        <f>VLOOKUP($A14,'Return Data'!$B$7:$R$1700,13,0)</f>
        <v>-2.3834</v>
      </c>
      <c r="K14" s="66">
        <f>RANK(J14,J$8:J$17,0)</f>
        <v>7</v>
      </c>
      <c r="L14" s="65">
        <f>VLOOKUP($A14,'Return Data'!$B$7:$R$1700,17,0)</f>
        <v>2.2181000000000002</v>
      </c>
      <c r="M14" s="66">
        <f>RANK(L14,L$8:L$17,0)</f>
        <v>5</v>
      </c>
      <c r="N14" s="65">
        <f>VLOOKUP($A14,'Return Data'!$B$7:$R$1700,14,0)</f>
        <v>2.6086999999999998</v>
      </c>
      <c r="O14" s="66">
        <f>RANK(N14,N$8:N$17,0)</f>
        <v>4</v>
      </c>
      <c r="P14" s="65">
        <f>VLOOKUP($A14,'Return Data'!$B$7:$R$1700,15,0)</f>
        <v>5.1860999999999997</v>
      </c>
      <c r="Q14" s="66">
        <f>RANK(P14,P$8:P$17,0)</f>
        <v>3</v>
      </c>
      <c r="R14" s="65">
        <f>VLOOKUP($A14,'Return Data'!$B$7:$R$1700,16,0)</f>
        <v>15.014900000000001</v>
      </c>
      <c r="S14" s="67">
        <f t="shared" si="1"/>
        <v>2</v>
      </c>
    </row>
    <row r="15" spans="1:20" x14ac:dyDescent="0.3">
      <c r="A15" s="63" t="s">
        <v>569</v>
      </c>
      <c r="B15" s="64">
        <f>VLOOKUP($A15,'Return Data'!$B$7:$R$1700,3,0)</f>
        <v>44025</v>
      </c>
      <c r="C15" s="65">
        <f>VLOOKUP($A15,'Return Data'!$B$7:$R$1700,4,0)</f>
        <v>11.0442</v>
      </c>
      <c r="D15" s="65">
        <f>VLOOKUP($A15,'Return Data'!$B$7:$R$1700,10,0)</f>
        <v>10.033799999999999</v>
      </c>
      <c r="E15" s="66">
        <f t="shared" si="0"/>
        <v>9</v>
      </c>
      <c r="F15" s="65"/>
      <c r="G15" s="66"/>
      <c r="H15" s="65"/>
      <c r="I15" s="66"/>
      <c r="J15" s="65"/>
      <c r="K15" s="66"/>
      <c r="L15" s="65"/>
      <c r="M15" s="66"/>
      <c r="N15" s="65"/>
      <c r="O15" s="66"/>
      <c r="P15" s="65"/>
      <c r="Q15" s="66"/>
      <c r="R15" s="65">
        <f>VLOOKUP($A15,'Return Data'!$B$7:$R$1700,16,0)</f>
        <v>10.442</v>
      </c>
      <c r="S15" s="67">
        <f t="shared" si="1"/>
        <v>4</v>
      </c>
    </row>
    <row r="16" spans="1:20" x14ac:dyDescent="0.3">
      <c r="A16" s="63" t="s">
        <v>571</v>
      </c>
      <c r="B16" s="64">
        <f>VLOOKUP($A16,'Return Data'!$B$7:$R$1700,3,0)</f>
        <v>44025</v>
      </c>
      <c r="C16" s="65">
        <f>VLOOKUP($A16,'Return Data'!$B$7:$R$1700,4,0)</f>
        <v>10.873900000000001</v>
      </c>
      <c r="D16" s="65">
        <f>VLOOKUP($A16,'Return Data'!$B$7:$R$1700,10,0)</f>
        <v>11.5672</v>
      </c>
      <c r="E16" s="66">
        <f t="shared" si="0"/>
        <v>6</v>
      </c>
      <c r="F16" s="65">
        <f>VLOOKUP($A16,'Return Data'!$B$7:$R$1700,11,0)</f>
        <v>-0.14779999999999999</v>
      </c>
      <c r="G16" s="66">
        <f>RANK(F16,F$8:F$17,0)</f>
        <v>3</v>
      </c>
      <c r="H16" s="65">
        <f>VLOOKUP($A16,'Return Data'!$B$7:$R$1700,12,0)</f>
        <v>4.1252000000000004</v>
      </c>
      <c r="I16" s="66">
        <f>RANK(H16,H$8:H$17,0)</f>
        <v>4</v>
      </c>
      <c r="J16" s="65">
        <f>VLOOKUP($A16,'Return Data'!$B$7:$R$1700,13,0)</f>
        <v>3.96</v>
      </c>
      <c r="K16" s="66">
        <f>RANK(J16,J$8:J$17,0)</f>
        <v>4</v>
      </c>
      <c r="L16" s="65"/>
      <c r="M16" s="66"/>
      <c r="N16" s="65"/>
      <c r="O16" s="66"/>
      <c r="P16" s="65"/>
      <c r="Q16" s="66"/>
      <c r="R16" s="65">
        <f>VLOOKUP($A16,'Return Data'!$B$7:$R$1700,16,0)</f>
        <v>5.9165000000000001</v>
      </c>
      <c r="S16" s="67">
        <f t="shared" si="1"/>
        <v>8</v>
      </c>
    </row>
    <row r="17" spans="1:19" x14ac:dyDescent="0.3">
      <c r="A17" s="63" t="s">
        <v>573</v>
      </c>
      <c r="B17" s="64">
        <f>VLOOKUP($A17,'Return Data'!$B$7:$R$1700,3,0)</f>
        <v>44025</v>
      </c>
      <c r="C17" s="65">
        <f>VLOOKUP($A17,'Return Data'!$B$7:$R$1700,4,0)</f>
        <v>11.62</v>
      </c>
      <c r="D17" s="65">
        <f>VLOOKUP($A17,'Return Data'!$B$7:$R$1700,10,0)</f>
        <v>16.901399999999999</v>
      </c>
      <c r="E17" s="66">
        <f t="shared" si="0"/>
        <v>1</v>
      </c>
      <c r="F17" s="65">
        <f>VLOOKUP($A17,'Return Data'!$B$7:$R$1700,11,0)</f>
        <v>2.6501999999999999</v>
      </c>
      <c r="G17" s="66">
        <f>RANK(F17,F$8:F$17,0)</f>
        <v>1</v>
      </c>
      <c r="H17" s="65">
        <f>VLOOKUP($A17,'Return Data'!$B$7:$R$1700,12,0)</f>
        <v>7.0968</v>
      </c>
      <c r="I17" s="66">
        <f>RANK(H17,H$8:H$17,0)</f>
        <v>1</v>
      </c>
      <c r="J17" s="65">
        <f>VLOOKUP($A17,'Return Data'!$B$7:$R$1700,13,0)</f>
        <v>8.2944999999999993</v>
      </c>
      <c r="K17" s="66">
        <f>RANK(J17,J$8:J$17,0)</f>
        <v>1</v>
      </c>
      <c r="L17" s="65">
        <f>VLOOKUP($A17,'Return Data'!$B$7:$R$1700,17,0)</f>
        <v>7.1449999999999996</v>
      </c>
      <c r="M17" s="66">
        <f>RANK(L17,L$8:L$17,0)</f>
        <v>1</v>
      </c>
      <c r="N17" s="65"/>
      <c r="O17" s="66"/>
      <c r="P17" s="65"/>
      <c r="Q17" s="66"/>
      <c r="R17" s="65">
        <f>VLOOKUP($A17,'Return Data'!$B$7:$R$1700,16,0)</f>
        <v>6.09</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12.371269999999999</v>
      </c>
      <c r="E19" s="74"/>
      <c r="F19" s="75">
        <f>AVERAGE(F8:F17)</f>
        <v>-3.4445999999999994</v>
      </c>
      <c r="G19" s="74"/>
      <c r="H19" s="75">
        <f>AVERAGE(H8:H17)</f>
        <v>1.8567125</v>
      </c>
      <c r="I19" s="74"/>
      <c r="J19" s="75">
        <f>AVERAGE(J8:J17)</f>
        <v>1.3385624999999999</v>
      </c>
      <c r="K19" s="74"/>
      <c r="L19" s="75">
        <f>AVERAGE(L8:L17)</f>
        <v>3.3594500000000003</v>
      </c>
      <c r="M19" s="74"/>
      <c r="N19" s="75">
        <f>AVERAGE(N8:N17)</f>
        <v>3.2380200000000001</v>
      </c>
      <c r="O19" s="74"/>
      <c r="P19" s="75">
        <f>AVERAGE(P8:P17)</f>
        <v>5.8886399999999997</v>
      </c>
      <c r="Q19" s="74"/>
      <c r="R19" s="75">
        <f>AVERAGE(R8:R17)</f>
        <v>7.3515300000000012</v>
      </c>
      <c r="S19" s="76"/>
    </row>
    <row r="20" spans="1:19" x14ac:dyDescent="0.3">
      <c r="A20" s="73" t="s">
        <v>28</v>
      </c>
      <c r="B20" s="74"/>
      <c r="C20" s="74"/>
      <c r="D20" s="75">
        <f>MIN(D8:D17)</f>
        <v>7.0025000000000004</v>
      </c>
      <c r="E20" s="74"/>
      <c r="F20" s="75">
        <f>MIN(F8:F17)</f>
        <v>-14.811999999999999</v>
      </c>
      <c r="G20" s="74"/>
      <c r="H20" s="75">
        <f>MIN(H8:H17)</f>
        <v>-7.9752999999999998</v>
      </c>
      <c r="I20" s="74"/>
      <c r="J20" s="75">
        <f>MIN(J8:J17)</f>
        <v>-13.7464</v>
      </c>
      <c r="K20" s="74"/>
      <c r="L20" s="75">
        <f>MIN(L8:L17)</f>
        <v>-1.5432999999999999</v>
      </c>
      <c r="M20" s="74"/>
      <c r="N20" s="75">
        <f>MIN(N8:N17)</f>
        <v>0.1288</v>
      </c>
      <c r="O20" s="74"/>
      <c r="P20" s="75">
        <f>MIN(P8:P17)</f>
        <v>4.6664000000000003</v>
      </c>
      <c r="Q20" s="74"/>
      <c r="R20" s="75">
        <f>MIN(R8:R17)</f>
        <v>-14.535</v>
      </c>
      <c r="S20" s="76"/>
    </row>
    <row r="21" spans="1:19" ht="15" thickBot="1" x14ac:dyDescent="0.35">
      <c r="A21" s="77" t="s">
        <v>29</v>
      </c>
      <c r="B21" s="78"/>
      <c r="C21" s="78"/>
      <c r="D21" s="79">
        <f>MAX(D8:D17)</f>
        <v>16.901399999999999</v>
      </c>
      <c r="E21" s="78"/>
      <c r="F21" s="79">
        <f>MAX(F8:F17)</f>
        <v>2.6501999999999999</v>
      </c>
      <c r="G21" s="78"/>
      <c r="H21" s="79">
        <f>MAX(H8:H17)</f>
        <v>7.0968</v>
      </c>
      <c r="I21" s="78"/>
      <c r="J21" s="79">
        <f>MAX(J8:J17)</f>
        <v>8.2944999999999993</v>
      </c>
      <c r="K21" s="78"/>
      <c r="L21" s="79">
        <f>MAX(L8:L17)</f>
        <v>7.1449999999999996</v>
      </c>
      <c r="M21" s="78"/>
      <c r="N21" s="79">
        <f>MAX(N8:N17)</f>
        <v>5.5312999999999999</v>
      </c>
      <c r="O21" s="78"/>
      <c r="P21" s="79">
        <f>MAX(P8:P17)</f>
        <v>7.4618000000000002</v>
      </c>
      <c r="Q21" s="78"/>
      <c r="R21" s="79">
        <f>MAX(R8:R17)</f>
        <v>15.474399999999999</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2020-07-14T06:09:21Z</dcterms:modified>
</cp:coreProperties>
</file>