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Vivek - Office\Daily Performance Tracker\"/>
    </mc:Choice>
  </mc:AlternateContent>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5251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<sst xmlns="http://schemas.openxmlformats.org/spreadsheetml/2006/main" count="4270" uniqueCount="407">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</sst>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164" fontId="0" fillId="0" borderId="0" xfId="0" applyNumberFormat="1"/>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4" fontId="0" fillId="0" borderId="0" xfId="0" applyNumberFormat="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8" t="s">
        <v>332</v>
      </c>
      <c r="E3" s="119"/>
      <c r="F3" s="120"/>
      <c r="G3" s="52"/>
      <c r="H3" s="118" t="s">
        <v>333</v>
      </c>
      <c r="I3" s="119"/>
      <c r="J3" s="120"/>
      <c r="K3" s="53"/>
    </row>
    <row r="4" spans="3:11" ht="15.75" thickBot="1" x14ac:dyDescent="0.3">
      <c r="C4" s="51"/>
      <c r="D4" s="121"/>
      <c r="E4" s="122"/>
      <c r="F4" s="123"/>
      <c r="G4" s="52"/>
      <c r="H4" s="121"/>
      <c r="I4" s="122"/>
      <c r="J4" s="123"/>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8" t="s">
        <v>334</v>
      </c>
      <c r="E7" s="119"/>
      <c r="F7" s="120"/>
      <c r="G7" s="55"/>
      <c r="H7" s="118" t="s">
        <v>335</v>
      </c>
      <c r="I7" s="119"/>
      <c r="J7" s="120"/>
      <c r="K7" s="56"/>
    </row>
    <row r="8" spans="3:11" s="17" customFormat="1" ht="15.75" thickBot="1" x14ac:dyDescent="0.3">
      <c r="C8" s="54"/>
      <c r="D8" s="121"/>
      <c r="E8" s="122"/>
      <c r="F8" s="123"/>
      <c r="G8" s="55"/>
      <c r="H8" s="121"/>
      <c r="I8" s="122"/>
      <c r="J8" s="123"/>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8" t="s">
        <v>336</v>
      </c>
      <c r="E11" s="119"/>
      <c r="F11" s="120"/>
      <c r="G11" s="55"/>
      <c r="H11" s="118" t="s">
        <v>337</v>
      </c>
      <c r="I11" s="119"/>
      <c r="J11" s="120"/>
      <c r="K11" s="56"/>
    </row>
    <row r="12" spans="3:11" s="17" customFormat="1" ht="15.75" thickBot="1" x14ac:dyDescent="0.3">
      <c r="C12" s="54"/>
      <c r="D12" s="121"/>
      <c r="E12" s="122"/>
      <c r="F12" s="123"/>
      <c r="G12" s="55"/>
      <c r="H12" s="121"/>
      <c r="I12" s="122"/>
      <c r="J12" s="123"/>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8" t="s">
        <v>340</v>
      </c>
      <c r="E15" s="119"/>
      <c r="F15" s="120"/>
      <c r="G15" s="55"/>
      <c r="H15" s="118" t="s">
        <v>341</v>
      </c>
      <c r="I15" s="119"/>
      <c r="J15" s="120"/>
      <c r="K15" s="56"/>
    </row>
    <row r="16" spans="3:11" s="17" customFormat="1" ht="15.75" thickBot="1" x14ac:dyDescent="0.3">
      <c r="C16" s="54"/>
      <c r="D16" s="121"/>
      <c r="E16" s="122"/>
      <c r="F16" s="123"/>
      <c r="G16" s="55"/>
      <c r="H16" s="121"/>
      <c r="I16" s="122"/>
      <c r="J16" s="123"/>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8" t="s">
        <v>338</v>
      </c>
      <c r="E19" s="119"/>
      <c r="F19" s="120"/>
      <c r="G19" s="55"/>
      <c r="H19" s="118" t="s">
        <v>339</v>
      </c>
      <c r="I19" s="119"/>
      <c r="J19" s="120"/>
      <c r="K19" s="56"/>
    </row>
    <row r="20" spans="3:11" s="17" customFormat="1" ht="15.75" thickBot="1" x14ac:dyDescent="0.3">
      <c r="C20" s="54"/>
      <c r="D20" s="121"/>
      <c r="E20" s="122"/>
      <c r="F20" s="123"/>
      <c r="G20" s="55"/>
      <c r="H20" s="121"/>
      <c r="I20" s="122"/>
      <c r="J20" s="123"/>
      <c r="K20" s="56"/>
    </row>
    <row r="21" spans="3:11" s="17" customFormat="1" x14ac:dyDescent="0.25">
      <c r="C21" s="54"/>
      <c r="D21" s="55"/>
      <c r="E21" s="55"/>
      <c r="F21" s="55"/>
      <c r="G21" s="55"/>
      <c r="H21" s="55"/>
      <c r="I21" s="55"/>
      <c r="J21" s="55"/>
      <c r="K21" s="56"/>
    </row>
    <row r="22" spans="3:11" x14ac:dyDescent="0.25">
      <c r="C22" s="51"/>
      <c r="D22" s="52"/>
      <c r="E22" s="52"/>
      <c r="F22" s="124" t="s">
        <v>355</v>
      </c>
      <c r="G22" s="124"/>
      <c r="H22" s="124"/>
      <c r="I22" s="52"/>
      <c r="J22" s="52"/>
      <c r="K22" s="53"/>
    </row>
    <row r="23" spans="3:11" ht="7.5" customHeight="1" x14ac:dyDescent="0.25">
      <c r="C23" s="51"/>
      <c r="D23" s="52"/>
      <c r="E23" s="52"/>
      <c r="F23" s="52"/>
      <c r="G23" s="57"/>
      <c r="H23" s="52"/>
      <c r="I23" s="52"/>
      <c r="J23" s="52"/>
      <c r="K23" s="53"/>
    </row>
    <row r="24" spans="3:11" x14ac:dyDescent="0.25">
      <c r="C24" s="51"/>
      <c r="D24" s="52"/>
      <c r="E24" s="124" t="s">
        <v>354</v>
      </c>
      <c r="F24" s="124"/>
      <c r="G24" s="124"/>
      <c r="H24" s="124"/>
      <c r="I24" s="124"/>
      <c r="J24" s="52"/>
      <c r="K24" s="53"/>
    </row>
    <row r="25" spans="3:11" ht="7.5" customHeight="1" x14ac:dyDescent="0.25">
      <c r="C25" s="51"/>
      <c r="D25" s="52"/>
      <c r="E25" s="52"/>
      <c r="F25" s="52"/>
      <c r="G25" s="57"/>
      <c r="H25" s="52"/>
      <c r="I25" s="52"/>
      <c r="J25" s="52"/>
      <c r="K25" s="53"/>
    </row>
    <row r="26" spans="3:11" x14ac:dyDescent="0.25">
      <c r="C26" s="51"/>
      <c r="D26" s="52"/>
      <c r="E26" s="124" t="s">
        <v>356</v>
      </c>
      <c r="F26" s="124"/>
      <c r="G26" s="124"/>
      <c r="H26" s="124"/>
      <c r="I26" s="124"/>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7" t="s">
        <v>349</v>
      </c>
    </row>
    <row r="3" spans="1:27" ht="15" customHeight="1" thickBot="1" x14ac:dyDescent="0.3">
      <c r="A3" s="128"/>
    </row>
    <row r="4" spans="1:27" ht="15.75" thickBot="1" x14ac:dyDescent="0.3"/>
    <row r="5" spans="1:27" s="4" customFormat="1" x14ac:dyDescent="0.25">
      <c r="A5" s="32" t="s">
        <v>353</v>
      </c>
      <c r="B5" s="125" t="s">
        <v>8</v>
      </c>
      <c r="C5" s="125" t="s">
        <v>9</v>
      </c>
      <c r="D5" s="131" t="s">
        <v>115</v>
      </c>
      <c r="E5" s="131"/>
      <c r="F5" s="131" t="s">
        <v>116</v>
      </c>
      <c r="G5" s="131"/>
      <c r="H5" s="131" t="s">
        <v>117</v>
      </c>
      <c r="I5" s="131"/>
      <c r="J5" s="131" t="s">
        <v>47</v>
      </c>
      <c r="K5" s="131"/>
      <c r="L5" s="131" t="s">
        <v>48</v>
      </c>
      <c r="M5" s="131"/>
      <c r="N5" s="131" t="s">
        <v>1</v>
      </c>
      <c r="O5" s="131"/>
      <c r="P5" s="131" t="s">
        <v>2</v>
      </c>
      <c r="Q5" s="131"/>
      <c r="R5" s="131" t="s">
        <v>3</v>
      </c>
      <c r="S5" s="131"/>
      <c r="T5" s="131" t="s">
        <v>4</v>
      </c>
      <c r="U5" s="131"/>
      <c r="V5" s="131" t="s">
        <v>385</v>
      </c>
      <c r="W5" s="131"/>
      <c r="X5" s="131" t="s">
        <v>5</v>
      </c>
      <c r="Y5" s="131"/>
      <c r="Z5" s="131" t="s">
        <v>46</v>
      </c>
      <c r="AA5" s="134"/>
    </row>
    <row r="6" spans="1:27" s="4" customFormat="1" x14ac:dyDescent="0.25">
      <c r="A6" s="18" t="s">
        <v>7</v>
      </c>
      <c r="B6" s="126"/>
      <c r="C6" s="12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43961</v>
      </c>
      <c r="C8" s="69">
        <f>VLOOKUP($A8,'Return Data'!$A$7:$R$526,3,0)</f>
        <v>321.39010000000002</v>
      </c>
      <c r="D8" s="69">
        <f>VLOOKUP($A8,'Return Data'!$A$7:$R$526,6,0)</f>
        <v>4.4751730741483504</v>
      </c>
      <c r="E8" s="70">
        <f t="shared" ref="E8:E50" si="0">RANK(D8,D$8:D$50,0)</f>
        <v>9</v>
      </c>
      <c r="F8" s="69">
        <f>VLOOKUP($A8,'Return Data'!$A$7:$R$526,7,0)</f>
        <v>5.2870475428586197</v>
      </c>
      <c r="G8" s="70">
        <f t="shared" ref="G8:G50" si="1">RANK(F8,F$8:F$50,0)</f>
        <v>2</v>
      </c>
      <c r="H8" s="69">
        <f>VLOOKUP($A8,'Return Data'!$A$7:$R$526,8,0)</f>
        <v>5.7464351717061399</v>
      </c>
      <c r="I8" s="70">
        <f t="shared" ref="I8:I50" si="2">RANK(H8,H$8:H$50,0)</f>
        <v>8</v>
      </c>
      <c r="J8" s="69">
        <f>VLOOKUP($A8,'Return Data'!$A$7:$R$526,9,0)</f>
        <v>4.4635955633714</v>
      </c>
      <c r="K8" s="70">
        <f t="shared" ref="K8:K50" si="3">RANK(J8,J$8:J$50,0)</f>
        <v>6</v>
      </c>
      <c r="L8" s="69">
        <f>VLOOKUP($A8,'Return Data'!$A$7:$R$526,10,0)</f>
        <v>5.3234632332260601</v>
      </c>
      <c r="M8" s="70">
        <f t="shared" ref="M8:M50" si="4">RANK(L8,L$8:L$50,0)</f>
        <v>12</v>
      </c>
      <c r="N8" s="69">
        <f>VLOOKUP($A8,'Return Data'!$A$7:$R$526,11,0)</f>
        <v>5.7439086808595698</v>
      </c>
      <c r="O8" s="70">
        <f t="shared" ref="O8:O24" si="5">RANK(N8,N$8:N$50,0)</f>
        <v>14</v>
      </c>
      <c r="P8" s="69">
        <f>VLOOKUP($A8,'Return Data'!$A$7:$R$526,12,0)</f>
        <v>5.5435202067302001</v>
      </c>
      <c r="Q8" s="70">
        <f t="shared" ref="Q8:Q24" si="6">RANK(P8,P$8:P$50,0)</f>
        <v>14</v>
      </c>
      <c r="R8" s="69">
        <f>VLOOKUP($A8,'Return Data'!$A$7:$R$526,13,0)</f>
        <v>5.6538684477890104</v>
      </c>
      <c r="S8" s="70">
        <f t="shared" ref="S8:S24" si="7">RANK(R8,R$8:R$50,0)</f>
        <v>13</v>
      </c>
      <c r="T8" s="69">
        <f>VLOOKUP($A8,'Return Data'!$A$7:$R$526,14,0)</f>
        <v>6.1284277876059203</v>
      </c>
      <c r="U8" s="70">
        <f t="shared" ref="U8:U24" si="8">RANK(T8,T$8:T$50,0)</f>
        <v>9</v>
      </c>
      <c r="V8" s="69">
        <f>VLOOKUP($A8,'Return Data'!$A$7:$R$526,18,0)</f>
        <v>0</v>
      </c>
      <c r="W8" s="70">
        <f t="shared" ref="W8:W24" si="9">RANK(V8,V$8:V$50,0)</f>
        <v>1</v>
      </c>
      <c r="X8" s="69">
        <f>VLOOKUP($A8,'Return Data'!$A$7:$R$526,15,0)</f>
        <v>7.3617458547746697</v>
      </c>
      <c r="Y8" s="70">
        <f t="shared" ref="Y8:Y24" si="10">RANK(X8,X$8:X$50,0)</f>
        <v>9</v>
      </c>
      <c r="Z8" s="69">
        <f>VLOOKUP($A8,'Return Data'!$A$7:$R$526,17,0)</f>
        <v>10.146694511672299</v>
      </c>
      <c r="AA8" s="71">
        <f t="shared" ref="AA8:AA50" si="11">RANK(Z8,Z$8:Z$50,0)</f>
        <v>5</v>
      </c>
    </row>
    <row r="9" spans="1:27" x14ac:dyDescent="0.25">
      <c r="A9" s="67" t="s">
        <v>119</v>
      </c>
      <c r="B9" s="68">
        <f>VLOOKUP($A9,'Return Data'!$A$7:$R$526,2,0)</f>
        <v>43961</v>
      </c>
      <c r="C9" s="69">
        <f>VLOOKUP($A9,'Return Data'!$A$7:$R$526,3,0)</f>
        <v>2217.0825</v>
      </c>
      <c r="D9" s="69">
        <f>VLOOKUP($A9,'Return Data'!$A$7:$R$526,6,0)</f>
        <v>4.3434765323840896</v>
      </c>
      <c r="E9" s="70">
        <f t="shared" si="0"/>
        <v>14</v>
      </c>
      <c r="F9" s="69">
        <f>VLOOKUP($A9,'Return Data'!$A$7:$R$526,7,0)</f>
        <v>4.8541534693289403</v>
      </c>
      <c r="G9" s="70">
        <f t="shared" si="1"/>
        <v>13</v>
      </c>
      <c r="H9" s="69">
        <f>VLOOKUP($A9,'Return Data'!$A$7:$R$526,8,0)</f>
        <v>5.4304688020904903</v>
      </c>
      <c r="I9" s="70">
        <f t="shared" si="2"/>
        <v>15</v>
      </c>
      <c r="J9" s="69">
        <f>VLOOKUP($A9,'Return Data'!$A$7:$R$526,9,0)</f>
        <v>4.0696653147097299</v>
      </c>
      <c r="K9" s="70">
        <f t="shared" si="3"/>
        <v>15</v>
      </c>
      <c r="L9" s="69">
        <f>VLOOKUP($A9,'Return Data'!$A$7:$R$526,10,0)</f>
        <v>5.3496084885310298</v>
      </c>
      <c r="M9" s="70">
        <f t="shared" si="4"/>
        <v>9</v>
      </c>
      <c r="N9" s="69">
        <f>VLOOKUP($A9,'Return Data'!$A$7:$R$526,11,0)</f>
        <v>5.9136145554269701</v>
      </c>
      <c r="O9" s="70">
        <f t="shared" si="5"/>
        <v>8</v>
      </c>
      <c r="P9" s="69">
        <f>VLOOKUP($A9,'Return Data'!$A$7:$R$526,12,0)</f>
        <v>5.6301393826115902</v>
      </c>
      <c r="Q9" s="70">
        <f t="shared" si="6"/>
        <v>9</v>
      </c>
      <c r="R9" s="69">
        <f>VLOOKUP($A9,'Return Data'!$A$7:$R$526,13,0)</f>
        <v>5.6880159013655103</v>
      </c>
      <c r="S9" s="70">
        <f t="shared" si="7"/>
        <v>10</v>
      </c>
      <c r="T9" s="69">
        <f>VLOOKUP($A9,'Return Data'!$A$7:$R$526,14,0)</f>
        <v>6.08031694120083</v>
      </c>
      <c r="U9" s="70">
        <f t="shared" si="8"/>
        <v>12</v>
      </c>
      <c r="V9" s="69">
        <f>VLOOKUP($A9,'Return Data'!$A$7:$R$526,18,0)</f>
        <v>0</v>
      </c>
      <c r="W9" s="70">
        <f t="shared" si="9"/>
        <v>1</v>
      </c>
      <c r="X9" s="69">
        <f>VLOOKUP($A9,'Return Data'!$A$7:$R$526,15,0)</f>
        <v>7.3497693529000401</v>
      </c>
      <c r="Y9" s="70">
        <f t="shared" si="10"/>
        <v>10</v>
      </c>
      <c r="Z9" s="69">
        <f>VLOOKUP($A9,'Return Data'!$A$7:$R$526,17,0)</f>
        <v>10.0747412627759</v>
      </c>
      <c r="AA9" s="71">
        <f t="shared" si="11"/>
        <v>11</v>
      </c>
    </row>
    <row r="10" spans="1:27" x14ac:dyDescent="0.25">
      <c r="A10" s="67" t="s">
        <v>120</v>
      </c>
      <c r="B10" s="68">
        <f>VLOOKUP($A10,'Return Data'!$A$7:$R$526,2,0)</f>
        <v>43961</v>
      </c>
      <c r="C10" s="69">
        <f>VLOOKUP($A10,'Return Data'!$A$7:$R$526,3,0)</f>
        <v>2301.1658000000002</v>
      </c>
      <c r="D10" s="69">
        <f>VLOOKUP($A10,'Return Data'!$A$7:$R$526,6,0)</f>
        <v>3.8499982898244598</v>
      </c>
      <c r="E10" s="70">
        <f t="shared" si="0"/>
        <v>33</v>
      </c>
      <c r="F10" s="69">
        <f>VLOOKUP($A10,'Return Data'!$A$7:$R$526,7,0)</f>
        <v>4.05291196884383</v>
      </c>
      <c r="G10" s="70">
        <f t="shared" si="1"/>
        <v>30</v>
      </c>
      <c r="H10" s="69">
        <f>VLOOKUP($A10,'Return Data'!$A$7:$R$526,8,0)</f>
        <v>4.36942999347783</v>
      </c>
      <c r="I10" s="70">
        <f t="shared" si="2"/>
        <v>28</v>
      </c>
      <c r="J10" s="69">
        <f>VLOOKUP($A10,'Return Data'!$A$7:$R$526,9,0)</f>
        <v>3.6534900689432801</v>
      </c>
      <c r="K10" s="70">
        <f t="shared" si="3"/>
        <v>34</v>
      </c>
      <c r="L10" s="69">
        <f>VLOOKUP($A10,'Return Data'!$A$7:$R$526,10,0)</f>
        <v>4.7223106959493402</v>
      </c>
      <c r="M10" s="70">
        <f t="shared" si="4"/>
        <v>31</v>
      </c>
      <c r="N10" s="69">
        <f>VLOOKUP($A10,'Return Data'!$A$7:$R$526,11,0)</f>
        <v>5.93305585959427</v>
      </c>
      <c r="O10" s="70">
        <f t="shared" si="5"/>
        <v>7</v>
      </c>
      <c r="P10" s="69">
        <f>VLOOKUP($A10,'Return Data'!$A$7:$R$526,12,0)</f>
        <v>5.6597156569569904</v>
      </c>
      <c r="Q10" s="70">
        <f t="shared" si="6"/>
        <v>8</v>
      </c>
      <c r="R10" s="69">
        <f>VLOOKUP($A10,'Return Data'!$A$7:$R$526,13,0)</f>
        <v>5.7567809304875102</v>
      </c>
      <c r="S10" s="70">
        <f t="shared" si="7"/>
        <v>7</v>
      </c>
      <c r="T10" s="69">
        <f>VLOOKUP($A10,'Return Data'!$A$7:$R$526,14,0)</f>
        <v>6.1046440518680098</v>
      </c>
      <c r="U10" s="70">
        <f t="shared" si="8"/>
        <v>10</v>
      </c>
      <c r="V10" s="69">
        <f>VLOOKUP($A10,'Return Data'!$A$7:$R$526,18,0)</f>
        <v>0</v>
      </c>
      <c r="W10" s="70">
        <f t="shared" si="9"/>
        <v>1</v>
      </c>
      <c r="X10" s="69">
        <f>VLOOKUP($A10,'Return Data'!$A$7:$R$526,15,0)</f>
        <v>7.3861567056946802</v>
      </c>
      <c r="Y10" s="70">
        <f t="shared" si="10"/>
        <v>6</v>
      </c>
      <c r="Z10" s="69">
        <f>VLOOKUP($A10,'Return Data'!$A$7:$R$526,17,0)</f>
        <v>10.1658039622533</v>
      </c>
      <c r="AA10" s="71">
        <f t="shared" si="11"/>
        <v>4</v>
      </c>
    </row>
    <row r="11" spans="1:27" x14ac:dyDescent="0.25">
      <c r="A11" s="67" t="s">
        <v>121</v>
      </c>
      <c r="B11" s="68">
        <f>VLOOKUP($A11,'Return Data'!$A$7:$R$526,2,0)</f>
        <v>43961</v>
      </c>
      <c r="C11" s="69">
        <f>VLOOKUP($A11,'Return Data'!$A$7:$R$526,3,0)</f>
        <v>3073.8543</v>
      </c>
      <c r="D11" s="69">
        <f>VLOOKUP($A11,'Return Data'!$A$7:$R$526,6,0)</f>
        <v>4.0559893293303801</v>
      </c>
      <c r="E11" s="70">
        <f t="shared" si="0"/>
        <v>26</v>
      </c>
      <c r="F11" s="69">
        <f>VLOOKUP($A11,'Return Data'!$A$7:$R$526,7,0)</f>
        <v>4.2097232057214002</v>
      </c>
      <c r="G11" s="70">
        <f t="shared" si="1"/>
        <v>28</v>
      </c>
      <c r="H11" s="69">
        <f>VLOOKUP($A11,'Return Data'!$A$7:$R$526,8,0)</f>
        <v>4.8053909536466097</v>
      </c>
      <c r="I11" s="70">
        <f t="shared" si="2"/>
        <v>24</v>
      </c>
      <c r="J11" s="69">
        <f>VLOOKUP($A11,'Return Data'!$A$7:$R$526,9,0)</f>
        <v>3.9264733117287598</v>
      </c>
      <c r="K11" s="70">
        <f t="shared" si="3"/>
        <v>23</v>
      </c>
      <c r="L11" s="69">
        <f>VLOOKUP($A11,'Return Data'!$A$7:$R$526,10,0)</f>
        <v>4.8865704623630402</v>
      </c>
      <c r="M11" s="70">
        <f t="shared" si="4"/>
        <v>25</v>
      </c>
      <c r="N11" s="69">
        <f>VLOOKUP($A11,'Return Data'!$A$7:$R$526,11,0)</f>
        <v>5.7588349872895197</v>
      </c>
      <c r="O11" s="70">
        <f t="shared" si="5"/>
        <v>13</v>
      </c>
      <c r="P11" s="69">
        <f>VLOOKUP($A11,'Return Data'!$A$7:$R$526,12,0)</f>
        <v>5.5927059719302799</v>
      </c>
      <c r="Q11" s="70">
        <f t="shared" si="6"/>
        <v>11</v>
      </c>
      <c r="R11" s="69">
        <f>VLOOKUP($A11,'Return Data'!$A$7:$R$526,13,0)</f>
        <v>5.7553849956948797</v>
      </c>
      <c r="S11" s="70">
        <f t="shared" si="7"/>
        <v>8</v>
      </c>
      <c r="T11" s="69">
        <f>VLOOKUP($A11,'Return Data'!$A$7:$R$526,14,0)</f>
        <v>6.1447085057197102</v>
      </c>
      <c r="U11" s="70">
        <f t="shared" si="8"/>
        <v>7</v>
      </c>
      <c r="V11" s="69">
        <f>VLOOKUP($A11,'Return Data'!$A$7:$R$526,18,0)</f>
        <v>0</v>
      </c>
      <c r="W11" s="70">
        <f t="shared" si="9"/>
        <v>1</v>
      </c>
      <c r="X11" s="69">
        <f>VLOOKUP($A11,'Return Data'!$A$7:$R$526,15,0)</f>
        <v>7.3753762384674904</v>
      </c>
      <c r="Y11" s="70">
        <f t="shared" si="10"/>
        <v>8</v>
      </c>
      <c r="Z11" s="69">
        <f>VLOOKUP($A11,'Return Data'!$A$7:$R$526,17,0)</f>
        <v>10.041705246684099</v>
      </c>
      <c r="AA11" s="71">
        <f t="shared" si="11"/>
        <v>14</v>
      </c>
    </row>
    <row r="12" spans="1:27" x14ac:dyDescent="0.25">
      <c r="A12" s="67" t="s">
        <v>122</v>
      </c>
      <c r="B12" s="68">
        <f>VLOOKUP($A12,'Return Data'!$A$7:$R$526,2,0)</f>
        <v>43961</v>
      </c>
      <c r="C12" s="69">
        <f>VLOOKUP($A12,'Return Data'!$A$7:$R$526,3,0)</f>
        <v>2297.8384000000001</v>
      </c>
      <c r="D12" s="69">
        <f>VLOOKUP($A12,'Return Data'!$A$7:$R$526,6,0)</f>
        <v>4.2543632826822497</v>
      </c>
      <c r="E12" s="70">
        <f t="shared" si="0"/>
        <v>17</v>
      </c>
      <c r="F12" s="69">
        <f>VLOOKUP($A12,'Return Data'!$A$7:$R$526,7,0)</f>
        <v>4.62414453434923</v>
      </c>
      <c r="G12" s="70">
        <f t="shared" si="1"/>
        <v>19</v>
      </c>
      <c r="H12" s="69">
        <f>VLOOKUP($A12,'Return Data'!$A$7:$R$526,8,0)</f>
        <v>5.5868831620906496</v>
      </c>
      <c r="I12" s="70">
        <f t="shared" si="2"/>
        <v>10</v>
      </c>
      <c r="J12" s="69">
        <f>VLOOKUP($A12,'Return Data'!$A$7:$R$526,9,0)</f>
        <v>4.0211116761143897</v>
      </c>
      <c r="K12" s="70">
        <f t="shared" si="3"/>
        <v>17</v>
      </c>
      <c r="L12" s="69">
        <f>VLOOKUP($A12,'Return Data'!$A$7:$R$526,10,0)</f>
        <v>5.5706131500774303</v>
      </c>
      <c r="M12" s="70">
        <f t="shared" si="4"/>
        <v>4</v>
      </c>
      <c r="N12" s="69">
        <f>VLOOKUP($A12,'Return Data'!$A$7:$R$526,11,0)</f>
        <v>5.6002354994140102</v>
      </c>
      <c r="O12" s="70">
        <f t="shared" si="5"/>
        <v>20</v>
      </c>
      <c r="P12" s="69">
        <f>VLOOKUP($A12,'Return Data'!$A$7:$R$526,12,0)</f>
        <v>5.34362359638203</v>
      </c>
      <c r="Q12" s="70">
        <f t="shared" si="6"/>
        <v>24</v>
      </c>
      <c r="R12" s="69">
        <f>VLOOKUP($A12,'Return Data'!$A$7:$R$526,13,0)</f>
        <v>5.4454131450199403</v>
      </c>
      <c r="S12" s="70">
        <f t="shared" si="7"/>
        <v>25</v>
      </c>
      <c r="T12" s="69">
        <f>VLOOKUP($A12,'Return Data'!$A$7:$R$526,14,0)</f>
        <v>5.8287467260862504</v>
      </c>
      <c r="U12" s="70">
        <f t="shared" si="8"/>
        <v>27</v>
      </c>
      <c r="V12" s="69">
        <f>VLOOKUP($A12,'Return Data'!$A$7:$R$526,18,0)</f>
        <v>0</v>
      </c>
      <c r="W12" s="70">
        <f t="shared" si="9"/>
        <v>1</v>
      </c>
      <c r="X12" s="69">
        <f>VLOOKUP($A12,'Return Data'!$A$7:$R$526,15,0)</f>
        <v>7.2474028448905701</v>
      </c>
      <c r="Y12" s="70">
        <f t="shared" si="10"/>
        <v>23</v>
      </c>
      <c r="Z12" s="69">
        <f>VLOOKUP($A12,'Return Data'!$A$7:$R$526,17,0)</f>
        <v>10.025307294868201</v>
      </c>
      <c r="AA12" s="71">
        <f t="shared" si="11"/>
        <v>18</v>
      </c>
    </row>
    <row r="13" spans="1:27" x14ac:dyDescent="0.25">
      <c r="A13" s="67" t="s">
        <v>123</v>
      </c>
      <c r="B13" s="68">
        <f>VLOOKUP($A13,'Return Data'!$A$7:$R$526,2,0)</f>
        <v>43961</v>
      </c>
      <c r="C13" s="69">
        <f>VLOOKUP($A13,'Return Data'!$A$7:$R$526,3,0)</f>
        <v>2399.6280999999999</v>
      </c>
      <c r="D13" s="69">
        <f>VLOOKUP($A13,'Return Data'!$A$7:$R$526,6,0)</f>
        <v>3.4592388007483899</v>
      </c>
      <c r="E13" s="70">
        <f t="shared" si="0"/>
        <v>38</v>
      </c>
      <c r="F13" s="69">
        <f>VLOOKUP($A13,'Return Data'!$A$7:$R$526,7,0)</f>
        <v>3.4598946145445502</v>
      </c>
      <c r="G13" s="70">
        <f t="shared" si="1"/>
        <v>38</v>
      </c>
      <c r="H13" s="69">
        <f>VLOOKUP($A13,'Return Data'!$A$7:$R$526,8,0)</f>
        <v>3.4633828308177201</v>
      </c>
      <c r="I13" s="70">
        <f t="shared" si="2"/>
        <v>39</v>
      </c>
      <c r="J13" s="69">
        <f>VLOOKUP($A13,'Return Data'!$A$7:$R$526,9,0)</f>
        <v>3.4323505297367198</v>
      </c>
      <c r="K13" s="70">
        <f t="shared" si="3"/>
        <v>37</v>
      </c>
      <c r="L13" s="69">
        <f>VLOOKUP($A13,'Return Data'!$A$7:$R$526,10,0)</f>
        <v>3.6965955031672801</v>
      </c>
      <c r="M13" s="70">
        <f t="shared" si="4"/>
        <v>41</v>
      </c>
      <c r="N13" s="69">
        <f>VLOOKUP($A13,'Return Data'!$A$7:$R$526,11,0)</f>
        <v>4.38975974815345</v>
      </c>
      <c r="O13" s="70">
        <f t="shared" si="5"/>
        <v>35</v>
      </c>
      <c r="P13" s="69">
        <f>VLOOKUP($A13,'Return Data'!$A$7:$R$526,12,0)</f>
        <v>4.7477895767922398</v>
      </c>
      <c r="Q13" s="70">
        <f t="shared" si="6"/>
        <v>34</v>
      </c>
      <c r="R13" s="69">
        <f>VLOOKUP($A13,'Return Data'!$A$7:$R$526,13,0)</f>
        <v>5.0011779185783602</v>
      </c>
      <c r="S13" s="70">
        <f t="shared" si="7"/>
        <v>32</v>
      </c>
      <c r="T13" s="69">
        <f>VLOOKUP($A13,'Return Data'!$A$7:$R$526,14,0)</f>
        <v>5.4226422074735403</v>
      </c>
      <c r="U13" s="70">
        <f t="shared" si="8"/>
        <v>31</v>
      </c>
      <c r="V13" s="69">
        <f>VLOOKUP($A13,'Return Data'!$A$7:$R$526,18,0)</f>
        <v>0</v>
      </c>
      <c r="W13" s="70">
        <f t="shared" si="9"/>
        <v>1</v>
      </c>
      <c r="X13" s="69">
        <f>VLOOKUP($A13,'Return Data'!$A$7:$R$526,15,0)</f>
        <v>6.9808692168382702</v>
      </c>
      <c r="Y13" s="70">
        <f t="shared" si="10"/>
        <v>30</v>
      </c>
      <c r="Z13" s="69">
        <f>VLOOKUP($A13,'Return Data'!$A$7:$R$526,17,0)</f>
        <v>9.7512186361923696</v>
      </c>
      <c r="AA13" s="71">
        <f t="shared" si="11"/>
        <v>29</v>
      </c>
    </row>
    <row r="14" spans="1:27" x14ac:dyDescent="0.25">
      <c r="A14" s="67" t="s">
        <v>124</v>
      </c>
      <c r="B14" s="68">
        <f>VLOOKUP($A14,'Return Data'!$A$7:$R$526,2,0)</f>
        <v>43961</v>
      </c>
      <c r="C14" s="69">
        <f>VLOOKUP($A14,'Return Data'!$A$7:$R$526,3,0)</f>
        <v>2855.9796999999999</v>
      </c>
      <c r="D14" s="69">
        <f>VLOOKUP($A14,'Return Data'!$A$7:$R$526,6,0)</f>
        <v>4.1041845828472301</v>
      </c>
      <c r="E14" s="70">
        <f t="shared" si="0"/>
        <v>25</v>
      </c>
      <c r="F14" s="69">
        <f>VLOOKUP($A14,'Return Data'!$A$7:$R$526,7,0)</f>
        <v>4.3613160266825099</v>
      </c>
      <c r="G14" s="70">
        <f t="shared" si="1"/>
        <v>25</v>
      </c>
      <c r="H14" s="69">
        <f>VLOOKUP($A14,'Return Data'!$A$7:$R$526,8,0)</f>
        <v>4.5460440942547597</v>
      </c>
      <c r="I14" s="70">
        <f t="shared" si="2"/>
        <v>27</v>
      </c>
      <c r="J14" s="69">
        <f>VLOOKUP($A14,'Return Data'!$A$7:$R$526,9,0)</f>
        <v>3.7976838916296298</v>
      </c>
      <c r="K14" s="70">
        <f t="shared" si="3"/>
        <v>31</v>
      </c>
      <c r="L14" s="69">
        <f>VLOOKUP($A14,'Return Data'!$A$7:$R$526,10,0)</f>
        <v>4.8948351512457497</v>
      </c>
      <c r="M14" s="70">
        <f t="shared" si="4"/>
        <v>24</v>
      </c>
      <c r="N14" s="69">
        <f>VLOOKUP($A14,'Return Data'!$A$7:$R$526,11,0)</f>
        <v>5.8692996276401299</v>
      </c>
      <c r="O14" s="70">
        <f t="shared" si="5"/>
        <v>11</v>
      </c>
      <c r="P14" s="69">
        <f>VLOOKUP($A14,'Return Data'!$A$7:$R$526,12,0)</f>
        <v>5.5415937697581903</v>
      </c>
      <c r="Q14" s="70">
        <f t="shared" si="6"/>
        <v>15</v>
      </c>
      <c r="R14" s="69">
        <f>VLOOKUP($A14,'Return Data'!$A$7:$R$526,13,0)</f>
        <v>5.6032540437292102</v>
      </c>
      <c r="S14" s="70">
        <f t="shared" si="7"/>
        <v>16</v>
      </c>
      <c r="T14" s="69">
        <f>VLOOKUP($A14,'Return Data'!$A$7:$R$526,14,0)</f>
        <v>5.9919355927158504</v>
      </c>
      <c r="U14" s="70">
        <f t="shared" si="8"/>
        <v>17</v>
      </c>
      <c r="V14" s="69">
        <f>VLOOKUP($A14,'Return Data'!$A$7:$R$526,18,0)</f>
        <v>0</v>
      </c>
      <c r="W14" s="70">
        <f t="shared" si="9"/>
        <v>1</v>
      </c>
      <c r="X14" s="69">
        <f>VLOOKUP($A14,'Return Data'!$A$7:$R$526,15,0)</f>
        <v>7.3011688896941802</v>
      </c>
      <c r="Y14" s="70">
        <f t="shared" si="10"/>
        <v>14</v>
      </c>
      <c r="Z14" s="69">
        <f>VLOOKUP($A14,'Return Data'!$A$7:$R$526,17,0)</f>
        <v>10.019335096105401</v>
      </c>
      <c r="AA14" s="71">
        <f t="shared" si="11"/>
        <v>19</v>
      </c>
    </row>
    <row r="15" spans="1:27" x14ac:dyDescent="0.25">
      <c r="A15" s="67" t="s">
        <v>125</v>
      </c>
      <c r="B15" s="68">
        <f>VLOOKUP($A15,'Return Data'!$A$7:$R$526,2,0)</f>
        <v>43961</v>
      </c>
      <c r="C15" s="69">
        <f>VLOOKUP($A15,'Return Data'!$A$7:$R$526,3,0)</f>
        <v>2573.6478000000002</v>
      </c>
      <c r="D15" s="69">
        <f>VLOOKUP($A15,'Return Data'!$A$7:$R$526,6,0)</f>
        <v>4.7715173530872299</v>
      </c>
      <c r="E15" s="70">
        <f t="shared" si="0"/>
        <v>3</v>
      </c>
      <c r="F15" s="69">
        <f>VLOOKUP($A15,'Return Data'!$A$7:$R$526,7,0)</f>
        <v>5.1763423780830999</v>
      </c>
      <c r="G15" s="70">
        <f t="shared" si="1"/>
        <v>6</v>
      </c>
      <c r="H15" s="69">
        <f>VLOOKUP($A15,'Return Data'!$A$7:$R$526,8,0)</f>
        <v>6.1284365615050502</v>
      </c>
      <c r="I15" s="70">
        <f t="shared" si="2"/>
        <v>2</v>
      </c>
      <c r="J15" s="69">
        <f>VLOOKUP($A15,'Return Data'!$A$7:$R$526,9,0)</f>
        <v>4.6306972951997896</v>
      </c>
      <c r="K15" s="70">
        <f t="shared" si="3"/>
        <v>4</v>
      </c>
      <c r="L15" s="69">
        <f>VLOOKUP($A15,'Return Data'!$A$7:$R$526,10,0)</f>
        <v>5.8221993422895801</v>
      </c>
      <c r="M15" s="70">
        <f t="shared" si="4"/>
        <v>1</v>
      </c>
      <c r="N15" s="69">
        <f>VLOOKUP($A15,'Return Data'!$A$7:$R$526,11,0)</f>
        <v>6.0743877936419697</v>
      </c>
      <c r="O15" s="70">
        <f t="shared" si="5"/>
        <v>5</v>
      </c>
      <c r="P15" s="69">
        <f>VLOOKUP($A15,'Return Data'!$A$7:$R$526,12,0)</f>
        <v>5.7391177530297499</v>
      </c>
      <c r="Q15" s="70">
        <f t="shared" si="6"/>
        <v>5</v>
      </c>
      <c r="R15" s="69">
        <f>VLOOKUP($A15,'Return Data'!$A$7:$R$526,13,0)</f>
        <v>5.8397207370703796</v>
      </c>
      <c r="S15" s="70">
        <f t="shared" si="7"/>
        <v>4</v>
      </c>
      <c r="T15" s="69">
        <f>VLOOKUP($A15,'Return Data'!$A$7:$R$526,14,0)</f>
        <v>6.2286259319542099</v>
      </c>
      <c r="U15" s="70">
        <f t="shared" si="8"/>
        <v>3</v>
      </c>
      <c r="V15" s="69">
        <f>VLOOKUP($A15,'Return Data'!$A$7:$R$526,18,0)</f>
        <v>0</v>
      </c>
      <c r="W15" s="70">
        <f t="shared" si="9"/>
        <v>1</v>
      </c>
      <c r="X15" s="69">
        <f>VLOOKUP($A15,'Return Data'!$A$7:$R$526,15,0)</f>
        <v>7.4124791044481197</v>
      </c>
      <c r="Y15" s="70">
        <f t="shared" si="10"/>
        <v>4</v>
      </c>
      <c r="Z15" s="69">
        <f>VLOOKUP($A15,'Return Data'!$A$7:$R$526,17,0)</f>
        <v>9.89460537074911</v>
      </c>
      <c r="AA15" s="71">
        <f t="shared" si="11"/>
        <v>28</v>
      </c>
    </row>
    <row r="16" spans="1:27" x14ac:dyDescent="0.25">
      <c r="A16" s="67" t="s">
        <v>126</v>
      </c>
      <c r="B16" s="68">
        <f>VLOOKUP($A16,'Return Data'!$A$7:$R$526,2,0)</f>
        <v>43961</v>
      </c>
      <c r="C16" s="69">
        <f>VLOOKUP($A16,'Return Data'!$A$7:$R$526,3,0)</f>
        <v>2188.8494999999998</v>
      </c>
      <c r="D16" s="69">
        <f>VLOOKUP($A16,'Return Data'!$A$7:$R$526,6,0)</f>
        <v>3.70019353814499</v>
      </c>
      <c r="E16" s="70">
        <f t="shared" si="0"/>
        <v>35</v>
      </c>
      <c r="F16" s="69">
        <f>VLOOKUP($A16,'Return Data'!$A$7:$R$526,7,0)</f>
        <v>3.6975096630708801</v>
      </c>
      <c r="G16" s="70">
        <f t="shared" si="1"/>
        <v>36</v>
      </c>
      <c r="H16" s="69">
        <f>VLOOKUP($A16,'Return Data'!$A$7:$R$526,8,0)</f>
        <v>3.68310467452913</v>
      </c>
      <c r="I16" s="70">
        <f t="shared" si="2"/>
        <v>37</v>
      </c>
      <c r="J16" s="69">
        <f>VLOOKUP($A16,'Return Data'!$A$7:$R$526,9,0)</f>
        <v>3.6564438336866298</v>
      </c>
      <c r="K16" s="70">
        <f t="shared" si="3"/>
        <v>33</v>
      </c>
      <c r="L16" s="69">
        <f>VLOOKUP($A16,'Return Data'!$A$7:$R$526,10,0)</f>
        <v>3.9370098940924501</v>
      </c>
      <c r="M16" s="70">
        <f t="shared" si="4"/>
        <v>38</v>
      </c>
      <c r="N16" s="69">
        <f>VLOOKUP($A16,'Return Data'!$A$7:$R$526,11,0)</f>
        <v>4.7940338822493898</v>
      </c>
      <c r="O16" s="70">
        <f t="shared" si="5"/>
        <v>30</v>
      </c>
      <c r="P16" s="69">
        <f>VLOOKUP($A16,'Return Data'!$A$7:$R$526,12,0)</f>
        <v>4.8259116158816999</v>
      </c>
      <c r="Q16" s="70">
        <f t="shared" si="6"/>
        <v>32</v>
      </c>
      <c r="R16" s="69">
        <f>VLOOKUP($A16,'Return Data'!$A$7:$R$526,13,0)</f>
        <v>4.96344043276516</v>
      </c>
      <c r="S16" s="70">
        <f t="shared" si="7"/>
        <v>34</v>
      </c>
      <c r="T16" s="69">
        <f>VLOOKUP($A16,'Return Data'!$A$7:$R$526,14,0)</f>
        <v>5.3694871098714598</v>
      </c>
      <c r="U16" s="70">
        <f t="shared" si="8"/>
        <v>34</v>
      </c>
      <c r="V16" s="69">
        <f>VLOOKUP($A16,'Return Data'!$A$7:$R$526,18,0)</f>
        <v>0</v>
      </c>
      <c r="W16" s="70">
        <f t="shared" si="9"/>
        <v>1</v>
      </c>
      <c r="X16" s="69">
        <f>VLOOKUP($A16,'Return Data'!$A$7:$R$526,15,0)</f>
        <v>7.1151629723573304</v>
      </c>
      <c r="Y16" s="70">
        <f t="shared" si="10"/>
        <v>29</v>
      </c>
      <c r="Z16" s="69">
        <f>VLOOKUP($A16,'Return Data'!$A$7:$R$526,17,0)</f>
        <v>10.081425842215801</v>
      </c>
      <c r="AA16" s="71">
        <f t="shared" si="11"/>
        <v>10</v>
      </c>
    </row>
    <row r="17" spans="1:27" x14ac:dyDescent="0.25">
      <c r="A17" s="67" t="s">
        <v>127</v>
      </c>
      <c r="B17" s="68">
        <f>VLOOKUP($A17,'Return Data'!$A$7:$R$526,2,0)</f>
        <v>43961</v>
      </c>
      <c r="C17" s="69">
        <f>VLOOKUP($A17,'Return Data'!$A$7:$R$526,3,0)</f>
        <v>3001.1837</v>
      </c>
      <c r="D17" s="69">
        <f>VLOOKUP($A17,'Return Data'!$A$7:$R$526,6,0)</f>
        <v>5.2510337408752097</v>
      </c>
      <c r="E17" s="70">
        <f t="shared" si="0"/>
        <v>1</v>
      </c>
      <c r="F17" s="69">
        <f>VLOOKUP($A17,'Return Data'!$A$7:$R$526,7,0)</f>
        <v>5.5710637594466803</v>
      </c>
      <c r="G17" s="70">
        <f t="shared" si="1"/>
        <v>1</v>
      </c>
      <c r="H17" s="69">
        <f>VLOOKUP($A17,'Return Data'!$A$7:$R$526,8,0)</f>
        <v>6.0274314806890601</v>
      </c>
      <c r="I17" s="70">
        <f t="shared" si="2"/>
        <v>4</v>
      </c>
      <c r="J17" s="69">
        <f>VLOOKUP($A17,'Return Data'!$A$7:$R$526,9,0)</f>
        <v>4.7370387428452103</v>
      </c>
      <c r="K17" s="70">
        <f t="shared" si="3"/>
        <v>3</v>
      </c>
      <c r="L17" s="69">
        <f>VLOOKUP($A17,'Return Data'!$A$7:$R$526,10,0)</f>
        <v>5.45081528269335</v>
      </c>
      <c r="M17" s="70">
        <f t="shared" si="4"/>
        <v>7</v>
      </c>
      <c r="N17" s="69">
        <f>VLOOKUP($A17,'Return Data'!$A$7:$R$526,11,0)</f>
        <v>6.21732125342686</v>
      </c>
      <c r="O17" s="70">
        <f t="shared" si="5"/>
        <v>1</v>
      </c>
      <c r="P17" s="69">
        <f>VLOOKUP($A17,'Return Data'!$A$7:$R$526,12,0)</f>
        <v>5.9290869348276001</v>
      </c>
      <c r="Q17" s="70">
        <f t="shared" si="6"/>
        <v>2</v>
      </c>
      <c r="R17" s="69">
        <f>VLOOKUP($A17,'Return Data'!$A$7:$R$526,13,0)</f>
        <v>6.0315054105143</v>
      </c>
      <c r="S17" s="70">
        <f t="shared" si="7"/>
        <v>2</v>
      </c>
      <c r="T17" s="69">
        <f>VLOOKUP($A17,'Return Data'!$A$7:$R$526,14,0)</f>
        <v>6.3757943609092802</v>
      </c>
      <c r="U17" s="70">
        <f t="shared" si="8"/>
        <v>2</v>
      </c>
      <c r="V17" s="69">
        <f>VLOOKUP($A17,'Return Data'!$A$7:$R$526,18,0)</f>
        <v>0</v>
      </c>
      <c r="W17" s="70">
        <f t="shared" si="9"/>
        <v>1</v>
      </c>
      <c r="X17" s="69">
        <f>VLOOKUP($A17,'Return Data'!$A$7:$R$526,15,0)</f>
        <v>7.4905673656674203</v>
      </c>
      <c r="Y17" s="70">
        <f t="shared" si="10"/>
        <v>2</v>
      </c>
      <c r="Z17" s="69">
        <f>VLOOKUP($A17,'Return Data'!$A$7:$R$526,17,0)</f>
        <v>10.263641404776701</v>
      </c>
      <c r="AA17" s="71">
        <f t="shared" si="11"/>
        <v>3</v>
      </c>
    </row>
    <row r="18" spans="1:27" x14ac:dyDescent="0.25">
      <c r="A18" s="67" t="s">
        <v>128</v>
      </c>
      <c r="B18" s="68">
        <f>VLOOKUP($A18,'Return Data'!$A$7:$R$526,2,0)</f>
        <v>43961</v>
      </c>
      <c r="C18" s="69">
        <f>VLOOKUP($A18,'Return Data'!$A$7:$R$526,3,0)</f>
        <v>3928.3557999999998</v>
      </c>
      <c r="D18" s="69">
        <f>VLOOKUP($A18,'Return Data'!$A$7:$R$526,6,0)</f>
        <v>4.0431442518660301</v>
      </c>
      <c r="E18" s="70">
        <f t="shared" si="0"/>
        <v>28</v>
      </c>
      <c r="F18" s="69">
        <f>VLOOKUP($A18,'Return Data'!$A$7:$R$526,7,0)</f>
        <v>4.8210589532317103</v>
      </c>
      <c r="G18" s="70">
        <f t="shared" si="1"/>
        <v>15</v>
      </c>
      <c r="H18" s="69">
        <f>VLOOKUP($A18,'Return Data'!$A$7:$R$526,8,0)</f>
        <v>5.1605124833068796</v>
      </c>
      <c r="I18" s="70">
        <f t="shared" si="2"/>
        <v>20</v>
      </c>
      <c r="J18" s="69">
        <f>VLOOKUP($A18,'Return Data'!$A$7:$R$526,9,0)</f>
        <v>3.9680904785159998</v>
      </c>
      <c r="K18" s="70">
        <f t="shared" si="3"/>
        <v>21</v>
      </c>
      <c r="L18" s="69">
        <f>VLOOKUP($A18,'Return Data'!$A$7:$R$526,10,0)</f>
        <v>5.1526058249951303</v>
      </c>
      <c r="M18" s="70">
        <f t="shared" si="4"/>
        <v>17</v>
      </c>
      <c r="N18" s="69">
        <f>VLOOKUP($A18,'Return Data'!$A$7:$R$526,11,0)</f>
        <v>5.6667328534284902</v>
      </c>
      <c r="O18" s="70">
        <f t="shared" si="5"/>
        <v>18</v>
      </c>
      <c r="P18" s="69">
        <f>VLOOKUP($A18,'Return Data'!$A$7:$R$526,12,0)</f>
        <v>5.4330999622240901</v>
      </c>
      <c r="Q18" s="70">
        <f t="shared" si="6"/>
        <v>22</v>
      </c>
      <c r="R18" s="69">
        <f>VLOOKUP($A18,'Return Data'!$A$7:$R$526,13,0)</f>
        <v>5.5287914314922304</v>
      </c>
      <c r="S18" s="70">
        <f t="shared" si="7"/>
        <v>22</v>
      </c>
      <c r="T18" s="69">
        <f>VLOOKUP($A18,'Return Data'!$A$7:$R$526,14,0)</f>
        <v>5.9565365930457199</v>
      </c>
      <c r="U18" s="70">
        <f t="shared" si="8"/>
        <v>21</v>
      </c>
      <c r="V18" s="69">
        <f>VLOOKUP($A18,'Return Data'!$A$7:$R$526,18,0)</f>
        <v>0</v>
      </c>
      <c r="W18" s="70">
        <f t="shared" si="9"/>
        <v>1</v>
      </c>
      <c r="X18" s="69">
        <f>VLOOKUP($A18,'Return Data'!$A$7:$R$526,15,0)</f>
        <v>7.1777531291909904</v>
      </c>
      <c r="Y18" s="70">
        <f t="shared" si="10"/>
        <v>26</v>
      </c>
      <c r="Z18" s="69">
        <f>VLOOKUP($A18,'Return Data'!$A$7:$R$526,17,0)</f>
        <v>9.9727280497146396</v>
      </c>
      <c r="AA18" s="71">
        <f t="shared" si="11"/>
        <v>24</v>
      </c>
    </row>
    <row r="19" spans="1:27" x14ac:dyDescent="0.25">
      <c r="A19" s="67" t="s">
        <v>129</v>
      </c>
      <c r="B19" s="68">
        <f>VLOOKUP($A19,'Return Data'!$A$7:$R$526,2,0)</f>
        <v>43961</v>
      </c>
      <c r="C19" s="69">
        <f>VLOOKUP($A19,'Return Data'!$A$7:$R$526,3,0)</f>
        <v>1988.9581000000001</v>
      </c>
      <c r="D19" s="69">
        <f>VLOOKUP($A19,'Return Data'!$A$7:$R$526,6,0)</f>
        <v>4.6009171534421904</v>
      </c>
      <c r="E19" s="70">
        <f t="shared" si="0"/>
        <v>7</v>
      </c>
      <c r="F19" s="69">
        <f>VLOOKUP($A19,'Return Data'!$A$7:$R$526,7,0)</f>
        <v>4.8674923167339603</v>
      </c>
      <c r="G19" s="70">
        <f t="shared" si="1"/>
        <v>11</v>
      </c>
      <c r="H19" s="69">
        <f>VLOOKUP($A19,'Return Data'!$A$7:$R$526,8,0)</f>
        <v>4.7833289997435697</v>
      </c>
      <c r="I19" s="70">
        <f t="shared" si="2"/>
        <v>25</v>
      </c>
      <c r="J19" s="69">
        <f>VLOOKUP($A19,'Return Data'!$A$7:$R$526,9,0)</f>
        <v>4.3389062017693796</v>
      </c>
      <c r="K19" s="70">
        <f t="shared" si="3"/>
        <v>7</v>
      </c>
      <c r="L19" s="69">
        <f>VLOOKUP($A19,'Return Data'!$A$7:$R$526,10,0)</f>
        <v>5.2806377793705499</v>
      </c>
      <c r="M19" s="70">
        <f t="shared" si="4"/>
        <v>15</v>
      </c>
      <c r="N19" s="69">
        <f>VLOOKUP($A19,'Return Data'!$A$7:$R$526,11,0)</f>
        <v>5.1873439762504496</v>
      </c>
      <c r="O19" s="70">
        <f t="shared" si="5"/>
        <v>29</v>
      </c>
      <c r="P19" s="69">
        <f>VLOOKUP($A19,'Return Data'!$A$7:$R$526,12,0)</f>
        <v>5.2930369756055704</v>
      </c>
      <c r="Q19" s="70">
        <f t="shared" si="6"/>
        <v>27</v>
      </c>
      <c r="R19" s="69">
        <f>VLOOKUP($A19,'Return Data'!$A$7:$R$526,13,0)</f>
        <v>5.5057011199565897</v>
      </c>
      <c r="S19" s="70">
        <f t="shared" si="7"/>
        <v>24</v>
      </c>
      <c r="T19" s="69">
        <f>VLOOKUP($A19,'Return Data'!$A$7:$R$526,14,0)</f>
        <v>5.9593625285334699</v>
      </c>
      <c r="U19" s="70">
        <f t="shared" si="8"/>
        <v>20</v>
      </c>
      <c r="V19" s="69">
        <f>VLOOKUP($A19,'Return Data'!$A$7:$R$526,18,0)</f>
        <v>0</v>
      </c>
      <c r="W19" s="70">
        <f t="shared" si="9"/>
        <v>1</v>
      </c>
      <c r="X19" s="69">
        <f>VLOOKUP($A19,'Return Data'!$A$7:$R$526,15,0)</f>
        <v>7.2901431583065603</v>
      </c>
      <c r="Y19" s="70">
        <f t="shared" si="10"/>
        <v>16</v>
      </c>
      <c r="Z19" s="69">
        <f>VLOOKUP($A19,'Return Data'!$A$7:$R$526,17,0)</f>
        <v>10.0025676720419</v>
      </c>
      <c r="AA19" s="71">
        <f t="shared" si="11"/>
        <v>22</v>
      </c>
    </row>
    <row r="20" spans="1:27" x14ac:dyDescent="0.25">
      <c r="A20" s="67" t="s">
        <v>130</v>
      </c>
      <c r="B20" s="68">
        <f>VLOOKUP($A20,'Return Data'!$A$7:$R$526,2,0)</f>
        <v>43961</v>
      </c>
      <c r="C20" s="69">
        <f>VLOOKUP($A20,'Return Data'!$A$7:$R$526,3,0)</f>
        <v>295.48770000000002</v>
      </c>
      <c r="D20" s="69">
        <f>VLOOKUP($A20,'Return Data'!$A$7:$R$526,6,0)</f>
        <v>4.4350719812842296</v>
      </c>
      <c r="E20" s="70">
        <f t="shared" si="0"/>
        <v>11</v>
      </c>
      <c r="F20" s="69">
        <f>VLOOKUP($A20,'Return Data'!$A$7:$R$526,7,0)</f>
        <v>4.9017832063230298</v>
      </c>
      <c r="G20" s="70">
        <f t="shared" si="1"/>
        <v>10</v>
      </c>
      <c r="H20" s="69">
        <f>VLOOKUP($A20,'Return Data'!$A$7:$R$526,8,0)</f>
        <v>5.7696820966106204</v>
      </c>
      <c r="I20" s="70">
        <f t="shared" si="2"/>
        <v>6</v>
      </c>
      <c r="J20" s="69">
        <f>VLOOKUP($A20,'Return Data'!$A$7:$R$526,9,0)</f>
        <v>4.1021671639235198</v>
      </c>
      <c r="K20" s="70">
        <f t="shared" si="3"/>
        <v>14</v>
      </c>
      <c r="L20" s="69">
        <f>VLOOKUP($A20,'Return Data'!$A$7:$R$526,10,0)</f>
        <v>5.3402477619259896</v>
      </c>
      <c r="M20" s="70">
        <f t="shared" si="4"/>
        <v>11</v>
      </c>
      <c r="N20" s="69">
        <f>VLOOKUP($A20,'Return Data'!$A$7:$R$526,11,0)</f>
        <v>5.8724569089347103</v>
      </c>
      <c r="O20" s="70">
        <f t="shared" si="5"/>
        <v>9</v>
      </c>
      <c r="P20" s="69">
        <f>VLOOKUP($A20,'Return Data'!$A$7:$R$526,12,0)</f>
        <v>5.5760130827706096</v>
      </c>
      <c r="Q20" s="70">
        <f t="shared" si="6"/>
        <v>13</v>
      </c>
      <c r="R20" s="69">
        <f>VLOOKUP($A20,'Return Data'!$A$7:$R$526,13,0)</f>
        <v>5.6430465823524996</v>
      </c>
      <c r="S20" s="70">
        <f t="shared" si="7"/>
        <v>14</v>
      </c>
      <c r="T20" s="69">
        <f>VLOOKUP($A20,'Return Data'!$A$7:$R$526,14,0)</f>
        <v>6.0549396946298</v>
      </c>
      <c r="U20" s="70">
        <f t="shared" si="8"/>
        <v>14</v>
      </c>
      <c r="V20" s="69">
        <f>VLOOKUP($A20,'Return Data'!$A$7:$R$526,18,0)</f>
        <v>0</v>
      </c>
      <c r="W20" s="70">
        <f t="shared" si="9"/>
        <v>1</v>
      </c>
      <c r="X20" s="69">
        <f>VLOOKUP($A20,'Return Data'!$A$7:$R$526,15,0)</f>
        <v>7.2877168362785802</v>
      </c>
      <c r="Y20" s="70">
        <f t="shared" si="10"/>
        <v>19</v>
      </c>
      <c r="Z20" s="69">
        <f>VLOOKUP($A20,'Return Data'!$A$7:$R$526,17,0)</f>
        <v>10.0458574777976</v>
      </c>
      <c r="AA20" s="71">
        <f t="shared" si="11"/>
        <v>13</v>
      </c>
    </row>
    <row r="21" spans="1:27" x14ac:dyDescent="0.25">
      <c r="A21" s="67" t="s">
        <v>131</v>
      </c>
      <c r="B21" s="68">
        <f>VLOOKUP($A21,'Return Data'!$A$7:$R$526,2,0)</f>
        <v>43961</v>
      </c>
      <c r="C21" s="69">
        <f>VLOOKUP($A21,'Return Data'!$A$7:$R$526,3,0)</f>
        <v>2143.9223000000002</v>
      </c>
      <c r="D21" s="69">
        <f>VLOOKUP($A21,'Return Data'!$A$7:$R$526,6,0)</f>
        <v>4.8067539325653597</v>
      </c>
      <c r="E21" s="70">
        <f t="shared" si="0"/>
        <v>2</v>
      </c>
      <c r="F21" s="69">
        <f>VLOOKUP($A21,'Return Data'!$A$7:$R$526,7,0)</f>
        <v>5.2510329690552702</v>
      </c>
      <c r="G21" s="70">
        <f t="shared" si="1"/>
        <v>4</v>
      </c>
      <c r="H21" s="69">
        <f>VLOOKUP($A21,'Return Data'!$A$7:$R$526,8,0)</f>
        <v>6.4869964850038402</v>
      </c>
      <c r="I21" s="70">
        <f t="shared" si="2"/>
        <v>1</v>
      </c>
      <c r="J21" s="69">
        <f>VLOOKUP($A21,'Return Data'!$A$7:$R$526,9,0)</f>
        <v>4.5401564187026899</v>
      </c>
      <c r="K21" s="70">
        <f t="shared" si="3"/>
        <v>5</v>
      </c>
      <c r="L21" s="69">
        <f>VLOOKUP($A21,'Return Data'!$A$7:$R$526,10,0)</f>
        <v>5.7595237638869001</v>
      </c>
      <c r="M21" s="70">
        <f t="shared" si="4"/>
        <v>3</v>
      </c>
      <c r="N21" s="69">
        <f>VLOOKUP($A21,'Return Data'!$A$7:$R$526,11,0)</f>
        <v>6.1619093098177302</v>
      </c>
      <c r="O21" s="70">
        <f t="shared" si="5"/>
        <v>3</v>
      </c>
      <c r="P21" s="69">
        <f>VLOOKUP($A21,'Return Data'!$A$7:$R$526,12,0)</f>
        <v>5.79078675665576</v>
      </c>
      <c r="Q21" s="70">
        <f t="shared" si="6"/>
        <v>3</v>
      </c>
      <c r="R21" s="69">
        <f>VLOOKUP($A21,'Return Data'!$A$7:$R$526,13,0)</f>
        <v>5.8406968167074798</v>
      </c>
      <c r="S21" s="70">
        <f t="shared" si="7"/>
        <v>3</v>
      </c>
      <c r="T21" s="69">
        <f>VLOOKUP($A21,'Return Data'!$A$7:$R$526,14,0)</f>
        <v>6.2106589675085697</v>
      </c>
      <c r="U21" s="70">
        <f t="shared" si="8"/>
        <v>4</v>
      </c>
      <c r="V21" s="69">
        <f>VLOOKUP($A21,'Return Data'!$A$7:$R$526,18,0)</f>
        <v>0</v>
      </c>
      <c r="W21" s="70">
        <f t="shared" si="9"/>
        <v>1</v>
      </c>
      <c r="X21" s="69">
        <f>VLOOKUP($A21,'Return Data'!$A$7:$R$526,15,0)</f>
        <v>7.4195355601014903</v>
      </c>
      <c r="Y21" s="70">
        <f t="shared" si="10"/>
        <v>3</v>
      </c>
      <c r="Z21" s="69">
        <f>VLOOKUP($A21,'Return Data'!$A$7:$R$526,17,0)</f>
        <v>10.041494586142401</v>
      </c>
      <c r="AA21" s="71">
        <f t="shared" si="11"/>
        <v>15</v>
      </c>
    </row>
    <row r="22" spans="1:27" x14ac:dyDescent="0.25">
      <c r="A22" s="67" t="s">
        <v>132</v>
      </c>
      <c r="B22" s="68">
        <f>VLOOKUP($A22,'Return Data'!$A$7:$R$526,2,0)</f>
        <v>43961</v>
      </c>
      <c r="C22" s="69">
        <f>VLOOKUP($A22,'Return Data'!$A$7:$R$526,3,0)</f>
        <v>2414.9403000000002</v>
      </c>
      <c r="D22" s="69">
        <f>VLOOKUP($A22,'Return Data'!$A$7:$R$526,6,0)</f>
        <v>4.1508437379189598</v>
      </c>
      <c r="E22" s="70">
        <f t="shared" si="0"/>
        <v>24</v>
      </c>
      <c r="F22" s="69">
        <f>VLOOKUP($A22,'Return Data'!$A$7:$R$526,7,0)</f>
        <v>4.5193259972627899</v>
      </c>
      <c r="G22" s="70">
        <f t="shared" si="1"/>
        <v>21</v>
      </c>
      <c r="H22" s="69">
        <f>VLOOKUP($A22,'Return Data'!$A$7:$R$526,8,0)</f>
        <v>4.7480333752399</v>
      </c>
      <c r="I22" s="70">
        <f t="shared" si="2"/>
        <v>26</v>
      </c>
      <c r="J22" s="69">
        <f>VLOOKUP($A22,'Return Data'!$A$7:$R$526,9,0)</f>
        <v>3.97115387891035</v>
      </c>
      <c r="K22" s="70">
        <f t="shared" si="3"/>
        <v>20</v>
      </c>
      <c r="L22" s="69">
        <f>VLOOKUP($A22,'Return Data'!$A$7:$R$526,10,0)</f>
        <v>5.0330212532283003</v>
      </c>
      <c r="M22" s="70">
        <f t="shared" si="4"/>
        <v>20</v>
      </c>
      <c r="N22" s="69">
        <f>VLOOKUP($A22,'Return Data'!$A$7:$R$526,11,0)</f>
        <v>5.4042464839939601</v>
      </c>
      <c r="O22" s="70">
        <f t="shared" si="5"/>
        <v>26</v>
      </c>
      <c r="P22" s="69">
        <f>VLOOKUP($A22,'Return Data'!$A$7:$R$526,12,0)</f>
        <v>5.2456202072482698</v>
      </c>
      <c r="Q22" s="70">
        <f t="shared" si="6"/>
        <v>28</v>
      </c>
      <c r="R22" s="69">
        <f>VLOOKUP($A22,'Return Data'!$A$7:$R$526,13,0)</f>
        <v>5.3416527076665004</v>
      </c>
      <c r="S22" s="70">
        <f t="shared" si="7"/>
        <v>29</v>
      </c>
      <c r="T22" s="69">
        <f>VLOOKUP($A22,'Return Data'!$A$7:$R$526,14,0)</f>
        <v>5.7245688591197501</v>
      </c>
      <c r="U22" s="70">
        <f t="shared" si="8"/>
        <v>30</v>
      </c>
      <c r="V22" s="69">
        <f>VLOOKUP($A22,'Return Data'!$A$7:$R$526,18,0)</f>
        <v>0</v>
      </c>
      <c r="W22" s="70">
        <f t="shared" si="9"/>
        <v>1</v>
      </c>
      <c r="X22" s="69">
        <f>VLOOKUP($A22,'Return Data'!$A$7:$R$526,15,0)</f>
        <v>7.1163772605467299</v>
      </c>
      <c r="Y22" s="70">
        <f t="shared" si="10"/>
        <v>28</v>
      </c>
      <c r="Z22" s="69">
        <f>VLOOKUP($A22,'Return Data'!$A$7:$R$526,17,0)</f>
        <v>9.9063409485462408</v>
      </c>
      <c r="AA22" s="71">
        <f t="shared" si="11"/>
        <v>27</v>
      </c>
    </row>
    <row r="23" spans="1:27" x14ac:dyDescent="0.25">
      <c r="A23" s="67" t="s">
        <v>133</v>
      </c>
      <c r="B23" s="68">
        <f>VLOOKUP($A23,'Return Data'!$A$7:$R$526,2,0)</f>
        <v>43961</v>
      </c>
      <c r="C23" s="69">
        <f>VLOOKUP($A23,'Return Data'!$A$7:$R$526,3,0)</f>
        <v>1549.6706999999999</v>
      </c>
      <c r="D23" s="69">
        <f>VLOOKUP($A23,'Return Data'!$A$7:$R$526,6,0)</f>
        <v>3.5631459326459498</v>
      </c>
      <c r="E23" s="70">
        <f t="shared" si="0"/>
        <v>36</v>
      </c>
      <c r="F23" s="69">
        <f>VLOOKUP($A23,'Return Data'!$A$7:$R$526,7,0)</f>
        <v>3.6848660422791699</v>
      </c>
      <c r="G23" s="70">
        <f t="shared" si="1"/>
        <v>37</v>
      </c>
      <c r="H23" s="69">
        <f>VLOOKUP($A23,'Return Data'!$A$7:$R$526,8,0)</f>
        <v>4.0111975281921701</v>
      </c>
      <c r="I23" s="70">
        <f t="shared" si="2"/>
        <v>33</v>
      </c>
      <c r="J23" s="69">
        <f>VLOOKUP($A23,'Return Data'!$A$7:$R$526,9,0)</f>
        <v>3.3659135290350499</v>
      </c>
      <c r="K23" s="70">
        <f t="shared" si="3"/>
        <v>38</v>
      </c>
      <c r="L23" s="69">
        <f>VLOOKUP($A23,'Return Data'!$A$7:$R$526,10,0)</f>
        <v>3.78385483668916</v>
      </c>
      <c r="M23" s="70">
        <f t="shared" si="4"/>
        <v>39</v>
      </c>
      <c r="N23" s="69">
        <f>VLOOKUP($A23,'Return Data'!$A$7:$R$526,11,0)</f>
        <v>4.15433645036161</v>
      </c>
      <c r="O23" s="70">
        <f t="shared" si="5"/>
        <v>37</v>
      </c>
      <c r="P23" s="69">
        <f>VLOOKUP($A23,'Return Data'!$A$7:$R$526,12,0)</f>
        <v>4.4843947419068497</v>
      </c>
      <c r="Q23" s="70">
        <f t="shared" si="6"/>
        <v>36</v>
      </c>
      <c r="R23" s="69">
        <f>VLOOKUP($A23,'Return Data'!$A$7:$R$526,13,0)</f>
        <v>4.7296929456797301</v>
      </c>
      <c r="S23" s="70">
        <f t="shared" si="7"/>
        <v>36</v>
      </c>
      <c r="T23" s="69">
        <f>VLOOKUP($A23,'Return Data'!$A$7:$R$526,14,0)</f>
        <v>5.1458606261066002</v>
      </c>
      <c r="U23" s="70">
        <f t="shared" si="8"/>
        <v>36</v>
      </c>
      <c r="V23" s="69">
        <f>VLOOKUP($A23,'Return Data'!$A$7:$R$526,18,0)</f>
        <v>0</v>
      </c>
      <c r="W23" s="70">
        <f t="shared" si="9"/>
        <v>1</v>
      </c>
      <c r="X23" s="69">
        <f>VLOOKUP($A23,'Return Data'!$A$7:$R$526,15,0)</f>
        <v>6.5326937042078104</v>
      </c>
      <c r="Y23" s="70">
        <f t="shared" si="10"/>
        <v>31</v>
      </c>
      <c r="Z23" s="69">
        <f>VLOOKUP($A23,'Return Data'!$A$7:$R$526,17,0)</f>
        <v>8.4598474124739997</v>
      </c>
      <c r="AA23" s="71">
        <f t="shared" si="11"/>
        <v>32</v>
      </c>
    </row>
    <row r="24" spans="1:27" x14ac:dyDescent="0.25">
      <c r="A24" s="67" t="s">
        <v>134</v>
      </c>
      <c r="B24" s="68">
        <f>VLOOKUP($A24,'Return Data'!$A$7:$R$526,2,0)</f>
        <v>43961</v>
      </c>
      <c r="C24" s="69">
        <f>VLOOKUP($A24,'Return Data'!$A$7:$R$526,3,0)</f>
        <v>1949.1573000000001</v>
      </c>
      <c r="D24" s="69">
        <f>VLOOKUP($A24,'Return Data'!$A$7:$R$526,6,0)</f>
        <v>4.0490192340879601</v>
      </c>
      <c r="E24" s="70">
        <f t="shared" si="0"/>
        <v>27</v>
      </c>
      <c r="F24" s="69">
        <f>VLOOKUP($A24,'Return Data'!$A$7:$R$526,7,0)</f>
        <v>4.0455454478866404</v>
      </c>
      <c r="G24" s="70">
        <f t="shared" si="1"/>
        <v>31</v>
      </c>
      <c r="H24" s="69">
        <f>VLOOKUP($A24,'Return Data'!$A$7:$R$526,8,0)</f>
        <v>4.0112587910480402</v>
      </c>
      <c r="I24" s="70">
        <f t="shared" si="2"/>
        <v>32</v>
      </c>
      <c r="J24" s="69">
        <f>VLOOKUP($A24,'Return Data'!$A$7:$R$526,9,0)</f>
        <v>3.8389989876571202</v>
      </c>
      <c r="K24" s="70">
        <f t="shared" si="3"/>
        <v>28</v>
      </c>
      <c r="L24" s="69">
        <f>VLOOKUP($A24,'Return Data'!$A$7:$R$526,10,0)</f>
        <v>4.7781018345045503</v>
      </c>
      <c r="M24" s="70">
        <f t="shared" si="4"/>
        <v>30</v>
      </c>
      <c r="N24" s="69">
        <f>VLOOKUP($A24,'Return Data'!$A$7:$R$526,11,0)</f>
        <v>5.3381301531480103</v>
      </c>
      <c r="O24" s="70">
        <f t="shared" si="5"/>
        <v>27</v>
      </c>
      <c r="P24" s="69">
        <f>VLOOKUP($A24,'Return Data'!$A$7:$R$526,12,0)</f>
        <v>5.3628374439624604</v>
      </c>
      <c r="Q24" s="70">
        <f t="shared" si="6"/>
        <v>23</v>
      </c>
      <c r="R24" s="69">
        <f>VLOOKUP($A24,'Return Data'!$A$7:$R$526,13,0)</f>
        <v>5.5151158602092298</v>
      </c>
      <c r="S24" s="70">
        <f t="shared" si="7"/>
        <v>23</v>
      </c>
      <c r="T24" s="69">
        <f>VLOOKUP($A24,'Return Data'!$A$7:$R$526,14,0)</f>
        <v>5.94146410787015</v>
      </c>
      <c r="U24" s="70">
        <f t="shared" si="8"/>
        <v>23</v>
      </c>
      <c r="V24" s="69">
        <f>VLOOKUP($A24,'Return Data'!$A$7:$R$526,18,0)</f>
        <v>0</v>
      </c>
      <c r="W24" s="70">
        <f t="shared" si="9"/>
        <v>1</v>
      </c>
      <c r="X24" s="69">
        <f>VLOOKUP($A24,'Return Data'!$A$7:$R$526,15,0)</f>
        <v>7.25865638200509</v>
      </c>
      <c r="Y24" s="70">
        <f t="shared" si="10"/>
        <v>22</v>
      </c>
      <c r="Z24" s="69">
        <f>VLOOKUP($A24,'Return Data'!$A$7:$R$526,17,0)</f>
        <v>10.117306064681401</v>
      </c>
      <c r="AA24" s="71">
        <f t="shared" si="11"/>
        <v>7</v>
      </c>
    </row>
    <row r="25" spans="1:27" x14ac:dyDescent="0.25">
      <c r="A25" s="67" t="s">
        <v>135</v>
      </c>
      <c r="B25" s="68">
        <f>VLOOKUP($A25,'Return Data'!$A$7:$R$526,2,0)</f>
        <v>43961</v>
      </c>
      <c r="C25" s="69">
        <f>VLOOKUP($A25,'Return Data'!$A$7:$R$526,3,0)</f>
        <v>1947.9699000000001</v>
      </c>
      <c r="D25" s="69">
        <f>VLOOKUP($A25,'Return Data'!$A$7:$R$526,6,0)</f>
        <v>4.2257854778076096</v>
      </c>
      <c r="E25" s="70">
        <f t="shared" si="0"/>
        <v>19</v>
      </c>
      <c r="F25" s="69">
        <f>VLOOKUP($A25,'Return Data'!$A$7:$R$526,7,0)</f>
        <v>4.2280142165198198</v>
      </c>
      <c r="G25" s="70">
        <f t="shared" si="1"/>
        <v>27</v>
      </c>
      <c r="H25" s="69">
        <f>VLOOKUP($A25,'Return Data'!$A$7:$R$526,8,0)</f>
        <v>4.0281826771881502</v>
      </c>
      <c r="I25" s="70">
        <f t="shared" si="2"/>
        <v>31</v>
      </c>
      <c r="J25" s="69">
        <f>VLOOKUP($A25,'Return Data'!$A$7:$R$526,9,0)</f>
        <v>3.82953001858961</v>
      </c>
      <c r="K25" s="70">
        <f t="shared" si="3"/>
        <v>29</v>
      </c>
      <c r="L25" s="69">
        <f>VLOOKUP($A25,'Return Data'!$A$7:$R$526,10,0)</f>
        <v>4.3831224756490297</v>
      </c>
      <c r="M25" s="70">
        <f t="shared" si="4"/>
        <v>32</v>
      </c>
      <c r="N25" s="69"/>
      <c r="O25" s="70"/>
      <c r="P25" s="69"/>
      <c r="Q25" s="70"/>
      <c r="R25" s="69"/>
      <c r="S25" s="70"/>
      <c r="T25" s="69"/>
      <c r="U25" s="70"/>
      <c r="V25" s="69"/>
      <c r="W25" s="70"/>
      <c r="X25" s="69"/>
      <c r="Y25" s="70"/>
      <c r="Z25" s="69">
        <f>VLOOKUP($A25,'Return Data'!$A$7:$R$526,17,0)</f>
        <v>5.1394535345332502</v>
      </c>
      <c r="AA25" s="71">
        <f t="shared" si="11"/>
        <v>42</v>
      </c>
    </row>
    <row r="26" spans="1:27" x14ac:dyDescent="0.25">
      <c r="A26" s="67" t="s">
        <v>136</v>
      </c>
      <c r="B26" s="68">
        <f>VLOOKUP($A26,'Return Data'!$A$7:$R$526,2,0)</f>
        <v>43961</v>
      </c>
      <c r="C26" s="69">
        <f>VLOOKUP($A26,'Return Data'!$A$7:$R$526,3,0)</f>
        <v>1949.7846999999999</v>
      </c>
      <c r="D26" s="69">
        <f>VLOOKUP($A26,'Return Data'!$A$7:$R$526,6,0)</f>
        <v>4.1581891240592999</v>
      </c>
      <c r="E26" s="70">
        <f t="shared" si="0"/>
        <v>23</v>
      </c>
      <c r="F26" s="69">
        <f>VLOOKUP($A26,'Return Data'!$A$7:$R$526,7,0)</f>
        <v>4.1591367666531402</v>
      </c>
      <c r="G26" s="70">
        <f t="shared" si="1"/>
        <v>29</v>
      </c>
      <c r="H26" s="69">
        <f>VLOOKUP($A26,'Return Data'!$A$7:$R$526,8,0)</f>
        <v>4.1425513645551204</v>
      </c>
      <c r="I26" s="70">
        <f t="shared" si="2"/>
        <v>29</v>
      </c>
      <c r="J26" s="69">
        <f>VLOOKUP($A26,'Return Data'!$A$7:$R$526,9,0)</f>
        <v>3.9111211864101398</v>
      </c>
      <c r="K26" s="70">
        <f t="shared" si="3"/>
        <v>24</v>
      </c>
      <c r="L26" s="69">
        <f>VLOOKUP($A26,'Return Data'!$A$7:$R$526,10,0)</f>
        <v>4.8653039129521503</v>
      </c>
      <c r="M26" s="70">
        <f t="shared" si="4"/>
        <v>26</v>
      </c>
      <c r="N26" s="69"/>
      <c r="O26" s="70"/>
      <c r="P26" s="69"/>
      <c r="Q26" s="70"/>
      <c r="R26" s="69"/>
      <c r="S26" s="70"/>
      <c r="T26" s="69"/>
      <c r="U26" s="70"/>
      <c r="V26" s="69"/>
      <c r="W26" s="70"/>
      <c r="X26" s="69"/>
      <c r="Y26" s="70"/>
      <c r="Z26" s="69">
        <f>VLOOKUP($A26,'Return Data'!$A$7:$R$526,17,0)</f>
        <v>5.3955601129118502</v>
      </c>
      <c r="AA26" s="71">
        <f t="shared" si="11"/>
        <v>38</v>
      </c>
    </row>
    <row r="27" spans="1:27" x14ac:dyDescent="0.25">
      <c r="A27" s="67" t="s">
        <v>137</v>
      </c>
      <c r="B27" s="68">
        <f>VLOOKUP($A27,'Return Data'!$A$7:$R$526,2,0)</f>
        <v>43961</v>
      </c>
      <c r="C27" s="69">
        <f>VLOOKUP($A27,'Return Data'!$A$7:$R$526,3,0)</f>
        <v>1949.5146999999999</v>
      </c>
      <c r="D27" s="69">
        <f>VLOOKUP($A27,'Return Data'!$A$7:$R$526,6,0)</f>
        <v>3.9752426303878399</v>
      </c>
      <c r="E27" s="70">
        <f t="shared" si="0"/>
        <v>30</v>
      </c>
      <c r="F27" s="69">
        <f>VLOOKUP($A27,'Return Data'!$A$7:$R$526,7,0)</f>
        <v>4.0229460113384903</v>
      </c>
      <c r="G27" s="70">
        <f t="shared" si="1"/>
        <v>32</v>
      </c>
      <c r="H27" s="69">
        <f>VLOOKUP($A27,'Return Data'!$A$7:$R$526,8,0)</f>
        <v>4.0019507870592603</v>
      </c>
      <c r="I27" s="70">
        <f t="shared" si="2"/>
        <v>34</v>
      </c>
      <c r="J27" s="69">
        <f>VLOOKUP($A27,'Return Data'!$A$7:$R$526,9,0)</f>
        <v>3.84030606292731</v>
      </c>
      <c r="K27" s="70">
        <f t="shared" si="3"/>
        <v>27</v>
      </c>
      <c r="L27" s="69">
        <f>VLOOKUP($A27,'Return Data'!$A$7:$R$526,10,0)</f>
        <v>4.7781030338935997</v>
      </c>
      <c r="M27" s="70">
        <f t="shared" si="4"/>
        <v>29</v>
      </c>
      <c r="N27" s="69"/>
      <c r="O27" s="70"/>
      <c r="P27" s="69"/>
      <c r="Q27" s="70"/>
      <c r="R27" s="69"/>
      <c r="S27" s="70"/>
      <c r="T27" s="69"/>
      <c r="U27" s="70"/>
      <c r="V27" s="69"/>
      <c r="W27" s="70"/>
      <c r="X27" s="69"/>
      <c r="Y27" s="70"/>
      <c r="Z27" s="69">
        <f>VLOOKUP($A27,'Return Data'!$A$7:$R$526,17,0)</f>
        <v>5.3554098937938797</v>
      </c>
      <c r="AA27" s="71">
        <f t="shared" si="11"/>
        <v>41</v>
      </c>
    </row>
    <row r="28" spans="1:27" x14ac:dyDescent="0.25">
      <c r="A28" s="67" t="s">
        <v>138</v>
      </c>
      <c r="B28" s="68">
        <f>VLOOKUP($A28,'Return Data'!$A$7:$R$526,2,0)</f>
        <v>43961</v>
      </c>
      <c r="C28" s="69">
        <f>VLOOKUP($A28,'Return Data'!$A$7:$R$526,3,0)</f>
        <v>1949.6672000000001</v>
      </c>
      <c r="D28" s="69">
        <f>VLOOKUP($A28,'Return Data'!$A$7:$R$526,6,0)</f>
        <v>3.8944133839766701</v>
      </c>
      <c r="E28" s="70">
        <f t="shared" si="0"/>
        <v>32</v>
      </c>
      <c r="F28" s="69">
        <f>VLOOKUP($A28,'Return Data'!$A$7:$R$526,7,0)</f>
        <v>3.8946201622777799</v>
      </c>
      <c r="G28" s="70">
        <f t="shared" si="1"/>
        <v>33</v>
      </c>
      <c r="H28" s="69">
        <f>VLOOKUP($A28,'Return Data'!$A$7:$R$526,8,0)</f>
        <v>3.94110286527689</v>
      </c>
      <c r="I28" s="70">
        <f t="shared" si="2"/>
        <v>35</v>
      </c>
      <c r="J28" s="69">
        <f>VLOOKUP($A28,'Return Data'!$A$7:$R$526,9,0)</f>
        <v>3.8884222495595702</v>
      </c>
      <c r="K28" s="70">
        <f t="shared" si="3"/>
        <v>26</v>
      </c>
      <c r="L28" s="69">
        <f>VLOOKUP($A28,'Return Data'!$A$7:$R$526,10,0)</f>
        <v>4.7794259944993804</v>
      </c>
      <c r="M28" s="70">
        <f t="shared" si="4"/>
        <v>28</v>
      </c>
      <c r="N28" s="69"/>
      <c r="O28" s="70"/>
      <c r="P28" s="69"/>
      <c r="Q28" s="70"/>
      <c r="R28" s="69"/>
      <c r="S28" s="70"/>
      <c r="T28" s="69"/>
      <c r="U28" s="70"/>
      <c r="V28" s="69"/>
      <c r="W28" s="70"/>
      <c r="X28" s="69"/>
      <c r="Y28" s="70"/>
      <c r="Z28" s="69">
        <f>VLOOKUP($A28,'Return Data'!$A$7:$R$526,17,0)</f>
        <v>5.3705755310130003</v>
      </c>
      <c r="AA28" s="71">
        <f t="shared" si="11"/>
        <v>40</v>
      </c>
    </row>
    <row r="29" spans="1:27" x14ac:dyDescent="0.25">
      <c r="A29" s="67" t="s">
        <v>139</v>
      </c>
      <c r="B29" s="68">
        <f>VLOOKUP($A29,'Return Data'!$A$7:$R$526,2,0)</f>
        <v>43961</v>
      </c>
      <c r="C29" s="69">
        <f>VLOOKUP($A29,'Return Data'!$A$7:$R$526,3,0)</f>
        <v>2743.5337</v>
      </c>
      <c r="D29" s="69">
        <f>VLOOKUP($A29,'Return Data'!$A$7:$R$526,6,0)</f>
        <v>4.1726145124088001</v>
      </c>
      <c r="E29" s="70">
        <f t="shared" si="0"/>
        <v>21</v>
      </c>
      <c r="F29" s="69">
        <f>VLOOKUP($A29,'Return Data'!$A$7:$R$526,7,0)</f>
        <v>4.2978259754839696</v>
      </c>
      <c r="G29" s="70">
        <f t="shared" si="1"/>
        <v>26</v>
      </c>
      <c r="H29" s="69">
        <f>VLOOKUP($A29,'Return Data'!$A$7:$R$526,8,0)</f>
        <v>5.2114426595226204</v>
      </c>
      <c r="I29" s="70">
        <f t="shared" si="2"/>
        <v>19</v>
      </c>
      <c r="J29" s="69">
        <f>VLOOKUP($A29,'Return Data'!$A$7:$R$526,9,0)</f>
        <v>3.8185138403560899</v>
      </c>
      <c r="K29" s="70">
        <f t="shared" si="3"/>
        <v>30</v>
      </c>
      <c r="L29" s="69">
        <f>VLOOKUP($A29,'Return Data'!$A$7:$R$526,10,0)</f>
        <v>5.2022428392432003</v>
      </c>
      <c r="M29" s="70">
        <f t="shared" si="4"/>
        <v>16</v>
      </c>
      <c r="N29" s="69">
        <f>VLOOKUP($A29,'Return Data'!$A$7:$R$526,11,0)</f>
        <v>5.4160402764145701</v>
      </c>
      <c r="O29" s="70">
        <f t="shared" ref="O29:O50" si="12">RANK(N29,N$8:N$50,0)</f>
        <v>25</v>
      </c>
      <c r="P29" s="69">
        <f>VLOOKUP($A29,'Return Data'!$A$7:$R$526,12,0)</f>
        <v>5.2997162183488999</v>
      </c>
      <c r="Q29" s="70">
        <f t="shared" ref="Q29:Q50" si="13">RANK(P29,P$8:P$50,0)</f>
        <v>26</v>
      </c>
      <c r="R29" s="69">
        <f>VLOOKUP($A29,'Return Data'!$A$7:$R$526,13,0)</f>
        <v>5.4065287335802497</v>
      </c>
      <c r="S29" s="70">
        <f t="shared" ref="S29:S50" si="14">RANK(R29,R$8:R$50,0)</f>
        <v>27</v>
      </c>
      <c r="T29" s="69">
        <f>VLOOKUP($A29,'Return Data'!$A$7:$R$526,14,0)</f>
        <v>5.8149812528843299</v>
      </c>
      <c r="U29" s="70">
        <f>RANK(T29,T$8:T$50,0)</f>
        <v>28</v>
      </c>
      <c r="V29" s="69">
        <f>VLOOKUP($A29,'Return Data'!$A$7:$R$526,18,0)</f>
        <v>0</v>
      </c>
      <c r="W29" s="70">
        <f>RANK(V29,V$8:V$50,0)</f>
        <v>1</v>
      </c>
      <c r="X29" s="69">
        <f>VLOOKUP($A29,'Return Data'!$A$7:$R$526,15,0)</f>
        <v>7.2191818193172397</v>
      </c>
      <c r="Y29" s="70">
        <f>RANK(X29,X$8:X$50,0)</f>
        <v>24</v>
      </c>
      <c r="Z29" s="69">
        <f>VLOOKUP($A29,'Return Data'!$A$7:$R$526,17,0)</f>
        <v>10.0166378285405</v>
      </c>
      <c r="AA29" s="71">
        <f t="shared" si="11"/>
        <v>20</v>
      </c>
    </row>
    <row r="30" spans="1:27" x14ac:dyDescent="0.25">
      <c r="A30" s="67" t="s">
        <v>140</v>
      </c>
      <c r="B30" s="68">
        <f>VLOOKUP($A30,'Return Data'!$A$7:$R$526,2,0)</f>
        <v>43961</v>
      </c>
      <c r="C30" s="69">
        <f>VLOOKUP($A30,'Return Data'!$A$7:$R$526,3,0)</f>
        <v>1052.3144</v>
      </c>
      <c r="D30" s="69">
        <f>VLOOKUP($A30,'Return Data'!$A$7:$R$526,6,0)</f>
        <v>3.2260320879257098</v>
      </c>
      <c r="E30" s="70">
        <f t="shared" si="0"/>
        <v>42</v>
      </c>
      <c r="F30" s="69">
        <f>VLOOKUP($A30,'Return Data'!$A$7:$R$526,7,0)</f>
        <v>3.22313206671617</v>
      </c>
      <c r="G30" s="70">
        <f t="shared" si="1"/>
        <v>40</v>
      </c>
      <c r="H30" s="69">
        <f>VLOOKUP($A30,'Return Data'!$A$7:$R$526,8,0)</f>
        <v>3.1959922890516701</v>
      </c>
      <c r="I30" s="70">
        <f t="shared" si="2"/>
        <v>42</v>
      </c>
      <c r="J30" s="69">
        <f>VLOOKUP($A30,'Return Data'!$A$7:$R$526,9,0)</f>
        <v>3.1455492085769698</v>
      </c>
      <c r="K30" s="70">
        <f t="shared" si="3"/>
        <v>42</v>
      </c>
      <c r="L30" s="69">
        <f>VLOOKUP($A30,'Return Data'!$A$7:$R$526,10,0)</f>
        <v>2.9625121008012898</v>
      </c>
      <c r="M30" s="70">
        <f t="shared" si="4"/>
        <v>42</v>
      </c>
      <c r="N30" s="69">
        <f>VLOOKUP($A30,'Return Data'!$A$7:$R$526,11,0)</f>
        <v>3.6397390327505899</v>
      </c>
      <c r="O30" s="70">
        <f t="shared" si="12"/>
        <v>38</v>
      </c>
      <c r="P30" s="69">
        <f>VLOOKUP($A30,'Return Data'!$A$7:$R$526,12,0)</f>
        <v>4.1712611708132998</v>
      </c>
      <c r="Q30" s="70">
        <f t="shared" si="13"/>
        <v>38</v>
      </c>
      <c r="R30" s="69">
        <f>VLOOKUP($A30,'Return Data'!$A$7:$R$526,13,0)</f>
        <v>4.5084365575885599</v>
      </c>
      <c r="S30" s="70">
        <f t="shared" si="14"/>
        <v>38</v>
      </c>
      <c r="T30" s="69"/>
      <c r="U30" s="70"/>
      <c r="V30" s="69"/>
      <c r="W30" s="70"/>
      <c r="X30" s="69"/>
      <c r="Y30" s="70"/>
      <c r="Z30" s="69">
        <f>VLOOKUP($A30,'Return Data'!$A$7:$R$526,17,0)</f>
        <v>4.9898601721510998</v>
      </c>
      <c r="AA30" s="71">
        <f t="shared" si="11"/>
        <v>43</v>
      </c>
    </row>
    <row r="31" spans="1:27" x14ac:dyDescent="0.25">
      <c r="A31" s="67" t="s">
        <v>141</v>
      </c>
      <c r="B31" s="68">
        <f>VLOOKUP($A31,'Return Data'!$A$7:$R$526,2,0)</f>
        <v>43961</v>
      </c>
      <c r="C31" s="69">
        <f>VLOOKUP($A31,'Return Data'!$A$7:$R$526,3,0)</f>
        <v>54.624000000000002</v>
      </c>
      <c r="D31" s="69">
        <f>VLOOKUP($A31,'Return Data'!$A$7:$R$526,6,0)</f>
        <v>4.2101736250330601</v>
      </c>
      <c r="E31" s="70">
        <f t="shared" si="0"/>
        <v>20</v>
      </c>
      <c r="F31" s="69">
        <f>VLOOKUP($A31,'Return Data'!$A$7:$R$526,7,0)</f>
        <v>4.4117485468146604</v>
      </c>
      <c r="G31" s="70">
        <f t="shared" si="1"/>
        <v>24</v>
      </c>
      <c r="H31" s="69">
        <f>VLOOKUP($A31,'Return Data'!$A$7:$R$526,8,0)</f>
        <v>4.8442056044669801</v>
      </c>
      <c r="I31" s="70">
        <f t="shared" si="2"/>
        <v>23</v>
      </c>
      <c r="J31" s="69">
        <f>VLOOKUP($A31,'Return Data'!$A$7:$R$526,9,0)</f>
        <v>3.9962512716654399</v>
      </c>
      <c r="K31" s="70">
        <f t="shared" si="3"/>
        <v>19</v>
      </c>
      <c r="L31" s="69">
        <f>VLOOKUP($A31,'Return Data'!$A$7:$R$526,10,0)</f>
        <v>4.8436425927356099</v>
      </c>
      <c r="M31" s="70">
        <f t="shared" si="4"/>
        <v>27</v>
      </c>
      <c r="N31" s="69">
        <f>VLOOKUP($A31,'Return Data'!$A$7:$R$526,11,0)</f>
        <v>5.2310924196609196</v>
      </c>
      <c r="O31" s="70">
        <f t="shared" si="12"/>
        <v>28</v>
      </c>
      <c r="P31" s="69">
        <f>VLOOKUP($A31,'Return Data'!$A$7:$R$526,12,0)</f>
        <v>5.2071981390409103</v>
      </c>
      <c r="Q31" s="70">
        <f t="shared" si="13"/>
        <v>29</v>
      </c>
      <c r="R31" s="69">
        <f>VLOOKUP($A31,'Return Data'!$A$7:$R$526,13,0)</f>
        <v>5.3980765339452299</v>
      </c>
      <c r="S31" s="70">
        <f t="shared" si="14"/>
        <v>28</v>
      </c>
      <c r="T31" s="69">
        <f>VLOOKUP($A31,'Return Data'!$A$7:$R$526,14,0)</f>
        <v>5.8417932432527904</v>
      </c>
      <c r="U31" s="70">
        <f t="shared" ref="U31:U50" si="15">RANK(T31,T$8:T$50,0)</f>
        <v>25</v>
      </c>
      <c r="V31" s="69">
        <f>VLOOKUP($A31,'Return Data'!$A$7:$R$526,18,0)</f>
        <v>0</v>
      </c>
      <c r="W31" s="70">
        <f t="shared" ref="W31:W36" si="16">RANK(V31,V$8:V$50,0)</f>
        <v>1</v>
      </c>
      <c r="X31" s="69">
        <f>VLOOKUP($A31,'Return Data'!$A$7:$R$526,15,0)</f>
        <v>7.2680793938876196</v>
      </c>
      <c r="Y31" s="70">
        <f t="shared" ref="Y31:Y36" si="17">RANK(X31,X$8:X$50,0)</f>
        <v>21</v>
      </c>
      <c r="Z31" s="69">
        <f>VLOOKUP($A31,'Return Data'!$A$7:$R$526,17,0)</f>
        <v>10.1123402619502</v>
      </c>
      <c r="AA31" s="71">
        <f t="shared" si="11"/>
        <v>9</v>
      </c>
    </row>
    <row r="32" spans="1:27" x14ac:dyDescent="0.25">
      <c r="A32" s="67" t="s">
        <v>142</v>
      </c>
      <c r="B32" s="68">
        <f>VLOOKUP($A32,'Return Data'!$A$7:$R$526,2,0)</f>
        <v>43961</v>
      </c>
      <c r="C32" s="69">
        <f>VLOOKUP($A32,'Return Data'!$A$7:$R$526,3,0)</f>
        <v>4036.5396999999998</v>
      </c>
      <c r="D32" s="69">
        <f>VLOOKUP($A32,'Return Data'!$A$7:$R$526,6,0)</f>
        <v>3.95600239256511</v>
      </c>
      <c r="E32" s="70">
        <f t="shared" si="0"/>
        <v>31</v>
      </c>
      <c r="F32" s="69">
        <f>VLOOKUP($A32,'Return Data'!$A$7:$R$526,7,0)</f>
        <v>4.4731099408218</v>
      </c>
      <c r="G32" s="70">
        <f t="shared" si="1"/>
        <v>22</v>
      </c>
      <c r="H32" s="69">
        <f>VLOOKUP($A32,'Return Data'!$A$7:$R$526,8,0)</f>
        <v>5.1162954924706803</v>
      </c>
      <c r="I32" s="70">
        <f t="shared" si="2"/>
        <v>21</v>
      </c>
      <c r="J32" s="69">
        <f>VLOOKUP($A32,'Return Data'!$A$7:$R$526,9,0)</f>
        <v>4.0151212822918403</v>
      </c>
      <c r="K32" s="70">
        <f t="shared" si="3"/>
        <v>18</v>
      </c>
      <c r="L32" s="69">
        <f>VLOOKUP($A32,'Return Data'!$A$7:$R$526,10,0)</f>
        <v>4.9456142782561301</v>
      </c>
      <c r="M32" s="70">
        <f t="shared" si="4"/>
        <v>23</v>
      </c>
      <c r="N32" s="69">
        <f>VLOOKUP($A32,'Return Data'!$A$7:$R$526,11,0)</f>
        <v>5.4314713019996903</v>
      </c>
      <c r="O32" s="70">
        <f t="shared" si="12"/>
        <v>24</v>
      </c>
      <c r="P32" s="69">
        <f>VLOOKUP($A32,'Return Data'!$A$7:$R$526,12,0)</f>
        <v>5.3279569774223798</v>
      </c>
      <c r="Q32" s="70">
        <f t="shared" si="13"/>
        <v>25</v>
      </c>
      <c r="R32" s="69">
        <f>VLOOKUP($A32,'Return Data'!$A$7:$R$526,13,0)</f>
        <v>5.4333469637667298</v>
      </c>
      <c r="S32" s="70">
        <f t="shared" si="14"/>
        <v>26</v>
      </c>
      <c r="T32" s="69">
        <f>VLOOKUP($A32,'Return Data'!$A$7:$R$526,14,0)</f>
        <v>5.8416463182927298</v>
      </c>
      <c r="U32" s="70">
        <f t="shared" si="15"/>
        <v>26</v>
      </c>
      <c r="V32" s="69">
        <f>VLOOKUP($A32,'Return Data'!$A$7:$R$526,18,0)</f>
        <v>0</v>
      </c>
      <c r="W32" s="70">
        <f t="shared" si="16"/>
        <v>1</v>
      </c>
      <c r="X32" s="69">
        <f>VLOOKUP($A32,'Return Data'!$A$7:$R$526,15,0)</f>
        <v>7.1762169853581401</v>
      </c>
      <c r="Y32" s="70">
        <f t="shared" si="17"/>
        <v>27</v>
      </c>
      <c r="Z32" s="69">
        <f>VLOOKUP($A32,'Return Data'!$A$7:$R$526,17,0)</f>
        <v>9.9495470046228096</v>
      </c>
      <c r="AA32" s="71">
        <f t="shared" si="11"/>
        <v>25</v>
      </c>
    </row>
    <row r="33" spans="1:27" x14ac:dyDescent="0.25">
      <c r="A33" s="67" t="s">
        <v>143</v>
      </c>
      <c r="B33" s="68">
        <f>VLOOKUP($A33,'Return Data'!$A$7:$R$526,2,0)</f>
        <v>43961</v>
      </c>
      <c r="C33" s="69">
        <f>VLOOKUP($A33,'Return Data'!$A$7:$R$526,3,0)</f>
        <v>2736.5875999999998</v>
      </c>
      <c r="D33" s="69">
        <f>VLOOKUP($A33,'Return Data'!$A$7:$R$526,6,0)</f>
        <v>3.98843162961693</v>
      </c>
      <c r="E33" s="70">
        <f t="shared" si="0"/>
        <v>29</v>
      </c>
      <c r="F33" s="69">
        <f>VLOOKUP($A33,'Return Data'!$A$7:$R$526,7,0)</f>
        <v>4.4568947549489604</v>
      </c>
      <c r="G33" s="70">
        <f t="shared" si="1"/>
        <v>23</v>
      </c>
      <c r="H33" s="69">
        <f>VLOOKUP($A33,'Return Data'!$A$7:$R$526,8,0)</f>
        <v>4.8621485976312</v>
      </c>
      <c r="I33" s="70">
        <f t="shared" si="2"/>
        <v>22</v>
      </c>
      <c r="J33" s="69">
        <f>VLOOKUP($A33,'Return Data'!$A$7:$R$526,9,0)</f>
        <v>3.6753495702239198</v>
      </c>
      <c r="K33" s="70">
        <f t="shared" si="3"/>
        <v>32</v>
      </c>
      <c r="L33" s="69">
        <f>VLOOKUP($A33,'Return Data'!$A$7:$R$526,10,0)</f>
        <v>4.9937145650054404</v>
      </c>
      <c r="M33" s="70">
        <f t="shared" si="4"/>
        <v>21</v>
      </c>
      <c r="N33" s="69">
        <f>VLOOKUP($A33,'Return Data'!$A$7:$R$526,11,0)</f>
        <v>5.7808920524652203</v>
      </c>
      <c r="O33" s="70">
        <f t="shared" si="12"/>
        <v>12</v>
      </c>
      <c r="P33" s="69">
        <f>VLOOKUP($A33,'Return Data'!$A$7:$R$526,12,0)</f>
        <v>5.5390585625511699</v>
      </c>
      <c r="Q33" s="70">
        <f t="shared" si="13"/>
        <v>16</v>
      </c>
      <c r="R33" s="69">
        <f>VLOOKUP($A33,'Return Data'!$A$7:$R$526,13,0)</f>
        <v>5.5897758146312198</v>
      </c>
      <c r="S33" s="70">
        <f t="shared" si="14"/>
        <v>17</v>
      </c>
      <c r="T33" s="69">
        <f>VLOOKUP($A33,'Return Data'!$A$7:$R$526,14,0)</f>
        <v>5.9530373569683901</v>
      </c>
      <c r="U33" s="70">
        <f t="shared" si="15"/>
        <v>22</v>
      </c>
      <c r="V33" s="69">
        <f>VLOOKUP($A33,'Return Data'!$A$7:$R$526,18,0)</f>
        <v>0</v>
      </c>
      <c r="W33" s="70">
        <f t="shared" si="16"/>
        <v>1</v>
      </c>
      <c r="X33" s="69">
        <f>VLOOKUP($A33,'Return Data'!$A$7:$R$526,15,0)</f>
        <v>7.27637719161278</v>
      </c>
      <c r="Y33" s="70">
        <f t="shared" si="17"/>
        <v>20</v>
      </c>
      <c r="Z33" s="69">
        <f>VLOOKUP($A33,'Return Data'!$A$7:$R$526,17,0)</f>
        <v>10.0093370285239</v>
      </c>
      <c r="AA33" s="71">
        <f t="shared" si="11"/>
        <v>21</v>
      </c>
    </row>
    <row r="34" spans="1:27" x14ac:dyDescent="0.25">
      <c r="A34" s="67" t="s">
        <v>144</v>
      </c>
      <c r="B34" s="68">
        <f>VLOOKUP($A34,'Return Data'!$A$7:$R$526,2,0)</f>
        <v>43961</v>
      </c>
      <c r="C34" s="69">
        <f>VLOOKUP($A34,'Return Data'!$A$7:$R$526,3,0)</f>
        <v>3623.8706999999999</v>
      </c>
      <c r="D34" s="69">
        <f>VLOOKUP($A34,'Return Data'!$A$7:$R$526,6,0)</f>
        <v>4.2841683222243399</v>
      </c>
      <c r="E34" s="70">
        <f t="shared" si="0"/>
        <v>16</v>
      </c>
      <c r="F34" s="69">
        <f>VLOOKUP($A34,'Return Data'!$A$7:$R$526,7,0)</f>
        <v>4.5892377086572296</v>
      </c>
      <c r="G34" s="70">
        <f t="shared" si="1"/>
        <v>20</v>
      </c>
      <c r="H34" s="69">
        <f>VLOOKUP($A34,'Return Data'!$A$7:$R$526,8,0)</f>
        <v>5.5654471660969502</v>
      </c>
      <c r="I34" s="70">
        <f t="shared" si="2"/>
        <v>11</v>
      </c>
      <c r="J34" s="69">
        <f>VLOOKUP($A34,'Return Data'!$A$7:$R$526,9,0)</f>
        <v>3.90215290114971</v>
      </c>
      <c r="K34" s="70">
        <f t="shared" si="3"/>
        <v>25</v>
      </c>
      <c r="L34" s="69">
        <f>VLOOKUP($A34,'Return Data'!$A$7:$R$526,10,0)</f>
        <v>5.0524811363661302</v>
      </c>
      <c r="M34" s="70">
        <f t="shared" si="4"/>
        <v>19</v>
      </c>
      <c r="N34" s="69">
        <f>VLOOKUP($A34,'Return Data'!$A$7:$R$526,11,0)</f>
        <v>6.0222546652050397</v>
      </c>
      <c r="O34" s="70">
        <f t="shared" si="12"/>
        <v>6</v>
      </c>
      <c r="P34" s="69">
        <f>VLOOKUP($A34,'Return Data'!$A$7:$R$526,12,0)</f>
        <v>5.7086996327432402</v>
      </c>
      <c r="Q34" s="70">
        <f t="shared" si="13"/>
        <v>7</v>
      </c>
      <c r="R34" s="69">
        <f>VLOOKUP($A34,'Return Data'!$A$7:$R$526,13,0)</f>
        <v>5.7609188289756599</v>
      </c>
      <c r="S34" s="70">
        <f t="shared" si="14"/>
        <v>5</v>
      </c>
      <c r="T34" s="69">
        <f>VLOOKUP($A34,'Return Data'!$A$7:$R$526,14,0)</f>
        <v>6.10178623528481</v>
      </c>
      <c r="U34" s="70">
        <f t="shared" si="15"/>
        <v>11</v>
      </c>
      <c r="V34" s="69">
        <f>VLOOKUP($A34,'Return Data'!$A$7:$R$526,18,0)</f>
        <v>0</v>
      </c>
      <c r="W34" s="70">
        <f t="shared" si="16"/>
        <v>1</v>
      </c>
      <c r="X34" s="69">
        <f>VLOOKUP($A34,'Return Data'!$A$7:$R$526,15,0)</f>
        <v>7.3296547701007704</v>
      </c>
      <c r="Y34" s="70">
        <f t="shared" si="17"/>
        <v>13</v>
      </c>
      <c r="Z34" s="69">
        <f>VLOOKUP($A34,'Return Data'!$A$7:$R$526,17,0)</f>
        <v>10.0274369570933</v>
      </c>
      <c r="AA34" s="71">
        <f t="shared" si="11"/>
        <v>17</v>
      </c>
    </row>
    <row r="35" spans="1:27" x14ac:dyDescent="0.25">
      <c r="A35" s="67" t="s">
        <v>145</v>
      </c>
      <c r="B35" s="68">
        <f>VLOOKUP($A35,'Return Data'!$A$7:$R$526,2,0)</f>
        <v>43961</v>
      </c>
      <c r="C35" s="69">
        <f>VLOOKUP($A35,'Return Data'!$A$7:$R$526,3,0)</f>
        <v>1296.1199999999999</v>
      </c>
      <c r="D35" s="69">
        <f>VLOOKUP($A35,'Return Data'!$A$7:$R$526,6,0)</f>
        <v>4.5091287160886599</v>
      </c>
      <c r="E35" s="70">
        <f t="shared" si="0"/>
        <v>8</v>
      </c>
      <c r="F35" s="69">
        <f>VLOOKUP($A35,'Return Data'!$A$7:$R$526,7,0)</f>
        <v>4.8531319877352601</v>
      </c>
      <c r="G35" s="70">
        <f t="shared" si="1"/>
        <v>14</v>
      </c>
      <c r="H35" s="69">
        <f>VLOOKUP($A35,'Return Data'!$A$7:$R$526,8,0)</f>
        <v>5.4725870719644396</v>
      </c>
      <c r="I35" s="70">
        <f t="shared" si="2"/>
        <v>13</v>
      </c>
      <c r="J35" s="69">
        <f>VLOOKUP($A35,'Return Data'!$A$7:$R$526,9,0)</f>
        <v>4.2812510318953896</v>
      </c>
      <c r="K35" s="70">
        <f t="shared" si="3"/>
        <v>10</v>
      </c>
      <c r="L35" s="69">
        <f>VLOOKUP($A35,'Return Data'!$A$7:$R$526,10,0)</f>
        <v>5.4017778643663803</v>
      </c>
      <c r="M35" s="70">
        <f t="shared" si="4"/>
        <v>8</v>
      </c>
      <c r="N35" s="69">
        <f>VLOOKUP($A35,'Return Data'!$A$7:$R$526,11,0)</f>
        <v>5.6964230918860199</v>
      </c>
      <c r="O35" s="70">
        <f t="shared" si="12"/>
        <v>15</v>
      </c>
      <c r="P35" s="69">
        <f>VLOOKUP($A35,'Return Data'!$A$7:$R$526,12,0)</f>
        <v>5.5965525675715302</v>
      </c>
      <c r="Q35" s="70">
        <f t="shared" si="13"/>
        <v>10</v>
      </c>
      <c r="R35" s="69">
        <f>VLOOKUP($A35,'Return Data'!$A$7:$R$526,13,0)</f>
        <v>5.7467834574551597</v>
      </c>
      <c r="S35" s="70">
        <f t="shared" si="14"/>
        <v>9</v>
      </c>
      <c r="T35" s="69">
        <f>VLOOKUP($A35,'Return Data'!$A$7:$R$526,14,0)</f>
        <v>6.1370417908653803</v>
      </c>
      <c r="U35" s="70">
        <f t="shared" si="15"/>
        <v>8</v>
      </c>
      <c r="V35" s="69">
        <f>VLOOKUP($A35,'Return Data'!$A$7:$R$526,18,0)</f>
        <v>0</v>
      </c>
      <c r="W35" s="70">
        <f t="shared" si="16"/>
        <v>1</v>
      </c>
      <c r="X35" s="69">
        <f>VLOOKUP($A35,'Return Data'!$A$7:$R$526,15,0)</f>
        <v>7.4073253980130396</v>
      </c>
      <c r="Y35" s="70">
        <f t="shared" si="17"/>
        <v>5</v>
      </c>
      <c r="Z35" s="69">
        <f>VLOOKUP($A35,'Return Data'!$A$7:$R$526,17,0)</f>
        <v>7.6819631906577301</v>
      </c>
      <c r="AA35" s="71">
        <f t="shared" si="11"/>
        <v>35</v>
      </c>
    </row>
    <row r="36" spans="1:27" x14ac:dyDescent="0.25">
      <c r="A36" s="67" t="s">
        <v>146</v>
      </c>
      <c r="B36" s="68">
        <f>VLOOKUP($A36,'Return Data'!$A$7:$R$526,2,0)</f>
        <v>43961</v>
      </c>
      <c r="C36" s="69">
        <f>VLOOKUP($A36,'Return Data'!$A$7:$R$526,3,0)</f>
        <v>2106.0920000000001</v>
      </c>
      <c r="D36" s="69">
        <f>VLOOKUP($A36,'Return Data'!$A$7:$R$526,6,0)</f>
        <v>4.3779124005792198</v>
      </c>
      <c r="E36" s="70">
        <f t="shared" si="0"/>
        <v>13</v>
      </c>
      <c r="F36" s="69">
        <f>VLOOKUP($A36,'Return Data'!$A$7:$R$526,7,0)</f>
        <v>4.8585727825784302</v>
      </c>
      <c r="G36" s="70">
        <f t="shared" si="1"/>
        <v>12</v>
      </c>
      <c r="H36" s="69">
        <f>VLOOKUP($A36,'Return Data'!$A$7:$R$526,8,0)</f>
        <v>5.7936384008417496</v>
      </c>
      <c r="I36" s="70">
        <f t="shared" si="2"/>
        <v>5</v>
      </c>
      <c r="J36" s="69">
        <f>VLOOKUP($A36,'Return Data'!$A$7:$R$526,9,0)</f>
        <v>3.9282133386484599</v>
      </c>
      <c r="K36" s="70">
        <f t="shared" si="3"/>
        <v>22</v>
      </c>
      <c r="L36" s="69">
        <f>VLOOKUP($A36,'Return Data'!$A$7:$R$526,10,0)</f>
        <v>4.9851386835097404</v>
      </c>
      <c r="M36" s="70">
        <f t="shared" si="4"/>
        <v>22</v>
      </c>
      <c r="N36" s="69">
        <f>VLOOKUP($A36,'Return Data'!$A$7:$R$526,11,0)</f>
        <v>5.6216558677256101</v>
      </c>
      <c r="O36" s="70">
        <f t="shared" si="12"/>
        <v>19</v>
      </c>
      <c r="P36" s="69">
        <f>VLOOKUP($A36,'Return Data'!$A$7:$R$526,12,0)</f>
        <v>5.4858966063137098</v>
      </c>
      <c r="Q36" s="70">
        <f t="shared" si="13"/>
        <v>18</v>
      </c>
      <c r="R36" s="69">
        <f>VLOOKUP($A36,'Return Data'!$A$7:$R$526,13,0)</f>
        <v>5.5748694850676497</v>
      </c>
      <c r="S36" s="70">
        <f t="shared" si="14"/>
        <v>18</v>
      </c>
      <c r="T36" s="69">
        <f>VLOOKUP($A36,'Return Data'!$A$7:$R$526,14,0)</f>
        <v>5.9738468913604796</v>
      </c>
      <c r="U36" s="70">
        <f t="shared" si="15"/>
        <v>19</v>
      </c>
      <c r="V36" s="69">
        <f>VLOOKUP($A36,'Return Data'!$A$7:$R$526,18,0)</f>
        <v>0</v>
      </c>
      <c r="W36" s="70">
        <f t="shared" si="16"/>
        <v>1</v>
      </c>
      <c r="X36" s="69">
        <f>VLOOKUP($A36,'Return Data'!$A$7:$R$526,15,0)</f>
        <v>7.2891146926257404</v>
      </c>
      <c r="Y36" s="70">
        <f t="shared" si="17"/>
        <v>18</v>
      </c>
      <c r="Z36" s="69">
        <f>VLOOKUP($A36,'Return Data'!$A$7:$R$526,17,0)</f>
        <v>9.6348962408952108</v>
      </c>
      <c r="AA36" s="71">
        <f t="shared" si="11"/>
        <v>30</v>
      </c>
    </row>
    <row r="37" spans="1:27" x14ac:dyDescent="0.25">
      <c r="A37" s="67" t="s">
        <v>147</v>
      </c>
      <c r="B37" s="68">
        <f>VLOOKUP($A37,'Return Data'!$A$7:$R$526,2,0)</f>
        <v>43961</v>
      </c>
      <c r="C37" s="69">
        <f>VLOOKUP($A37,'Return Data'!$A$7:$R$526,3,0)</f>
        <v>10.7501</v>
      </c>
      <c r="D37" s="69">
        <f>VLOOKUP($A37,'Return Data'!$A$7:$R$526,6,0)</f>
        <v>3.22612158314756</v>
      </c>
      <c r="E37" s="70">
        <f t="shared" si="0"/>
        <v>41</v>
      </c>
      <c r="F37" s="69">
        <f>VLOOKUP($A37,'Return Data'!$A$7:$R$526,7,0)</f>
        <v>3.0565532128692001</v>
      </c>
      <c r="G37" s="70">
        <f t="shared" si="1"/>
        <v>43</v>
      </c>
      <c r="H37" s="69">
        <f>VLOOKUP($A37,'Return Data'!$A$7:$R$526,8,0)</f>
        <v>3.44609779125209</v>
      </c>
      <c r="I37" s="70">
        <f t="shared" si="2"/>
        <v>41</v>
      </c>
      <c r="J37" s="69">
        <f>VLOOKUP($A37,'Return Data'!$A$7:$R$526,9,0)</f>
        <v>3.3268001511546998</v>
      </c>
      <c r="K37" s="70">
        <f t="shared" si="3"/>
        <v>39</v>
      </c>
      <c r="L37" s="69">
        <f>VLOOKUP($A37,'Return Data'!$A$7:$R$526,10,0)</f>
        <v>4.2650164749136197</v>
      </c>
      <c r="M37" s="70">
        <f t="shared" si="4"/>
        <v>33</v>
      </c>
      <c r="N37" s="69">
        <f>VLOOKUP($A37,'Return Data'!$A$7:$R$526,11,0)</f>
        <v>4.2042874657209799</v>
      </c>
      <c r="O37" s="70">
        <f t="shared" si="12"/>
        <v>36</v>
      </c>
      <c r="P37" s="69">
        <f>VLOOKUP($A37,'Return Data'!$A$7:$R$526,12,0)</f>
        <v>4.4605956984002404</v>
      </c>
      <c r="Q37" s="70">
        <f t="shared" si="13"/>
        <v>37</v>
      </c>
      <c r="R37" s="69">
        <f>VLOOKUP($A37,'Return Data'!$A$7:$R$526,13,0)</f>
        <v>4.6860709955042399</v>
      </c>
      <c r="S37" s="70">
        <f t="shared" si="14"/>
        <v>37</v>
      </c>
      <c r="T37" s="69">
        <f>VLOOKUP($A37,'Return Data'!$A$7:$R$526,14,0)</f>
        <v>4.9882869669088796</v>
      </c>
      <c r="U37" s="70">
        <f t="shared" si="15"/>
        <v>37</v>
      </c>
      <c r="V37" s="69"/>
      <c r="W37" s="70"/>
      <c r="X37" s="69"/>
      <c r="Y37" s="70"/>
      <c r="Z37" s="69">
        <f>VLOOKUP($A37,'Return Data'!$A$7:$R$526,17,0)</f>
        <v>5.3894980314960597</v>
      </c>
      <c r="AA37" s="71">
        <f t="shared" si="11"/>
        <v>39</v>
      </c>
    </row>
    <row r="38" spans="1:27" x14ac:dyDescent="0.25">
      <c r="A38" s="67" t="s">
        <v>148</v>
      </c>
      <c r="B38" s="68">
        <f>VLOOKUP($A38,'Return Data'!$A$7:$R$526,2,0)</f>
        <v>43961</v>
      </c>
      <c r="C38" s="69">
        <f>VLOOKUP($A38,'Return Data'!$A$7:$R$526,3,0)</f>
        <v>4881.1571999999996</v>
      </c>
      <c r="D38" s="69">
        <f>VLOOKUP($A38,'Return Data'!$A$7:$R$526,6,0)</f>
        <v>4.42810403246341</v>
      </c>
      <c r="E38" s="70">
        <f t="shared" si="0"/>
        <v>12</v>
      </c>
      <c r="F38" s="69">
        <f>VLOOKUP($A38,'Return Data'!$A$7:$R$526,7,0)</f>
        <v>5.2710947395948597</v>
      </c>
      <c r="G38" s="70">
        <f t="shared" si="1"/>
        <v>3</v>
      </c>
      <c r="H38" s="69">
        <f>VLOOKUP($A38,'Return Data'!$A$7:$R$526,8,0)</f>
        <v>6.0704337685243601</v>
      </c>
      <c r="I38" s="70">
        <f t="shared" si="2"/>
        <v>3</v>
      </c>
      <c r="J38" s="69">
        <f>VLOOKUP($A38,'Return Data'!$A$7:$R$526,9,0)</f>
        <v>4.3293615581465597</v>
      </c>
      <c r="K38" s="70">
        <f t="shared" si="3"/>
        <v>9</v>
      </c>
      <c r="L38" s="69">
        <f>VLOOKUP($A38,'Return Data'!$A$7:$R$526,10,0)</f>
        <v>5.7806799193361096</v>
      </c>
      <c r="M38" s="70">
        <f t="shared" si="4"/>
        <v>2</v>
      </c>
      <c r="N38" s="69">
        <f>VLOOKUP($A38,'Return Data'!$A$7:$R$526,11,0)</f>
        <v>5.8700219839271801</v>
      </c>
      <c r="O38" s="70">
        <f t="shared" si="12"/>
        <v>10</v>
      </c>
      <c r="P38" s="69">
        <f>VLOOKUP($A38,'Return Data'!$A$7:$R$526,12,0)</f>
        <v>5.5914499148106396</v>
      </c>
      <c r="Q38" s="70">
        <f t="shared" si="13"/>
        <v>12</v>
      </c>
      <c r="R38" s="69">
        <f>VLOOKUP($A38,'Return Data'!$A$7:$R$526,13,0)</f>
        <v>5.6870288369687003</v>
      </c>
      <c r="S38" s="70">
        <f t="shared" si="14"/>
        <v>11</v>
      </c>
      <c r="T38" s="69">
        <f>VLOOKUP($A38,'Return Data'!$A$7:$R$526,14,0)</f>
        <v>6.1464188434547502</v>
      </c>
      <c r="U38" s="70">
        <f t="shared" si="15"/>
        <v>6</v>
      </c>
      <c r="V38" s="69">
        <f>VLOOKUP($A38,'Return Data'!$A$7:$R$526,18,0)</f>
        <v>0</v>
      </c>
      <c r="W38" s="70">
        <f>RANK(V38,V$8:V$50,0)</f>
        <v>1</v>
      </c>
      <c r="X38" s="69">
        <f>VLOOKUP($A38,'Return Data'!$A$7:$R$526,15,0)</f>
        <v>7.3771654410233998</v>
      </c>
      <c r="Y38" s="70">
        <f>RANK(X38,X$8:X$50,0)</f>
        <v>7</v>
      </c>
      <c r="Z38" s="69">
        <f>VLOOKUP($A38,'Return Data'!$A$7:$R$526,17,0)</f>
        <v>10.1168335881916</v>
      </c>
      <c r="AA38" s="71">
        <f t="shared" si="11"/>
        <v>8</v>
      </c>
    </row>
    <row r="39" spans="1:27" x14ac:dyDescent="0.25">
      <c r="A39" s="67" t="s">
        <v>149</v>
      </c>
      <c r="B39" s="68">
        <f>VLOOKUP($A39,'Return Data'!$A$7:$R$526,2,0)</f>
        <v>43961</v>
      </c>
      <c r="C39" s="69">
        <f>VLOOKUP($A39,'Return Data'!$A$7:$R$526,3,0)</f>
        <v>1122.0226</v>
      </c>
      <c r="D39" s="69">
        <f>VLOOKUP($A39,'Return Data'!$A$7:$R$526,6,0)</f>
        <v>3.53350055187807</v>
      </c>
      <c r="E39" s="70">
        <f t="shared" si="0"/>
        <v>37</v>
      </c>
      <c r="F39" s="69">
        <f>VLOOKUP($A39,'Return Data'!$A$7:$R$526,7,0)</f>
        <v>3.73239747396544</v>
      </c>
      <c r="G39" s="70">
        <f t="shared" si="1"/>
        <v>35</v>
      </c>
      <c r="H39" s="69">
        <f>VLOOKUP($A39,'Return Data'!$A$7:$R$526,8,0)</f>
        <v>4.0355134819331901</v>
      </c>
      <c r="I39" s="70">
        <f t="shared" si="2"/>
        <v>30</v>
      </c>
      <c r="J39" s="69">
        <f>VLOOKUP($A39,'Return Data'!$A$7:$R$526,9,0)</f>
        <v>3.6294122647991398</v>
      </c>
      <c r="K39" s="70">
        <f t="shared" si="3"/>
        <v>36</v>
      </c>
      <c r="L39" s="69">
        <f>VLOOKUP($A39,'Return Data'!$A$7:$R$526,10,0)</f>
        <v>4.2005636686377201</v>
      </c>
      <c r="M39" s="70">
        <f t="shared" si="4"/>
        <v>36</v>
      </c>
      <c r="N39" s="69">
        <f>VLOOKUP($A39,'Return Data'!$A$7:$R$526,11,0)</f>
        <v>4.6915306674331001</v>
      </c>
      <c r="O39" s="70">
        <f t="shared" si="12"/>
        <v>31</v>
      </c>
      <c r="P39" s="69">
        <f>VLOOKUP($A39,'Return Data'!$A$7:$R$526,12,0)</f>
        <v>4.7961507189246202</v>
      </c>
      <c r="Q39" s="70">
        <f t="shared" si="13"/>
        <v>33</v>
      </c>
      <c r="R39" s="69">
        <f>VLOOKUP($A39,'Return Data'!$A$7:$R$526,13,0)</f>
        <v>4.9985360222680004</v>
      </c>
      <c r="S39" s="70">
        <f t="shared" si="14"/>
        <v>33</v>
      </c>
      <c r="T39" s="69">
        <f>VLOOKUP($A39,'Return Data'!$A$7:$R$526,14,0)</f>
        <v>5.3735239696989199</v>
      </c>
      <c r="U39" s="70">
        <f t="shared" si="15"/>
        <v>33</v>
      </c>
      <c r="V39" s="69"/>
      <c r="W39" s="70"/>
      <c r="X39" s="69"/>
      <c r="Y39" s="70"/>
      <c r="Z39" s="69">
        <f>VLOOKUP($A39,'Return Data'!$A$7:$R$526,17,0)</f>
        <v>6.1011300000000004</v>
      </c>
      <c r="AA39" s="71">
        <f t="shared" si="11"/>
        <v>37</v>
      </c>
    </row>
    <row r="40" spans="1:27" x14ac:dyDescent="0.25">
      <c r="A40" s="67" t="s">
        <v>150</v>
      </c>
      <c r="B40" s="68">
        <f>VLOOKUP($A40,'Return Data'!$A$7:$R$526,2,0)</f>
        <v>43961</v>
      </c>
      <c r="C40" s="69">
        <f>VLOOKUP($A40,'Return Data'!$A$7:$R$526,3,0)</f>
        <v>259.82979999999998</v>
      </c>
      <c r="D40" s="69">
        <f>VLOOKUP($A40,'Return Data'!$A$7:$R$526,6,0)</f>
        <v>4.6644182410329202</v>
      </c>
      <c r="E40" s="70">
        <f t="shared" si="0"/>
        <v>6</v>
      </c>
      <c r="F40" s="69">
        <f>VLOOKUP($A40,'Return Data'!$A$7:$R$526,7,0)</f>
        <v>5.0170816798067799</v>
      </c>
      <c r="G40" s="70">
        <f t="shared" si="1"/>
        <v>7</v>
      </c>
      <c r="H40" s="69">
        <f>VLOOKUP($A40,'Return Data'!$A$7:$R$526,8,0)</f>
        <v>5.3053730024524102</v>
      </c>
      <c r="I40" s="70">
        <f t="shared" si="2"/>
        <v>17</v>
      </c>
      <c r="J40" s="69">
        <f>VLOOKUP($A40,'Return Data'!$A$7:$R$526,9,0)</f>
        <v>4.8876966971339897</v>
      </c>
      <c r="K40" s="70">
        <f t="shared" si="3"/>
        <v>2</v>
      </c>
      <c r="L40" s="69">
        <f>VLOOKUP($A40,'Return Data'!$A$7:$R$526,10,0)</f>
        <v>5.2926686467900801</v>
      </c>
      <c r="M40" s="70">
        <f t="shared" si="4"/>
        <v>14</v>
      </c>
      <c r="N40" s="69">
        <f>VLOOKUP($A40,'Return Data'!$A$7:$R$526,11,0)</f>
        <v>5.5401369546282604</v>
      </c>
      <c r="O40" s="70">
        <f t="shared" si="12"/>
        <v>23</v>
      </c>
      <c r="P40" s="69">
        <f>VLOOKUP($A40,'Return Data'!$A$7:$R$526,12,0)</f>
        <v>5.4954875104989602</v>
      </c>
      <c r="Q40" s="70">
        <f t="shared" si="13"/>
        <v>17</v>
      </c>
      <c r="R40" s="69">
        <f>VLOOKUP($A40,'Return Data'!$A$7:$R$526,13,0)</f>
        <v>5.6385539542503302</v>
      </c>
      <c r="S40" s="70">
        <f t="shared" si="14"/>
        <v>15</v>
      </c>
      <c r="T40" s="69">
        <f>VLOOKUP($A40,'Return Data'!$A$7:$R$526,14,0)</f>
        <v>6.08018933739082</v>
      </c>
      <c r="U40" s="70">
        <f t="shared" si="15"/>
        <v>13</v>
      </c>
      <c r="V40" s="69">
        <f>VLOOKUP($A40,'Return Data'!$A$7:$R$526,18,0)</f>
        <v>0</v>
      </c>
      <c r="W40" s="70">
        <f t="shared" ref="W40:W49" si="18">RANK(V40,V$8:V$50,0)</f>
        <v>1</v>
      </c>
      <c r="X40" s="69">
        <f>VLOOKUP($A40,'Return Data'!$A$7:$R$526,15,0)</f>
        <v>7.3462145734135804</v>
      </c>
      <c r="Y40" s="70">
        <f t="shared" ref="Y40:Y49" si="19">RANK(X40,X$8:X$50,0)</f>
        <v>12</v>
      </c>
      <c r="Z40" s="69">
        <f>VLOOKUP($A40,'Return Data'!$A$7:$R$526,17,0)</f>
        <v>10.0621692634405</v>
      </c>
      <c r="AA40" s="71">
        <f t="shared" si="11"/>
        <v>12</v>
      </c>
    </row>
    <row r="41" spans="1:27" x14ac:dyDescent="0.25">
      <c r="A41" s="67" t="s">
        <v>151</v>
      </c>
      <c r="B41" s="68">
        <f>VLOOKUP($A41,'Return Data'!$A$7:$R$526,2,0)</f>
        <v>43961</v>
      </c>
      <c r="C41" s="69">
        <f>VLOOKUP($A41,'Return Data'!$A$7:$R$526,3,0)</f>
        <v>1766.2045000000001</v>
      </c>
      <c r="D41" s="69">
        <f>VLOOKUP($A41,'Return Data'!$A$7:$R$526,6,0)</f>
        <v>3.7429571997751299</v>
      </c>
      <c r="E41" s="70">
        <f t="shared" si="0"/>
        <v>34</v>
      </c>
      <c r="F41" s="69">
        <f>VLOOKUP($A41,'Return Data'!$A$7:$R$526,7,0)</f>
        <v>3.73269648844254</v>
      </c>
      <c r="G41" s="70">
        <f t="shared" si="1"/>
        <v>34</v>
      </c>
      <c r="H41" s="69">
        <f>VLOOKUP($A41,'Return Data'!$A$7:$R$526,8,0)</f>
        <v>3.8839249972479699</v>
      </c>
      <c r="I41" s="70">
        <f t="shared" si="2"/>
        <v>36</v>
      </c>
      <c r="J41" s="69">
        <f>VLOOKUP($A41,'Return Data'!$A$7:$R$526,9,0)</f>
        <v>3.65054861702879</v>
      </c>
      <c r="K41" s="70">
        <f t="shared" si="3"/>
        <v>35</v>
      </c>
      <c r="L41" s="69">
        <f>VLOOKUP($A41,'Return Data'!$A$7:$R$526,10,0)</f>
        <v>4.1506438625862296</v>
      </c>
      <c r="M41" s="70">
        <f t="shared" si="4"/>
        <v>37</v>
      </c>
      <c r="N41" s="69">
        <f>VLOOKUP($A41,'Return Data'!$A$7:$R$526,11,0)</f>
        <v>4.6553547492607601</v>
      </c>
      <c r="O41" s="70">
        <f t="shared" si="12"/>
        <v>32</v>
      </c>
      <c r="P41" s="69">
        <f>VLOOKUP($A41,'Return Data'!$A$7:$R$526,12,0)</f>
        <v>4.8572954444586598</v>
      </c>
      <c r="Q41" s="70">
        <f t="shared" si="13"/>
        <v>31</v>
      </c>
      <c r="R41" s="69">
        <f>VLOOKUP($A41,'Return Data'!$A$7:$R$526,13,0)</f>
        <v>5.0865134301952901</v>
      </c>
      <c r="S41" s="70">
        <f t="shared" si="14"/>
        <v>31</v>
      </c>
      <c r="T41" s="69">
        <f>VLOOKUP($A41,'Return Data'!$A$7:$R$526,14,0)</f>
        <v>5.4022503562991497</v>
      </c>
      <c r="U41" s="70">
        <f t="shared" si="15"/>
        <v>32</v>
      </c>
      <c r="V41" s="69">
        <f>VLOOKUP($A41,'Return Data'!$A$7:$R$526,18,0)</f>
        <v>0</v>
      </c>
      <c r="W41" s="70">
        <f t="shared" si="18"/>
        <v>1</v>
      </c>
      <c r="X41" s="69">
        <f>VLOOKUP($A41,'Return Data'!$A$7:$R$526,15,0)</f>
        <v>3.56292147356009</v>
      </c>
      <c r="Y41" s="70">
        <f t="shared" si="19"/>
        <v>35</v>
      </c>
      <c r="Z41" s="69">
        <f>VLOOKUP($A41,'Return Data'!$A$7:$R$526,17,0)</f>
        <v>7.8989737451237403</v>
      </c>
      <c r="AA41" s="71">
        <f t="shared" si="11"/>
        <v>34</v>
      </c>
    </row>
    <row r="42" spans="1:27" x14ac:dyDescent="0.25">
      <c r="A42" s="67" t="s">
        <v>152</v>
      </c>
      <c r="B42" s="68">
        <f>VLOOKUP($A42,'Return Data'!$A$7:$R$526,2,0)</f>
        <v>43961</v>
      </c>
      <c r="C42" s="69">
        <f>VLOOKUP($A42,'Return Data'!$A$7:$R$526,3,0)</f>
        <v>31.5489</v>
      </c>
      <c r="D42" s="69">
        <f>VLOOKUP($A42,'Return Data'!$A$7:$R$526,6,0)</f>
        <v>4.7446632446338004</v>
      </c>
      <c r="E42" s="70">
        <f t="shared" si="0"/>
        <v>4</v>
      </c>
      <c r="F42" s="69">
        <f>VLOOKUP($A42,'Return Data'!$A$7:$R$526,7,0)</f>
        <v>4.9382559458307496</v>
      </c>
      <c r="G42" s="70">
        <f t="shared" si="1"/>
        <v>8</v>
      </c>
      <c r="H42" s="69">
        <f>VLOOKUP($A42,'Return Data'!$A$7:$R$526,8,0)</f>
        <v>5.7579668420530998</v>
      </c>
      <c r="I42" s="70">
        <f t="shared" si="2"/>
        <v>7</v>
      </c>
      <c r="J42" s="69">
        <f>VLOOKUP($A42,'Return Data'!$A$7:$R$526,9,0)</f>
        <v>4.9345560011090202</v>
      </c>
      <c r="K42" s="70">
        <f t="shared" si="3"/>
        <v>1</v>
      </c>
      <c r="L42" s="69">
        <f>VLOOKUP($A42,'Return Data'!$A$7:$R$526,10,0)</f>
        <v>4.2323708593287597</v>
      </c>
      <c r="M42" s="70">
        <f t="shared" si="4"/>
        <v>35</v>
      </c>
      <c r="N42" s="69">
        <f>VLOOKUP($A42,'Return Data'!$A$7:$R$526,11,0)</f>
        <v>5.5418646229156199</v>
      </c>
      <c r="O42" s="70">
        <f t="shared" si="12"/>
        <v>22</v>
      </c>
      <c r="P42" s="69">
        <f>VLOOKUP($A42,'Return Data'!$A$7:$R$526,12,0)</f>
        <v>5.98748877802098</v>
      </c>
      <c r="Q42" s="70">
        <f t="shared" si="13"/>
        <v>1</v>
      </c>
      <c r="R42" s="69">
        <f>VLOOKUP($A42,'Return Data'!$A$7:$R$526,13,0)</f>
        <v>6.2901519125333296</v>
      </c>
      <c r="S42" s="70">
        <f t="shared" si="14"/>
        <v>1</v>
      </c>
      <c r="T42" s="69">
        <f>VLOOKUP($A42,'Return Data'!$A$7:$R$526,14,0)</f>
        <v>6.6984446547191601</v>
      </c>
      <c r="U42" s="70">
        <f t="shared" si="15"/>
        <v>1</v>
      </c>
      <c r="V42" s="69">
        <f>VLOOKUP($A42,'Return Data'!$A$7:$R$526,18,0)</f>
        <v>0</v>
      </c>
      <c r="W42" s="70">
        <f t="shared" si="18"/>
        <v>1</v>
      </c>
      <c r="X42" s="69">
        <f>VLOOKUP($A42,'Return Data'!$A$7:$R$526,15,0)</f>
        <v>7.5578954146944497</v>
      </c>
      <c r="Y42" s="70">
        <f t="shared" si="19"/>
        <v>1</v>
      </c>
      <c r="Z42" s="69">
        <f>VLOOKUP($A42,'Return Data'!$A$7:$R$526,17,0)</f>
        <v>10.6197251873462</v>
      </c>
      <c r="AA42" s="71">
        <f t="shared" si="11"/>
        <v>2</v>
      </c>
    </row>
    <row r="43" spans="1:27" x14ac:dyDescent="0.25">
      <c r="A43" s="67" t="s">
        <v>153</v>
      </c>
      <c r="B43" s="68">
        <f>VLOOKUP($A43,'Return Data'!$A$7:$R$526,2,0)</f>
        <v>43961</v>
      </c>
      <c r="C43" s="69">
        <f>VLOOKUP($A43,'Return Data'!$A$7:$R$526,3,0)</f>
        <v>27.038499999999999</v>
      </c>
      <c r="D43" s="69">
        <f>VLOOKUP($A43,'Return Data'!$A$7:$R$526,6,0)</f>
        <v>3.2401122942975502</v>
      </c>
      <c r="E43" s="70">
        <f t="shared" si="0"/>
        <v>40</v>
      </c>
      <c r="F43" s="69">
        <f>VLOOKUP($A43,'Return Data'!$A$7:$R$526,7,0)</f>
        <v>3.1956662745298301</v>
      </c>
      <c r="G43" s="70">
        <f t="shared" si="1"/>
        <v>41</v>
      </c>
      <c r="H43" s="69">
        <f>VLOOKUP($A43,'Return Data'!$A$7:$R$526,8,0)</f>
        <v>3.4542428475195899</v>
      </c>
      <c r="I43" s="70">
        <f t="shared" si="2"/>
        <v>40</v>
      </c>
      <c r="J43" s="69">
        <f>VLOOKUP($A43,'Return Data'!$A$7:$R$526,9,0)</f>
        <v>3.2535221251669602</v>
      </c>
      <c r="K43" s="70">
        <f t="shared" si="3"/>
        <v>41</v>
      </c>
      <c r="L43" s="69">
        <f>VLOOKUP($A43,'Return Data'!$A$7:$R$526,10,0)</f>
        <v>3.7100789054878698</v>
      </c>
      <c r="M43" s="70">
        <f t="shared" si="4"/>
        <v>40</v>
      </c>
      <c r="N43" s="69">
        <f>VLOOKUP($A43,'Return Data'!$A$7:$R$526,11,0)</f>
        <v>4.4781684897676897</v>
      </c>
      <c r="O43" s="70">
        <f t="shared" si="12"/>
        <v>34</v>
      </c>
      <c r="P43" s="69">
        <f>VLOOKUP($A43,'Return Data'!$A$7:$R$526,12,0)</f>
        <v>4.6925913153775598</v>
      </c>
      <c r="Q43" s="70">
        <f t="shared" si="13"/>
        <v>35</v>
      </c>
      <c r="R43" s="69">
        <f>VLOOKUP($A43,'Return Data'!$A$7:$R$526,13,0)</f>
        <v>4.8984834831956103</v>
      </c>
      <c r="S43" s="70">
        <f t="shared" si="14"/>
        <v>35</v>
      </c>
      <c r="T43" s="69">
        <f>VLOOKUP($A43,'Return Data'!$A$7:$R$526,14,0)</f>
        <v>5.3296561542239296</v>
      </c>
      <c r="U43" s="70">
        <f t="shared" si="15"/>
        <v>35</v>
      </c>
      <c r="V43" s="69">
        <f>VLOOKUP($A43,'Return Data'!$A$7:$R$526,18,0)</f>
        <v>0</v>
      </c>
      <c r="W43" s="70">
        <f t="shared" si="18"/>
        <v>1</v>
      </c>
      <c r="X43" s="69">
        <f>VLOOKUP($A43,'Return Data'!$A$7:$R$526,15,0)</f>
        <v>6.4416532797422503</v>
      </c>
      <c r="Y43" s="70">
        <f t="shared" si="19"/>
        <v>33</v>
      </c>
      <c r="Z43" s="69">
        <f>VLOOKUP($A43,'Return Data'!$A$7:$R$526,17,0)</f>
        <v>12.0828686613561</v>
      </c>
      <c r="AA43" s="71">
        <f t="shared" si="11"/>
        <v>1</v>
      </c>
    </row>
    <row r="44" spans="1:27" x14ac:dyDescent="0.25">
      <c r="A44" s="67" t="s">
        <v>156</v>
      </c>
      <c r="B44" s="68">
        <f>VLOOKUP($A44,'Return Data'!$A$7:$R$526,2,0)</f>
        <v>43961</v>
      </c>
      <c r="C44" s="69">
        <f>VLOOKUP($A44,'Return Data'!$A$7:$R$526,3,0)</f>
        <v>3126.1882999999998</v>
      </c>
      <c r="D44" s="69">
        <f>VLOOKUP($A44,'Return Data'!$A$7:$R$526,6,0)</f>
        <v>4.4606090914798298</v>
      </c>
      <c r="E44" s="70">
        <f t="shared" si="0"/>
        <v>10</v>
      </c>
      <c r="F44" s="69">
        <f>VLOOKUP($A44,'Return Data'!$A$7:$R$526,7,0)</f>
        <v>4.7966537430715102</v>
      </c>
      <c r="G44" s="70">
        <f t="shared" si="1"/>
        <v>17</v>
      </c>
      <c r="H44" s="69">
        <f>VLOOKUP($A44,'Return Data'!$A$7:$R$526,8,0)</f>
        <v>5.5163606412139696</v>
      </c>
      <c r="I44" s="70">
        <f t="shared" si="2"/>
        <v>12</v>
      </c>
      <c r="J44" s="69">
        <f>VLOOKUP($A44,'Return Data'!$A$7:$R$526,9,0)</f>
        <v>4.202124377484</v>
      </c>
      <c r="K44" s="70">
        <f t="shared" si="3"/>
        <v>11</v>
      </c>
      <c r="L44" s="69">
        <f>VLOOKUP($A44,'Return Data'!$A$7:$R$526,10,0)</f>
        <v>5.0838329859017497</v>
      </c>
      <c r="M44" s="70">
        <f t="shared" si="4"/>
        <v>18</v>
      </c>
      <c r="N44" s="69">
        <f>VLOOKUP($A44,'Return Data'!$A$7:$R$526,11,0)</f>
        <v>5.670233173023</v>
      </c>
      <c r="O44" s="70">
        <f t="shared" si="12"/>
        <v>16</v>
      </c>
      <c r="P44" s="69">
        <f>VLOOKUP($A44,'Return Data'!$A$7:$R$526,12,0)</f>
        <v>5.4488270505744403</v>
      </c>
      <c r="Q44" s="70">
        <f t="shared" si="13"/>
        <v>21</v>
      </c>
      <c r="R44" s="69">
        <f>VLOOKUP($A44,'Return Data'!$A$7:$R$526,13,0)</f>
        <v>5.5485663513634398</v>
      </c>
      <c r="S44" s="70">
        <f t="shared" si="14"/>
        <v>21</v>
      </c>
      <c r="T44" s="69">
        <f>VLOOKUP($A44,'Return Data'!$A$7:$R$526,14,0)</f>
        <v>5.9255702782475899</v>
      </c>
      <c r="U44" s="70">
        <f t="shared" si="15"/>
        <v>24</v>
      </c>
      <c r="V44" s="69">
        <f>VLOOKUP($A44,'Return Data'!$A$7:$R$526,18,0)</f>
        <v>0</v>
      </c>
      <c r="W44" s="70">
        <f t="shared" si="18"/>
        <v>1</v>
      </c>
      <c r="X44" s="69">
        <f>VLOOKUP($A44,'Return Data'!$A$7:$R$526,15,0)</f>
        <v>7.20328962168354</v>
      </c>
      <c r="Y44" s="70">
        <f t="shared" si="19"/>
        <v>25</v>
      </c>
      <c r="Z44" s="69">
        <f>VLOOKUP($A44,'Return Data'!$A$7:$R$526,17,0)</f>
        <v>9.9365366572676592</v>
      </c>
      <c r="AA44" s="71">
        <f t="shared" si="11"/>
        <v>26</v>
      </c>
    </row>
    <row r="45" spans="1:27" x14ac:dyDescent="0.25">
      <c r="A45" s="67" t="s">
        <v>157</v>
      </c>
      <c r="B45" s="68">
        <f>VLOOKUP($A45,'Return Data'!$A$7:$R$526,2,0)</f>
        <v>43961</v>
      </c>
      <c r="C45" s="69">
        <f>VLOOKUP($A45,'Return Data'!$A$7:$R$526,3,0)</f>
        <v>42.100999999999999</v>
      </c>
      <c r="D45" s="69">
        <f>VLOOKUP($A45,'Return Data'!$A$7:$R$526,6,0)</f>
        <v>4.2486121042059102</v>
      </c>
      <c r="E45" s="70">
        <f t="shared" si="0"/>
        <v>18</v>
      </c>
      <c r="F45" s="69">
        <f>VLOOKUP($A45,'Return Data'!$A$7:$R$526,7,0)</f>
        <v>4.6834011329487399</v>
      </c>
      <c r="G45" s="70">
        <f t="shared" si="1"/>
        <v>18</v>
      </c>
      <c r="H45" s="69">
        <f>VLOOKUP($A45,'Return Data'!$A$7:$R$526,8,0)</f>
        <v>5.2442012167344103</v>
      </c>
      <c r="I45" s="70">
        <f t="shared" si="2"/>
        <v>18</v>
      </c>
      <c r="J45" s="69">
        <f>VLOOKUP($A45,'Return Data'!$A$7:$R$526,9,0)</f>
        <v>4.0624676081608699</v>
      </c>
      <c r="K45" s="70">
        <f t="shared" si="3"/>
        <v>16</v>
      </c>
      <c r="L45" s="69">
        <f>VLOOKUP($A45,'Return Data'!$A$7:$R$526,10,0)</f>
        <v>5.3407129963181301</v>
      </c>
      <c r="M45" s="70">
        <f t="shared" si="4"/>
        <v>10</v>
      </c>
      <c r="N45" s="69">
        <f>VLOOKUP($A45,'Return Data'!$A$7:$R$526,11,0)</f>
        <v>5.5789925978008403</v>
      </c>
      <c r="O45" s="70">
        <f t="shared" si="12"/>
        <v>21</v>
      </c>
      <c r="P45" s="69">
        <f>VLOOKUP($A45,'Return Data'!$A$7:$R$526,12,0)</f>
        <v>5.4678934023354397</v>
      </c>
      <c r="Q45" s="70">
        <f t="shared" si="13"/>
        <v>19</v>
      </c>
      <c r="R45" s="69">
        <f>VLOOKUP($A45,'Return Data'!$A$7:$R$526,13,0)</f>
        <v>5.5620233500928897</v>
      </c>
      <c r="S45" s="70">
        <f t="shared" si="14"/>
        <v>20</v>
      </c>
      <c r="T45" s="69">
        <f>VLOOKUP($A45,'Return Data'!$A$7:$R$526,14,0)</f>
        <v>5.9842041491982698</v>
      </c>
      <c r="U45" s="70">
        <f t="shared" si="15"/>
        <v>18</v>
      </c>
      <c r="V45" s="69">
        <f>VLOOKUP($A45,'Return Data'!$A$7:$R$526,18,0)</f>
        <v>0</v>
      </c>
      <c r="W45" s="70">
        <f t="shared" si="18"/>
        <v>1</v>
      </c>
      <c r="X45" s="69">
        <f>VLOOKUP($A45,'Return Data'!$A$7:$R$526,15,0)</f>
        <v>7.2894910383891398</v>
      </c>
      <c r="Y45" s="70">
        <f t="shared" si="19"/>
        <v>17</v>
      </c>
      <c r="Z45" s="69">
        <f>VLOOKUP($A45,'Return Data'!$A$7:$R$526,17,0)</f>
        <v>10.0295646464425</v>
      </c>
      <c r="AA45" s="71">
        <f t="shared" si="11"/>
        <v>16</v>
      </c>
    </row>
    <row r="46" spans="1:27" x14ac:dyDescent="0.25">
      <c r="A46" s="67" t="s">
        <v>158</v>
      </c>
      <c r="B46" s="68">
        <f>VLOOKUP($A46,'Return Data'!$A$7:$R$526,2,0)</f>
        <v>43961</v>
      </c>
      <c r="C46" s="69">
        <f>VLOOKUP($A46,'Return Data'!$A$7:$R$526,3,0)</f>
        <v>3150.9092999999998</v>
      </c>
      <c r="D46" s="69">
        <f>VLOOKUP($A46,'Return Data'!$A$7:$R$526,6,0)</f>
        <v>4.1695426200905104</v>
      </c>
      <c r="E46" s="70">
        <f t="shared" si="0"/>
        <v>22</v>
      </c>
      <c r="F46" s="69">
        <f>VLOOKUP($A46,'Return Data'!$A$7:$R$526,7,0)</f>
        <v>4.8107884357638104</v>
      </c>
      <c r="G46" s="70">
        <f t="shared" si="1"/>
        <v>16</v>
      </c>
      <c r="H46" s="69">
        <f>VLOOKUP($A46,'Return Data'!$A$7:$R$526,8,0)</f>
        <v>5.3856432968850196</v>
      </c>
      <c r="I46" s="70">
        <f t="shared" si="2"/>
        <v>16</v>
      </c>
      <c r="J46" s="69">
        <f>VLOOKUP($A46,'Return Data'!$A$7:$R$526,9,0)</f>
        <v>4.3373700006884199</v>
      </c>
      <c r="K46" s="70">
        <f t="shared" si="3"/>
        <v>8</v>
      </c>
      <c r="L46" s="69">
        <f>VLOOKUP($A46,'Return Data'!$A$7:$R$526,10,0)</f>
        <v>5.5289360825419198</v>
      </c>
      <c r="M46" s="70">
        <f t="shared" si="4"/>
        <v>6</v>
      </c>
      <c r="N46" s="69">
        <f>VLOOKUP($A46,'Return Data'!$A$7:$R$526,11,0)</f>
        <v>6.1812078478254602</v>
      </c>
      <c r="O46" s="70">
        <f t="shared" si="12"/>
        <v>2</v>
      </c>
      <c r="P46" s="69">
        <f>VLOOKUP($A46,'Return Data'!$A$7:$R$526,12,0)</f>
        <v>5.7463715282469696</v>
      </c>
      <c r="Q46" s="70">
        <f t="shared" si="13"/>
        <v>4</v>
      </c>
      <c r="R46" s="69">
        <f>VLOOKUP($A46,'Return Data'!$A$7:$R$526,13,0)</f>
        <v>5.7589572097590596</v>
      </c>
      <c r="S46" s="70">
        <f t="shared" si="14"/>
        <v>6</v>
      </c>
      <c r="T46" s="69">
        <f>VLOOKUP($A46,'Return Data'!$A$7:$R$526,14,0)</f>
        <v>6.1620822404647901</v>
      </c>
      <c r="U46" s="70">
        <f t="shared" si="15"/>
        <v>5</v>
      </c>
      <c r="V46" s="69">
        <f>VLOOKUP($A46,'Return Data'!$A$7:$R$526,18,0)</f>
        <v>0</v>
      </c>
      <c r="W46" s="70">
        <f t="shared" si="18"/>
        <v>1</v>
      </c>
      <c r="X46" s="69">
        <f>VLOOKUP($A46,'Return Data'!$A$7:$R$526,15,0)</f>
        <v>7.3484835404276199</v>
      </c>
      <c r="Y46" s="70">
        <f t="shared" si="19"/>
        <v>11</v>
      </c>
      <c r="Z46" s="69">
        <f>VLOOKUP($A46,'Return Data'!$A$7:$R$526,17,0)</f>
        <v>10.1232873376331</v>
      </c>
      <c r="AA46" s="71">
        <f t="shared" si="11"/>
        <v>6</v>
      </c>
    </row>
    <row r="47" spans="1:27" x14ac:dyDescent="0.25">
      <c r="A47" s="67" t="s">
        <v>159</v>
      </c>
      <c r="B47" s="68">
        <f>VLOOKUP($A47,'Return Data'!$A$7:$R$526,2,0)</f>
        <v>43961</v>
      </c>
      <c r="C47" s="69">
        <f>VLOOKUP($A47,'Return Data'!$A$7:$R$526,3,0)</f>
        <v>1965.6521</v>
      </c>
      <c r="D47" s="69">
        <f>VLOOKUP($A47,'Return Data'!$A$7:$R$526,6,0)</f>
        <v>3.1089636263843001</v>
      </c>
      <c r="E47" s="70">
        <f t="shared" si="0"/>
        <v>43</v>
      </c>
      <c r="F47" s="69">
        <f>VLOOKUP($A47,'Return Data'!$A$7:$R$526,7,0)</f>
        <v>3.1086091816555599</v>
      </c>
      <c r="G47" s="70">
        <f t="shared" si="1"/>
        <v>42</v>
      </c>
      <c r="H47" s="69">
        <f>VLOOKUP($A47,'Return Data'!$A$7:$R$526,8,0)</f>
        <v>3.0561091535517302</v>
      </c>
      <c r="I47" s="70">
        <f t="shared" si="2"/>
        <v>43</v>
      </c>
      <c r="J47" s="69">
        <f>VLOOKUP($A47,'Return Data'!$A$7:$R$526,9,0)</f>
        <v>3.0024639586745199</v>
      </c>
      <c r="K47" s="70">
        <f t="shared" si="3"/>
        <v>43</v>
      </c>
      <c r="L47" s="69">
        <f>VLOOKUP($A47,'Return Data'!$A$7:$R$526,10,0)</f>
        <v>2.6560598641684998</v>
      </c>
      <c r="M47" s="70">
        <f t="shared" si="4"/>
        <v>43</v>
      </c>
      <c r="N47" s="69">
        <f>VLOOKUP($A47,'Return Data'!$A$7:$R$526,11,0)</f>
        <v>3.18581498508405</v>
      </c>
      <c r="O47" s="70">
        <f t="shared" si="12"/>
        <v>39</v>
      </c>
      <c r="P47" s="69">
        <f>VLOOKUP($A47,'Return Data'!$A$7:$R$526,12,0)</f>
        <v>3.7898975342701702</v>
      </c>
      <c r="Q47" s="70">
        <f t="shared" si="13"/>
        <v>39</v>
      </c>
      <c r="R47" s="69">
        <f>VLOOKUP($A47,'Return Data'!$A$7:$R$526,13,0)</f>
        <v>4.1044029153152799</v>
      </c>
      <c r="S47" s="70">
        <f t="shared" si="14"/>
        <v>39</v>
      </c>
      <c r="T47" s="69">
        <f>VLOOKUP($A47,'Return Data'!$A$7:$R$526,14,0)</f>
        <v>4.4345332402636304</v>
      </c>
      <c r="U47" s="70">
        <f t="shared" si="15"/>
        <v>38</v>
      </c>
      <c r="V47" s="69">
        <f>VLOOKUP($A47,'Return Data'!$A$7:$R$526,18,0)</f>
        <v>0</v>
      </c>
      <c r="W47" s="70">
        <f t="shared" si="18"/>
        <v>1</v>
      </c>
      <c r="X47" s="69">
        <f>VLOOKUP($A47,'Return Data'!$A$7:$R$526,15,0)</f>
        <v>6.4654211664745596</v>
      </c>
      <c r="Y47" s="70">
        <f t="shared" si="19"/>
        <v>32</v>
      </c>
      <c r="Z47" s="69">
        <f>VLOOKUP($A47,'Return Data'!$A$7:$R$526,17,0)</f>
        <v>7.9677344161051602</v>
      </c>
      <c r="AA47" s="71">
        <f t="shared" si="11"/>
        <v>33</v>
      </c>
    </row>
    <row r="48" spans="1:27" x14ac:dyDescent="0.25">
      <c r="A48" s="67" t="s">
        <v>160</v>
      </c>
      <c r="B48" s="68">
        <f>VLOOKUP($A48,'Return Data'!$A$7:$R$526,2,0)</f>
        <v>43961</v>
      </c>
      <c r="C48" s="69">
        <f>VLOOKUP($A48,'Return Data'!$A$7:$R$526,3,0)</f>
        <v>1922.693</v>
      </c>
      <c r="D48" s="69">
        <f>VLOOKUP($A48,'Return Data'!$A$7:$R$526,6,0)</f>
        <v>4.7370702962139504</v>
      </c>
      <c r="E48" s="70">
        <f t="shared" si="0"/>
        <v>5</v>
      </c>
      <c r="F48" s="69">
        <f>VLOOKUP($A48,'Return Data'!$A$7:$R$526,7,0)</f>
        <v>5.2316499664096803</v>
      </c>
      <c r="G48" s="70">
        <f t="shared" si="1"/>
        <v>5</v>
      </c>
      <c r="H48" s="69">
        <f>VLOOKUP($A48,'Return Data'!$A$7:$R$526,8,0)</f>
        <v>5.6046085269022097</v>
      </c>
      <c r="I48" s="70">
        <f t="shared" si="2"/>
        <v>9</v>
      </c>
      <c r="J48" s="69">
        <f>VLOOKUP($A48,'Return Data'!$A$7:$R$526,9,0)</f>
        <v>4.1934734533014399</v>
      </c>
      <c r="K48" s="70">
        <f t="shared" si="3"/>
        <v>12</v>
      </c>
      <c r="L48" s="69">
        <f>VLOOKUP($A48,'Return Data'!$A$7:$R$526,10,0)</f>
        <v>5.5443717102645396</v>
      </c>
      <c r="M48" s="70">
        <f t="shared" si="4"/>
        <v>5</v>
      </c>
      <c r="N48" s="69">
        <f>VLOOKUP($A48,'Return Data'!$A$7:$R$526,11,0)</f>
        <v>6.1403880209478503</v>
      </c>
      <c r="O48" s="70">
        <f t="shared" si="12"/>
        <v>4</v>
      </c>
      <c r="P48" s="69">
        <f>VLOOKUP($A48,'Return Data'!$A$7:$R$526,12,0)</f>
        <v>5.7226639281685996</v>
      </c>
      <c r="Q48" s="70">
        <f t="shared" si="13"/>
        <v>6</v>
      </c>
      <c r="R48" s="69">
        <f>VLOOKUP($A48,'Return Data'!$A$7:$R$526,13,0)</f>
        <v>5.6849731811141897</v>
      </c>
      <c r="S48" s="70">
        <f t="shared" si="14"/>
        <v>12</v>
      </c>
      <c r="T48" s="69">
        <f>VLOOKUP($A48,'Return Data'!$A$7:$R$526,14,0)</f>
        <v>6.0439611759583904</v>
      </c>
      <c r="U48" s="70">
        <f t="shared" si="15"/>
        <v>15</v>
      </c>
      <c r="V48" s="69">
        <f>VLOOKUP($A48,'Return Data'!$A$7:$R$526,18,0)</f>
        <v>0</v>
      </c>
      <c r="W48" s="70">
        <f t="shared" si="18"/>
        <v>1</v>
      </c>
      <c r="X48" s="69">
        <f>VLOOKUP($A48,'Return Data'!$A$7:$R$526,15,0)</f>
        <v>5.8159231173572197</v>
      </c>
      <c r="Y48" s="70">
        <f t="shared" si="19"/>
        <v>34</v>
      </c>
      <c r="Z48" s="69">
        <f>VLOOKUP($A48,'Return Data'!$A$7:$R$526,17,0)</f>
        <v>9.1135609637702597</v>
      </c>
      <c r="AA48" s="71">
        <f t="shared" si="11"/>
        <v>31</v>
      </c>
    </row>
    <row r="49" spans="1:27" x14ac:dyDescent="0.25">
      <c r="A49" s="67" t="s">
        <v>161</v>
      </c>
      <c r="B49" s="68">
        <f>VLOOKUP($A49,'Return Data'!$A$7:$R$526,2,0)</f>
        <v>43961</v>
      </c>
      <c r="C49" s="69">
        <f>VLOOKUP($A49,'Return Data'!$A$7:$R$526,3,0)</f>
        <v>3270.1205</v>
      </c>
      <c r="D49" s="69">
        <f>VLOOKUP($A49,'Return Data'!$A$7:$R$526,6,0)</f>
        <v>4.3144946958984001</v>
      </c>
      <c r="E49" s="70">
        <f t="shared" si="0"/>
        <v>15</v>
      </c>
      <c r="F49" s="69">
        <f>VLOOKUP($A49,'Return Data'!$A$7:$R$526,7,0)</f>
        <v>4.9321074056820597</v>
      </c>
      <c r="G49" s="70">
        <f t="shared" si="1"/>
        <v>9</v>
      </c>
      <c r="H49" s="69">
        <f>VLOOKUP($A49,'Return Data'!$A$7:$R$526,8,0)</f>
        <v>5.4561052069463098</v>
      </c>
      <c r="I49" s="70">
        <f t="shared" si="2"/>
        <v>14</v>
      </c>
      <c r="J49" s="69">
        <f>VLOOKUP($A49,'Return Data'!$A$7:$R$526,9,0)</f>
        <v>4.1256522138690004</v>
      </c>
      <c r="K49" s="70">
        <f t="shared" si="3"/>
        <v>13</v>
      </c>
      <c r="L49" s="69">
        <f>VLOOKUP($A49,'Return Data'!$A$7:$R$526,10,0)</f>
        <v>5.3127615089855196</v>
      </c>
      <c r="M49" s="70">
        <f t="shared" si="4"/>
        <v>13</v>
      </c>
      <c r="N49" s="69">
        <f>VLOOKUP($A49,'Return Data'!$A$7:$R$526,11,0)</f>
        <v>5.66899308756848</v>
      </c>
      <c r="O49" s="70">
        <f t="shared" si="12"/>
        <v>17</v>
      </c>
      <c r="P49" s="69">
        <f>VLOOKUP($A49,'Return Data'!$A$7:$R$526,12,0)</f>
        <v>5.4587839594601997</v>
      </c>
      <c r="Q49" s="70">
        <f t="shared" si="13"/>
        <v>20</v>
      </c>
      <c r="R49" s="69">
        <f>VLOOKUP($A49,'Return Data'!$A$7:$R$526,13,0)</f>
        <v>5.5695214699653697</v>
      </c>
      <c r="S49" s="70">
        <f t="shared" si="14"/>
        <v>19</v>
      </c>
      <c r="T49" s="69">
        <f>VLOOKUP($A49,'Return Data'!$A$7:$R$526,14,0)</f>
        <v>5.99845390633888</v>
      </c>
      <c r="U49" s="70">
        <f t="shared" si="15"/>
        <v>16</v>
      </c>
      <c r="V49" s="69">
        <f>VLOOKUP($A49,'Return Data'!$A$7:$R$526,18,0)</f>
        <v>0</v>
      </c>
      <c r="W49" s="70">
        <f t="shared" si="18"/>
        <v>1</v>
      </c>
      <c r="X49" s="69">
        <f>VLOOKUP($A49,'Return Data'!$A$7:$R$526,15,0)</f>
        <v>7.2977937486387496</v>
      </c>
      <c r="Y49" s="70">
        <f t="shared" si="19"/>
        <v>15</v>
      </c>
      <c r="Z49" s="69">
        <f>VLOOKUP($A49,'Return Data'!$A$7:$R$526,17,0)</f>
        <v>9.9946385738112493</v>
      </c>
      <c r="AA49" s="71">
        <f t="shared" si="11"/>
        <v>23</v>
      </c>
    </row>
    <row r="50" spans="1:27" x14ac:dyDescent="0.25">
      <c r="A50" s="67" t="s">
        <v>162</v>
      </c>
      <c r="B50" s="68">
        <f>VLOOKUP($A50,'Return Data'!$A$7:$R$526,2,0)</f>
        <v>43961</v>
      </c>
      <c r="C50" s="69">
        <f>VLOOKUP($A50,'Return Data'!$A$7:$R$526,3,0)</f>
        <v>1082.6132</v>
      </c>
      <c r="D50" s="69">
        <f>VLOOKUP($A50,'Return Data'!$A$7:$R$526,6,0)</f>
        <v>3.3940175639214401</v>
      </c>
      <c r="E50" s="70">
        <f t="shared" si="0"/>
        <v>39</v>
      </c>
      <c r="F50" s="69">
        <f>VLOOKUP($A50,'Return Data'!$A$7:$R$526,7,0)</f>
        <v>3.3263042794087898</v>
      </c>
      <c r="G50" s="70">
        <f t="shared" si="1"/>
        <v>39</v>
      </c>
      <c r="H50" s="69">
        <f>VLOOKUP($A50,'Return Data'!$A$7:$R$526,8,0)</f>
        <v>3.4947039083151701</v>
      </c>
      <c r="I50" s="70">
        <f t="shared" si="2"/>
        <v>38</v>
      </c>
      <c r="J50" s="69">
        <f>VLOOKUP($A50,'Return Data'!$A$7:$R$526,9,0)</f>
        <v>3.3130636455969098</v>
      </c>
      <c r="K50" s="70">
        <f t="shared" si="3"/>
        <v>40</v>
      </c>
      <c r="L50" s="69">
        <f>VLOOKUP($A50,'Return Data'!$A$7:$R$526,10,0)</f>
        <v>4.2583977212150899</v>
      </c>
      <c r="M50" s="70">
        <f t="shared" si="4"/>
        <v>34</v>
      </c>
      <c r="N50" s="69">
        <f>VLOOKUP($A50,'Return Data'!$A$7:$R$526,11,0)</f>
        <v>4.4920228901776698</v>
      </c>
      <c r="O50" s="70">
        <f t="shared" si="12"/>
        <v>33</v>
      </c>
      <c r="P50" s="69">
        <f>VLOOKUP($A50,'Return Data'!$A$7:$R$526,12,0)</f>
        <v>4.8821964317586799</v>
      </c>
      <c r="Q50" s="70">
        <f t="shared" si="13"/>
        <v>30</v>
      </c>
      <c r="R50" s="69">
        <f>VLOOKUP($A50,'Return Data'!$A$7:$R$526,13,0)</f>
        <v>5.2800610264873598</v>
      </c>
      <c r="S50" s="70">
        <f t="shared" si="14"/>
        <v>30</v>
      </c>
      <c r="T50" s="69">
        <f>VLOOKUP($A50,'Return Data'!$A$7:$R$526,14,0)</f>
        <v>5.7903498046989998</v>
      </c>
      <c r="U50" s="70">
        <f t="shared" si="15"/>
        <v>29</v>
      </c>
      <c r="V50" s="69"/>
      <c r="W50" s="70"/>
      <c r="X50" s="69"/>
      <c r="Y50" s="70"/>
      <c r="Z50" s="69">
        <f>VLOOKUP($A50,'Return Data'!$A$7:$R$526,17,0)</f>
        <v>6.2650357039604803</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4.114077818511146</v>
      </c>
      <c r="E52" s="78"/>
      <c r="F52" s="79">
        <f>AVERAGE(F8:F50)</f>
        <v>4.3880661157262235</v>
      </c>
      <c r="G52" s="78"/>
      <c r="H52" s="79">
        <f>AVERAGE(H8:H50)</f>
        <v>4.8056941195723173</v>
      </c>
      <c r="I52" s="78"/>
      <c r="J52" s="79">
        <f>AVERAGE(J8:J50)</f>
        <v>3.9533542214206614</v>
      </c>
      <c r="K52" s="78"/>
      <c r="L52" s="79">
        <f>AVERAGE(L8:L50)</f>
        <v>4.8216788126044143</v>
      </c>
      <c r="M52" s="78"/>
      <c r="N52" s="79">
        <f>AVERAGE(N8:N50)</f>
        <v>5.3543126735338396</v>
      </c>
      <c r="O52" s="78"/>
      <c r="P52" s="79">
        <f>AVERAGE(P8:P50)</f>
        <v>5.294180172445782</v>
      </c>
      <c r="Q52" s="78"/>
      <c r="R52" s="79">
        <f>AVERAGE(R8:R50)</f>
        <v>5.4373292292590261</v>
      </c>
      <c r="S52" s="78"/>
      <c r="T52" s="79">
        <f>AVERAGE(T8:T50)</f>
        <v>5.8602836515524777</v>
      </c>
      <c r="U52" s="78"/>
      <c r="V52" s="79">
        <f>AVERAGE(V8:V50)</f>
        <v>0</v>
      </c>
      <c r="W52" s="78"/>
      <c r="X52" s="79">
        <f>AVERAGE(X8:X50)</f>
        <v>7.079307921219713</v>
      </c>
      <c r="Y52" s="78"/>
      <c r="Z52" s="79">
        <f>AVERAGE(Z8:Z50)</f>
        <v>9.032446404007505</v>
      </c>
      <c r="AA52" s="80"/>
    </row>
    <row r="53" spans="1:27" x14ac:dyDescent="0.25">
      <c r="A53" s="77" t="s">
        <v>28</v>
      </c>
      <c r="B53" s="78"/>
      <c r="C53" s="78"/>
      <c r="D53" s="79">
        <f>MIN(D8:D50)</f>
        <v>3.1089636263843001</v>
      </c>
      <c r="E53" s="78"/>
      <c r="F53" s="79">
        <f>MIN(F8:F50)</f>
        <v>3.0565532128692001</v>
      </c>
      <c r="G53" s="78"/>
      <c r="H53" s="79">
        <f>MIN(H8:H50)</f>
        <v>3.0561091535517302</v>
      </c>
      <c r="I53" s="78"/>
      <c r="J53" s="79">
        <f>MIN(J8:J50)</f>
        <v>3.0024639586745199</v>
      </c>
      <c r="K53" s="78"/>
      <c r="L53" s="79">
        <f>MIN(L8:L50)</f>
        <v>2.6560598641684998</v>
      </c>
      <c r="M53" s="78"/>
      <c r="N53" s="79">
        <f>MIN(N8:N50)</f>
        <v>3.18581498508405</v>
      </c>
      <c r="O53" s="78"/>
      <c r="P53" s="79">
        <f>MIN(P8:P50)</f>
        <v>3.7898975342701702</v>
      </c>
      <c r="Q53" s="78"/>
      <c r="R53" s="79">
        <f>MIN(R8:R50)</f>
        <v>4.1044029153152799</v>
      </c>
      <c r="S53" s="78"/>
      <c r="T53" s="79">
        <f>MIN(T8:T50)</f>
        <v>4.4345332402636304</v>
      </c>
      <c r="U53" s="78"/>
      <c r="V53" s="79">
        <f>MIN(V8:V50)</f>
        <v>0</v>
      </c>
      <c r="W53" s="78"/>
      <c r="X53" s="79">
        <f>MIN(X8:X50)</f>
        <v>3.56292147356009</v>
      </c>
      <c r="Y53" s="78"/>
      <c r="Z53" s="79">
        <f>MIN(Z8:Z50)</f>
        <v>4.9898601721510998</v>
      </c>
      <c r="AA53" s="80"/>
    </row>
    <row r="54" spans="1:27" ht="15.75" thickBot="1" x14ac:dyDescent="0.3">
      <c r="A54" s="81" t="s">
        <v>29</v>
      </c>
      <c r="B54" s="82"/>
      <c r="C54" s="82"/>
      <c r="D54" s="83">
        <f>MAX(D8:D50)</f>
        <v>5.2510337408752097</v>
      </c>
      <c r="E54" s="82"/>
      <c r="F54" s="83">
        <f>MAX(F8:F50)</f>
        <v>5.5710637594466803</v>
      </c>
      <c r="G54" s="82"/>
      <c r="H54" s="83">
        <f>MAX(H8:H50)</f>
        <v>6.4869964850038402</v>
      </c>
      <c r="I54" s="82"/>
      <c r="J54" s="83">
        <f>MAX(J8:J50)</f>
        <v>4.9345560011090202</v>
      </c>
      <c r="K54" s="82"/>
      <c r="L54" s="83">
        <f>MAX(L8:L50)</f>
        <v>5.8221993422895801</v>
      </c>
      <c r="M54" s="82"/>
      <c r="N54" s="83">
        <f>MAX(N8:N50)</f>
        <v>6.21732125342686</v>
      </c>
      <c r="O54" s="82"/>
      <c r="P54" s="83">
        <f>MAX(P8:P50)</f>
        <v>5.98748877802098</v>
      </c>
      <c r="Q54" s="82"/>
      <c r="R54" s="83">
        <f>MAX(R8:R50)</f>
        <v>6.2901519125333296</v>
      </c>
      <c r="S54" s="82"/>
      <c r="T54" s="83">
        <f>MAX(T8:T50)</f>
        <v>6.6984446547191601</v>
      </c>
      <c r="U54" s="82"/>
      <c r="V54" s="83">
        <f>MAX(V8:V50)</f>
        <v>0</v>
      </c>
      <c r="W54" s="82"/>
      <c r="X54" s="83">
        <f>MAX(X8:X50)</f>
        <v>7.5578954146944497</v>
      </c>
      <c r="Y54" s="82"/>
      <c r="Z54" s="83">
        <f>MAX(Z8:Z50)</f>
        <v>12.0828686613561</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7" t="s">
        <v>349</v>
      </c>
    </row>
    <row r="3" spans="1:27" ht="15" customHeight="1" thickBot="1" x14ac:dyDescent="0.3">
      <c r="A3" s="128"/>
    </row>
    <row r="4" spans="1:27" ht="15.75" thickBot="1" x14ac:dyDescent="0.3"/>
    <row r="5" spans="1:27" s="4" customFormat="1" x14ac:dyDescent="0.25">
      <c r="A5" s="32" t="s">
        <v>352</v>
      </c>
      <c r="B5" s="125" t="s">
        <v>8</v>
      </c>
      <c r="C5" s="125" t="s">
        <v>9</v>
      </c>
      <c r="D5" s="131" t="s">
        <v>115</v>
      </c>
      <c r="E5" s="131"/>
      <c r="F5" s="131" t="s">
        <v>116</v>
      </c>
      <c r="G5" s="131"/>
      <c r="H5" s="131" t="s">
        <v>117</v>
      </c>
      <c r="I5" s="131"/>
      <c r="J5" s="131" t="s">
        <v>47</v>
      </c>
      <c r="K5" s="131"/>
      <c r="L5" s="131" t="s">
        <v>48</v>
      </c>
      <c r="M5" s="131"/>
      <c r="N5" s="131" t="s">
        <v>1</v>
      </c>
      <c r="O5" s="131"/>
      <c r="P5" s="131" t="s">
        <v>2</v>
      </c>
      <c r="Q5" s="131"/>
      <c r="R5" s="131" t="s">
        <v>3</v>
      </c>
      <c r="S5" s="131"/>
      <c r="T5" s="131" t="s">
        <v>4</v>
      </c>
      <c r="U5" s="131"/>
      <c r="V5" s="131" t="s">
        <v>385</v>
      </c>
      <c r="W5" s="131"/>
      <c r="X5" s="131" t="s">
        <v>5</v>
      </c>
      <c r="Y5" s="131"/>
      <c r="Z5" s="131" t="s">
        <v>46</v>
      </c>
      <c r="AA5" s="134"/>
    </row>
    <row r="6" spans="1:27" s="4" customFormat="1" x14ac:dyDescent="0.25">
      <c r="A6" s="18" t="s">
        <v>7</v>
      </c>
      <c r="B6" s="126"/>
      <c r="C6" s="126"/>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43961</v>
      </c>
      <c r="C8" s="69">
        <f>VLOOKUP($A8,'Return Data'!$A$7:$R$526,3,0)</f>
        <v>319.53460000000001</v>
      </c>
      <c r="D8" s="69">
        <f>VLOOKUP($A8,'Return Data'!$A$7:$R$526,6,0)</f>
        <v>4.3754810306054797</v>
      </c>
      <c r="E8" s="70">
        <f t="shared" ref="E8:E44" si="0">RANK(D8,D$8:D$48,0)</f>
        <v>10</v>
      </c>
      <c r="F8" s="69">
        <f>VLOOKUP($A8,'Return Data'!$A$7:$R$526,7,0)</f>
        <v>5.1958130425715501</v>
      </c>
      <c r="G8" s="70">
        <f t="shared" ref="G8:G44" si="1">RANK(F8,F$8:F$48,0)</f>
        <v>3</v>
      </c>
      <c r="H8" s="69">
        <f>VLOOKUP($A8,'Return Data'!$A$7:$R$526,8,0)</f>
        <v>5.6555492439127102</v>
      </c>
      <c r="I8" s="70">
        <f t="shared" ref="I8:I44" si="2">RANK(H8,H$8:H$48,0)</f>
        <v>6</v>
      </c>
      <c r="J8" s="69">
        <f>VLOOKUP($A8,'Return Data'!$A$7:$R$526,9,0)</f>
        <v>4.3724864500502996</v>
      </c>
      <c r="K8" s="70">
        <f t="shared" ref="K8:K44" si="3">RANK(J8,J$8:J$48,0)</f>
        <v>6</v>
      </c>
      <c r="L8" s="69">
        <f>VLOOKUP($A8,'Return Data'!$A$7:$R$526,10,0)</f>
        <v>5.2327578060355204</v>
      </c>
      <c r="M8" s="70">
        <f t="shared" ref="M8:M44" si="4">RANK(L8,L$8:L$48,0)</f>
        <v>10</v>
      </c>
      <c r="N8" s="69">
        <f>VLOOKUP($A8,'Return Data'!$A$7:$R$526,11,0)</f>
        <v>5.6466947685703603</v>
      </c>
      <c r="O8" s="70">
        <f t="shared" ref="O8:O44" si="5">RANK(N8,N$8:N$48,0)</f>
        <v>14</v>
      </c>
      <c r="P8" s="69">
        <f>VLOOKUP($A8,'Return Data'!$A$7:$R$526,12,0)</f>
        <v>5.4481927256641498</v>
      </c>
      <c r="Q8" s="70">
        <f t="shared" ref="Q8:Q44" si="6">RANK(P8,P$8:P$48,0)</f>
        <v>15</v>
      </c>
      <c r="R8" s="69">
        <f>VLOOKUP($A8,'Return Data'!$A$7:$R$526,13,0)</f>
        <v>5.5582296036653203</v>
      </c>
      <c r="S8" s="70">
        <f t="shared" ref="S8:S44" si="7">RANK(R8,R$8:R$48,0)</f>
        <v>13</v>
      </c>
      <c r="T8" s="69">
        <f>VLOOKUP($A8,'Return Data'!$A$7:$R$526,14,0)</f>
        <v>6.0315782507672902</v>
      </c>
      <c r="U8" s="70">
        <f t="shared" ref="U8:U24" si="8">RANK(T8,T$8:T$48,0)</f>
        <v>6</v>
      </c>
      <c r="V8" s="69">
        <f>VLOOKUP($A8,'Return Data'!$A$7:$R$526,18,0)</f>
        <v>0</v>
      </c>
      <c r="W8" s="70">
        <f t="shared" ref="W8:W24" si="9">RANK(V8,V$8:V$48,0)</f>
        <v>1</v>
      </c>
      <c r="X8" s="69">
        <f>VLOOKUP($A8,'Return Data'!$A$7:$R$526,15,0)</f>
        <v>7.2536175041962903</v>
      </c>
      <c r="Y8" s="70">
        <f t="shared" ref="Y8:Y24" si="10">RANK(X8,X$8:X$48,0)</f>
        <v>7</v>
      </c>
      <c r="Z8" s="69">
        <f>VLOOKUP($A8,'Return Data'!$A$7:$R$526,17,0)</f>
        <v>13.613616833269701</v>
      </c>
      <c r="AA8" s="71">
        <f t="shared" ref="AA8:AA44" si="11">RANK(Z8,Z$8:Z$48,0)</f>
        <v>6</v>
      </c>
    </row>
    <row r="9" spans="1:27" x14ac:dyDescent="0.25">
      <c r="A9" s="67" t="s">
        <v>228</v>
      </c>
      <c r="B9" s="68">
        <f>VLOOKUP($A9,'Return Data'!$A$7:$R$526,2,0)</f>
        <v>43961</v>
      </c>
      <c r="C9" s="69">
        <f>VLOOKUP($A9,'Return Data'!$A$7:$R$526,3,0)</f>
        <v>2206.7548000000002</v>
      </c>
      <c r="D9" s="69">
        <f>VLOOKUP($A9,'Return Data'!$A$7:$R$526,6,0)</f>
        <v>4.2926671994264503</v>
      </c>
      <c r="E9" s="70">
        <f t="shared" si="0"/>
        <v>13</v>
      </c>
      <c r="F9" s="69">
        <f>VLOOKUP($A9,'Return Data'!$A$7:$R$526,7,0)</f>
        <v>4.8029421915803896</v>
      </c>
      <c r="G9" s="70">
        <f t="shared" si="1"/>
        <v>9</v>
      </c>
      <c r="H9" s="69">
        <f>VLOOKUP($A9,'Return Data'!$A$7:$R$526,8,0)</f>
        <v>5.3780100126835197</v>
      </c>
      <c r="I9" s="70">
        <f t="shared" si="2"/>
        <v>13</v>
      </c>
      <c r="J9" s="69">
        <f>VLOOKUP($A9,'Return Data'!$A$7:$R$526,9,0)</f>
        <v>4.0168049957623202</v>
      </c>
      <c r="K9" s="70">
        <f t="shared" si="3"/>
        <v>14</v>
      </c>
      <c r="L9" s="69">
        <f>VLOOKUP($A9,'Return Data'!$A$7:$R$526,10,0)</f>
        <v>5.2963335610638902</v>
      </c>
      <c r="M9" s="70">
        <f t="shared" si="4"/>
        <v>8</v>
      </c>
      <c r="N9" s="69">
        <f>VLOOKUP($A9,'Return Data'!$A$7:$R$526,11,0)</f>
        <v>5.8594845142569199</v>
      </c>
      <c r="O9" s="70">
        <f t="shared" si="5"/>
        <v>6</v>
      </c>
      <c r="P9" s="69">
        <f>VLOOKUP($A9,'Return Data'!$A$7:$R$526,12,0)</f>
        <v>5.5748672244329196</v>
      </c>
      <c r="Q9" s="70">
        <f t="shared" si="6"/>
        <v>7</v>
      </c>
      <c r="R9" s="69">
        <f>VLOOKUP($A9,'Return Data'!$A$7:$R$526,13,0)</f>
        <v>5.6318342372035302</v>
      </c>
      <c r="S9" s="70">
        <f t="shared" si="7"/>
        <v>7</v>
      </c>
      <c r="T9" s="69">
        <f>VLOOKUP($A9,'Return Data'!$A$7:$R$526,14,0)</f>
        <v>6.02330141046441</v>
      </c>
      <c r="U9" s="70">
        <f t="shared" si="8"/>
        <v>7</v>
      </c>
      <c r="V9" s="69">
        <f>VLOOKUP($A9,'Return Data'!$A$7:$R$526,18,0)</f>
        <v>0</v>
      </c>
      <c r="W9" s="70">
        <f t="shared" si="9"/>
        <v>1</v>
      </c>
      <c r="X9" s="69">
        <f>VLOOKUP($A9,'Return Data'!$A$7:$R$526,15,0)</f>
        <v>7.2813939451847203</v>
      </c>
      <c r="Y9" s="70">
        <f t="shared" si="10"/>
        <v>3</v>
      </c>
      <c r="Z9" s="69">
        <f>VLOOKUP($A9,'Return Data'!$A$7:$R$526,17,0)</f>
        <v>11.393313554061001</v>
      </c>
      <c r="AA9" s="71">
        <f t="shared" si="11"/>
        <v>26</v>
      </c>
    </row>
    <row r="10" spans="1:27" x14ac:dyDescent="0.25">
      <c r="A10" s="67" t="s">
        <v>229</v>
      </c>
      <c r="B10" s="68">
        <f>VLOOKUP($A10,'Return Data'!$A$7:$R$526,2,0)</f>
        <v>43961</v>
      </c>
      <c r="C10" s="69">
        <f>VLOOKUP($A10,'Return Data'!$A$7:$R$526,3,0)</f>
        <v>2285.0922999999998</v>
      </c>
      <c r="D10" s="69">
        <f>VLOOKUP($A10,'Return Data'!$A$7:$R$526,6,0)</f>
        <v>3.7508684896098199</v>
      </c>
      <c r="E10" s="70">
        <f t="shared" si="0"/>
        <v>30</v>
      </c>
      <c r="F10" s="69">
        <f>VLOOKUP($A10,'Return Data'!$A$7:$R$526,7,0)</f>
        <v>3.9524952580966399</v>
      </c>
      <c r="G10" s="70">
        <f t="shared" si="1"/>
        <v>29</v>
      </c>
      <c r="H10" s="69">
        <f>VLOOKUP($A10,'Return Data'!$A$7:$R$526,8,0)</f>
        <v>4.2692221220641402</v>
      </c>
      <c r="I10" s="70">
        <f t="shared" si="2"/>
        <v>29</v>
      </c>
      <c r="J10" s="69">
        <f>VLOOKUP($A10,'Return Data'!$A$7:$R$526,9,0)</f>
        <v>3.5533739350033202</v>
      </c>
      <c r="K10" s="70">
        <f t="shared" si="3"/>
        <v>31</v>
      </c>
      <c r="L10" s="69">
        <f>VLOOKUP($A10,'Return Data'!$A$7:$R$526,10,0)</f>
        <v>4.6219497680974904</v>
      </c>
      <c r="M10" s="70">
        <f t="shared" si="4"/>
        <v>29</v>
      </c>
      <c r="N10" s="69">
        <f>VLOOKUP($A10,'Return Data'!$A$7:$R$526,11,0)</f>
        <v>5.8317602575020198</v>
      </c>
      <c r="O10" s="70">
        <f t="shared" si="5"/>
        <v>7</v>
      </c>
      <c r="P10" s="69">
        <f>VLOOKUP($A10,'Return Data'!$A$7:$R$526,12,0)</f>
        <v>5.5571398205217397</v>
      </c>
      <c r="Q10" s="70">
        <f t="shared" si="6"/>
        <v>8</v>
      </c>
      <c r="R10" s="69">
        <f>VLOOKUP($A10,'Return Data'!$A$7:$R$526,13,0)</f>
        <v>5.6527448419389197</v>
      </c>
      <c r="S10" s="70">
        <f t="shared" si="7"/>
        <v>4</v>
      </c>
      <c r="T10" s="69">
        <f>VLOOKUP($A10,'Return Data'!$A$7:$R$526,14,0)</f>
        <v>5.9988371857800002</v>
      </c>
      <c r="U10" s="70">
        <f t="shared" si="8"/>
        <v>10</v>
      </c>
      <c r="V10" s="69">
        <f>VLOOKUP($A10,'Return Data'!$A$7:$R$526,18,0)</f>
        <v>0</v>
      </c>
      <c r="W10" s="70">
        <f t="shared" si="9"/>
        <v>1</v>
      </c>
      <c r="X10" s="69">
        <f>VLOOKUP($A10,'Return Data'!$A$7:$R$526,15,0)</f>
        <v>7.2650067169883297</v>
      </c>
      <c r="Y10" s="70">
        <f t="shared" si="10"/>
        <v>6</v>
      </c>
      <c r="Z10" s="69">
        <f>VLOOKUP($A10,'Return Data'!$A$7:$R$526,17,0)</f>
        <v>11.407069297179</v>
      </c>
      <c r="AA10" s="71">
        <f t="shared" si="11"/>
        <v>25</v>
      </c>
    </row>
    <row r="11" spans="1:27" x14ac:dyDescent="0.25">
      <c r="A11" s="67" t="s">
        <v>230</v>
      </c>
      <c r="B11" s="68">
        <f>VLOOKUP($A11,'Return Data'!$A$7:$R$526,2,0)</f>
        <v>43961</v>
      </c>
      <c r="C11" s="69">
        <f>VLOOKUP($A11,'Return Data'!$A$7:$R$526,3,0)</f>
        <v>3051.7604000000001</v>
      </c>
      <c r="D11" s="69">
        <f>VLOOKUP($A11,'Return Data'!$A$7:$R$526,6,0)</f>
        <v>3.9555335977139499</v>
      </c>
      <c r="E11" s="70">
        <f t="shared" si="0"/>
        <v>25</v>
      </c>
      <c r="F11" s="69">
        <f>VLOOKUP($A11,'Return Data'!$A$7:$R$526,7,0)</f>
        <v>4.1089563008757102</v>
      </c>
      <c r="G11" s="70">
        <f t="shared" si="1"/>
        <v>28</v>
      </c>
      <c r="H11" s="69">
        <f>VLOOKUP($A11,'Return Data'!$A$7:$R$526,8,0)</f>
        <v>4.7051562705127301</v>
      </c>
      <c r="I11" s="70">
        <f t="shared" si="2"/>
        <v>25</v>
      </c>
      <c r="J11" s="69">
        <f>VLOOKUP($A11,'Return Data'!$A$7:$R$526,9,0)</f>
        <v>3.8260713548290699</v>
      </c>
      <c r="K11" s="70">
        <f t="shared" si="3"/>
        <v>23</v>
      </c>
      <c r="L11" s="69">
        <f>VLOOKUP($A11,'Return Data'!$A$7:$R$526,10,0)</f>
        <v>4.7857109497337902</v>
      </c>
      <c r="M11" s="70">
        <f t="shared" si="4"/>
        <v>25</v>
      </c>
      <c r="N11" s="69">
        <f>VLOOKUP($A11,'Return Data'!$A$7:$R$526,11,0)</f>
        <v>5.6569742608287399</v>
      </c>
      <c r="O11" s="70">
        <f t="shared" si="5"/>
        <v>13</v>
      </c>
      <c r="P11" s="69">
        <f>VLOOKUP($A11,'Return Data'!$A$7:$R$526,12,0)</f>
        <v>5.4788661778091798</v>
      </c>
      <c r="Q11" s="70">
        <f t="shared" si="6"/>
        <v>13</v>
      </c>
      <c r="R11" s="69">
        <f>VLOOKUP($A11,'Return Data'!$A$7:$R$526,13,0)</f>
        <v>5.6344056608030497</v>
      </c>
      <c r="S11" s="70">
        <f t="shared" si="7"/>
        <v>5</v>
      </c>
      <c r="T11" s="69">
        <f>VLOOKUP($A11,'Return Data'!$A$7:$R$526,14,0)</f>
        <v>6.0189312379119704</v>
      </c>
      <c r="U11" s="70">
        <f t="shared" si="8"/>
        <v>9</v>
      </c>
      <c r="V11" s="69">
        <f>VLOOKUP($A11,'Return Data'!$A$7:$R$526,18,0)</f>
        <v>0</v>
      </c>
      <c r="W11" s="70">
        <f t="shared" si="9"/>
        <v>1</v>
      </c>
      <c r="X11" s="69">
        <f>VLOOKUP($A11,'Return Data'!$A$7:$R$526,15,0)</f>
        <v>7.21156902100482</v>
      </c>
      <c r="Y11" s="70">
        <f t="shared" si="10"/>
        <v>13</v>
      </c>
      <c r="Z11" s="69">
        <f>VLOOKUP($A11,'Return Data'!$A$7:$R$526,17,0)</f>
        <v>13.0719592599057</v>
      </c>
      <c r="AA11" s="71">
        <f t="shared" si="11"/>
        <v>13</v>
      </c>
    </row>
    <row r="12" spans="1:27" x14ac:dyDescent="0.25">
      <c r="A12" s="67" t="s">
        <v>231</v>
      </c>
      <c r="B12" s="68">
        <f>VLOOKUP($A12,'Return Data'!$A$7:$R$526,2,0)</f>
        <v>43961</v>
      </c>
      <c r="C12" s="69">
        <f>VLOOKUP($A12,'Return Data'!$A$7:$R$526,3,0)</f>
        <v>2281.8027999999999</v>
      </c>
      <c r="D12" s="69">
        <f>VLOOKUP($A12,'Return Data'!$A$7:$R$526,6,0)</f>
        <v>4.1706659719288304</v>
      </c>
      <c r="E12" s="70">
        <f t="shared" si="0"/>
        <v>17</v>
      </c>
      <c r="F12" s="69">
        <f>VLOOKUP($A12,'Return Data'!$A$7:$R$526,7,0)</f>
        <v>4.5413944374278099</v>
      </c>
      <c r="G12" s="70">
        <f t="shared" si="1"/>
        <v>19</v>
      </c>
      <c r="H12" s="69">
        <f>VLOOKUP($A12,'Return Data'!$A$7:$R$526,8,0)</f>
        <v>5.5038997284592304</v>
      </c>
      <c r="I12" s="70">
        <f t="shared" si="2"/>
        <v>9</v>
      </c>
      <c r="J12" s="69">
        <f>VLOOKUP($A12,'Return Data'!$A$7:$R$526,9,0)</f>
        <v>3.9379004228632799</v>
      </c>
      <c r="K12" s="70">
        <f t="shared" si="3"/>
        <v>18</v>
      </c>
      <c r="L12" s="69">
        <f>VLOOKUP($A12,'Return Data'!$A$7:$R$526,10,0)</f>
        <v>5.48715218862311</v>
      </c>
      <c r="M12" s="70">
        <f t="shared" si="4"/>
        <v>5</v>
      </c>
      <c r="N12" s="69">
        <f>VLOOKUP($A12,'Return Data'!$A$7:$R$526,11,0)</f>
        <v>5.5161145748692402</v>
      </c>
      <c r="O12" s="70">
        <f t="shared" si="5"/>
        <v>19</v>
      </c>
      <c r="P12" s="69">
        <f>VLOOKUP($A12,'Return Data'!$A$7:$R$526,12,0)</f>
        <v>5.2585049667466599</v>
      </c>
      <c r="Q12" s="70">
        <f t="shared" si="6"/>
        <v>25</v>
      </c>
      <c r="R12" s="69">
        <f>VLOOKUP($A12,'Return Data'!$A$7:$R$526,13,0)</f>
        <v>5.3591210316590896</v>
      </c>
      <c r="S12" s="70">
        <f t="shared" si="7"/>
        <v>26</v>
      </c>
      <c r="T12" s="69">
        <f>VLOOKUP($A12,'Return Data'!$A$7:$R$526,14,0)</f>
        <v>5.7408904325682597</v>
      </c>
      <c r="U12" s="70">
        <f t="shared" si="8"/>
        <v>29</v>
      </c>
      <c r="V12" s="69">
        <f>VLOOKUP($A12,'Return Data'!$A$7:$R$526,18,0)</f>
        <v>0</v>
      </c>
      <c r="W12" s="70">
        <f t="shared" si="9"/>
        <v>1</v>
      </c>
      <c r="X12" s="69">
        <f>VLOOKUP($A12,'Return Data'!$A$7:$R$526,15,0)</f>
        <v>7.1402616749490004</v>
      </c>
      <c r="Y12" s="70">
        <f t="shared" si="10"/>
        <v>22</v>
      </c>
      <c r="Z12" s="69">
        <f>VLOOKUP($A12,'Return Data'!$A$7:$R$526,17,0)</f>
        <v>10.8400839202966</v>
      </c>
      <c r="AA12" s="71">
        <f t="shared" si="11"/>
        <v>29</v>
      </c>
    </row>
    <row r="13" spans="1:27" x14ac:dyDescent="0.25">
      <c r="A13" s="67" t="s">
        <v>232</v>
      </c>
      <c r="B13" s="68">
        <f>VLOOKUP($A13,'Return Data'!$A$7:$R$526,2,0)</f>
        <v>43961</v>
      </c>
      <c r="C13" s="69">
        <f>VLOOKUP($A13,'Return Data'!$A$7:$R$526,3,0)</f>
        <v>2392.7323999999999</v>
      </c>
      <c r="D13" s="69">
        <f>VLOOKUP($A13,'Return Data'!$A$7:$R$526,6,0)</f>
        <v>3.4386942232499398</v>
      </c>
      <c r="E13" s="70">
        <f t="shared" si="0"/>
        <v>34</v>
      </c>
      <c r="F13" s="69">
        <f>VLOOKUP($A13,'Return Data'!$A$7:$R$526,7,0)</f>
        <v>3.43985104139932</v>
      </c>
      <c r="G13" s="70">
        <f t="shared" si="1"/>
        <v>35</v>
      </c>
      <c r="H13" s="69">
        <f>VLOOKUP($A13,'Return Data'!$A$7:$R$526,8,0)</f>
        <v>3.4426029816243102</v>
      </c>
      <c r="I13" s="70">
        <f t="shared" si="2"/>
        <v>35</v>
      </c>
      <c r="J13" s="69">
        <f>VLOOKUP($A13,'Return Data'!$A$7:$R$526,9,0)</f>
        <v>3.4122123225115399</v>
      </c>
      <c r="K13" s="70">
        <f t="shared" si="3"/>
        <v>34</v>
      </c>
      <c r="L13" s="69">
        <f>VLOOKUP($A13,'Return Data'!$A$7:$R$526,10,0)</f>
        <v>3.6870739333598599</v>
      </c>
      <c r="M13" s="70">
        <f t="shared" si="4"/>
        <v>37</v>
      </c>
      <c r="N13" s="69">
        <f>VLOOKUP($A13,'Return Data'!$A$7:$R$526,11,0)</f>
        <v>4.3753929641504996</v>
      </c>
      <c r="O13" s="70">
        <f t="shared" si="5"/>
        <v>36</v>
      </c>
      <c r="P13" s="69">
        <f>VLOOKUP($A13,'Return Data'!$A$7:$R$526,12,0)</f>
        <v>4.7301433464494904</v>
      </c>
      <c r="Q13" s="70">
        <f t="shared" si="6"/>
        <v>34</v>
      </c>
      <c r="R13" s="69">
        <f>VLOOKUP($A13,'Return Data'!$A$7:$R$526,13,0)</f>
        <v>4.9810566951117998</v>
      </c>
      <c r="S13" s="70">
        <f t="shared" si="7"/>
        <v>33</v>
      </c>
      <c r="T13" s="69">
        <f>VLOOKUP($A13,'Return Data'!$A$7:$R$526,14,0)</f>
        <v>5.4002078079202303</v>
      </c>
      <c r="U13" s="70">
        <f t="shared" si="8"/>
        <v>32</v>
      </c>
      <c r="V13" s="69">
        <f>VLOOKUP($A13,'Return Data'!$A$7:$R$526,18,0)</f>
        <v>0</v>
      </c>
      <c r="W13" s="70">
        <f t="shared" si="9"/>
        <v>1</v>
      </c>
      <c r="X13" s="69">
        <f>VLOOKUP($A13,'Return Data'!$A$7:$R$526,15,0)</f>
        <v>6.9398647814266496</v>
      </c>
      <c r="Y13" s="70">
        <f t="shared" si="10"/>
        <v>31</v>
      </c>
      <c r="Z13" s="69">
        <f>VLOOKUP($A13,'Return Data'!$A$7:$R$526,17,0)</f>
        <v>11.6878554429072</v>
      </c>
      <c r="AA13" s="71">
        <f t="shared" si="11"/>
        <v>19</v>
      </c>
    </row>
    <row r="14" spans="1:27" x14ac:dyDescent="0.25">
      <c r="A14" s="67" t="s">
        <v>233</v>
      </c>
      <c r="B14" s="68">
        <f>VLOOKUP($A14,'Return Data'!$A$7:$R$526,2,0)</f>
        <v>43961</v>
      </c>
      <c r="C14" s="69">
        <f>VLOOKUP($A14,'Return Data'!$A$7:$R$526,3,0)</f>
        <v>2837.0718999999999</v>
      </c>
      <c r="D14" s="69">
        <f>VLOOKUP($A14,'Return Data'!$A$7:$R$526,6,0)</f>
        <v>4.0247337181298404</v>
      </c>
      <c r="E14" s="70">
        <f t="shared" si="0"/>
        <v>23</v>
      </c>
      <c r="F14" s="69">
        <f>VLOOKUP($A14,'Return Data'!$A$7:$R$526,7,0)</f>
        <v>4.2809590534883899</v>
      </c>
      <c r="G14" s="70">
        <f t="shared" si="1"/>
        <v>26</v>
      </c>
      <c r="H14" s="69">
        <f>VLOOKUP($A14,'Return Data'!$A$7:$R$526,8,0)</f>
        <v>4.4660861419336699</v>
      </c>
      <c r="I14" s="70">
        <f t="shared" si="2"/>
        <v>28</v>
      </c>
      <c r="J14" s="69">
        <f>VLOOKUP($A14,'Return Data'!$A$7:$R$526,9,0)</f>
        <v>3.7175980562448698</v>
      </c>
      <c r="K14" s="70">
        <f t="shared" si="3"/>
        <v>28</v>
      </c>
      <c r="L14" s="69">
        <f>VLOOKUP($A14,'Return Data'!$A$7:$R$526,10,0)</f>
        <v>4.8145029497201097</v>
      </c>
      <c r="M14" s="70">
        <f t="shared" si="4"/>
        <v>24</v>
      </c>
      <c r="N14" s="69">
        <f>VLOOKUP($A14,'Return Data'!$A$7:$R$526,11,0)</f>
        <v>5.77778941631317</v>
      </c>
      <c r="O14" s="70">
        <f t="shared" si="5"/>
        <v>9</v>
      </c>
      <c r="P14" s="69">
        <f>VLOOKUP($A14,'Return Data'!$A$7:$R$526,12,0)</f>
        <v>5.4439622437430204</v>
      </c>
      <c r="Q14" s="70">
        <f t="shared" si="6"/>
        <v>16</v>
      </c>
      <c r="R14" s="69">
        <f>VLOOKUP($A14,'Return Data'!$A$7:$R$526,13,0)</f>
        <v>5.5026180749277298</v>
      </c>
      <c r="S14" s="70">
        <f t="shared" si="7"/>
        <v>16</v>
      </c>
      <c r="T14" s="69">
        <f>VLOOKUP($A14,'Return Data'!$A$7:$R$526,14,0)</f>
        <v>5.8887443343146701</v>
      </c>
      <c r="U14" s="70">
        <f t="shared" si="8"/>
        <v>19</v>
      </c>
      <c r="V14" s="69">
        <f>VLOOKUP($A14,'Return Data'!$A$7:$R$526,18,0)</f>
        <v>0</v>
      </c>
      <c r="W14" s="70">
        <f t="shared" si="9"/>
        <v>1</v>
      </c>
      <c r="X14" s="69">
        <f>VLOOKUP($A14,'Return Data'!$A$7:$R$526,15,0)</f>
        <v>7.1728440381847003</v>
      </c>
      <c r="Y14" s="70">
        <f t="shared" si="10"/>
        <v>19</v>
      </c>
      <c r="Z14" s="69">
        <f>VLOOKUP($A14,'Return Data'!$A$7:$R$526,17,0)</f>
        <v>12.692243867121</v>
      </c>
      <c r="AA14" s="71">
        <f t="shared" si="11"/>
        <v>15</v>
      </c>
    </row>
    <row r="15" spans="1:27" x14ac:dyDescent="0.25">
      <c r="A15" s="67" t="s">
        <v>234</v>
      </c>
      <c r="B15" s="68">
        <f>VLOOKUP($A15,'Return Data'!$A$7:$R$526,2,0)</f>
        <v>43961</v>
      </c>
      <c r="C15" s="69">
        <f>VLOOKUP($A15,'Return Data'!$A$7:$R$526,3,0)</f>
        <v>2550.0248999999999</v>
      </c>
      <c r="D15" s="69">
        <f>VLOOKUP($A15,'Return Data'!$A$7:$R$526,6,0)</f>
        <v>4.52222194768515</v>
      </c>
      <c r="E15" s="70">
        <f t="shared" si="0"/>
        <v>4</v>
      </c>
      <c r="F15" s="69">
        <f>VLOOKUP($A15,'Return Data'!$A$7:$R$526,7,0)</f>
        <v>4.9263445022943104</v>
      </c>
      <c r="G15" s="70">
        <f t="shared" si="1"/>
        <v>6</v>
      </c>
      <c r="H15" s="69">
        <f>VLOOKUP($A15,'Return Data'!$A$7:$R$526,8,0)</f>
        <v>5.87805171537505</v>
      </c>
      <c r="I15" s="70">
        <f t="shared" si="2"/>
        <v>4</v>
      </c>
      <c r="J15" s="69">
        <f>VLOOKUP($A15,'Return Data'!$A$7:$R$526,9,0)</f>
        <v>4.3801469894173</v>
      </c>
      <c r="K15" s="70">
        <f t="shared" si="3"/>
        <v>5</v>
      </c>
      <c r="L15" s="69">
        <f>VLOOKUP($A15,'Return Data'!$A$7:$R$526,10,0)</f>
        <v>5.56633022922649</v>
      </c>
      <c r="M15" s="70">
        <f t="shared" si="4"/>
        <v>4</v>
      </c>
      <c r="N15" s="69">
        <f>VLOOKUP($A15,'Return Data'!$A$7:$R$526,11,0)</f>
        <v>5.8030190768366099</v>
      </c>
      <c r="O15" s="70">
        <f t="shared" si="5"/>
        <v>8</v>
      </c>
      <c r="P15" s="69">
        <f>VLOOKUP($A15,'Return Data'!$A$7:$R$526,12,0)</f>
        <v>5.4684535315518001</v>
      </c>
      <c r="Q15" s="70">
        <f t="shared" si="6"/>
        <v>14</v>
      </c>
      <c r="R15" s="69">
        <f>VLOOKUP($A15,'Return Data'!$A$7:$R$526,13,0)</f>
        <v>5.5665754411619401</v>
      </c>
      <c r="S15" s="70">
        <f t="shared" si="7"/>
        <v>12</v>
      </c>
      <c r="T15" s="69">
        <f>VLOOKUP($A15,'Return Data'!$A$7:$R$526,14,0)</f>
        <v>5.9698882591091804</v>
      </c>
      <c r="U15" s="70">
        <f t="shared" si="8"/>
        <v>11</v>
      </c>
      <c r="V15" s="69">
        <f>VLOOKUP($A15,'Return Data'!$A$7:$R$526,18,0)</f>
        <v>0</v>
      </c>
      <c r="W15" s="70">
        <f t="shared" si="9"/>
        <v>1</v>
      </c>
      <c r="X15" s="69">
        <f>VLOOKUP($A15,'Return Data'!$A$7:$R$526,15,0)</f>
        <v>7.2228037323132304</v>
      </c>
      <c r="Y15" s="70">
        <f t="shared" si="10"/>
        <v>11</v>
      </c>
      <c r="Z15" s="69">
        <f>VLOOKUP($A15,'Return Data'!$A$7:$R$526,17,0)</f>
        <v>11.6123751163839</v>
      </c>
      <c r="AA15" s="71">
        <f t="shared" si="11"/>
        <v>20</v>
      </c>
    </row>
    <row r="16" spans="1:27" x14ac:dyDescent="0.25">
      <c r="A16" s="67" t="s">
        <v>235</v>
      </c>
      <c r="B16" s="68">
        <f>VLOOKUP($A16,'Return Data'!$A$7:$R$526,2,0)</f>
        <v>43961</v>
      </c>
      <c r="C16" s="69">
        <f>VLOOKUP($A16,'Return Data'!$A$7:$R$526,3,0)</f>
        <v>2174.7267999999999</v>
      </c>
      <c r="D16" s="69">
        <f>VLOOKUP($A16,'Return Data'!$A$7:$R$526,6,0)</f>
        <v>3.6495098174482701</v>
      </c>
      <c r="E16" s="70">
        <f t="shared" si="0"/>
        <v>31</v>
      </c>
      <c r="F16" s="69">
        <f>VLOOKUP($A16,'Return Data'!$A$7:$R$526,7,0)</f>
        <v>3.6481953772609499</v>
      </c>
      <c r="G16" s="70">
        <f t="shared" si="1"/>
        <v>31</v>
      </c>
      <c r="H16" s="69">
        <f>VLOOKUP($A16,'Return Data'!$A$7:$R$526,8,0)</f>
        <v>3.6342879608612302</v>
      </c>
      <c r="I16" s="70">
        <f t="shared" si="2"/>
        <v>34</v>
      </c>
      <c r="J16" s="69">
        <f>VLOOKUP($A16,'Return Data'!$A$7:$R$526,9,0)</f>
        <v>3.60676852621661</v>
      </c>
      <c r="K16" s="70">
        <f t="shared" si="3"/>
        <v>30</v>
      </c>
      <c r="L16" s="69">
        <f>VLOOKUP($A16,'Return Data'!$A$7:$R$526,10,0)</f>
        <v>3.8873948461570502</v>
      </c>
      <c r="M16" s="70">
        <f t="shared" si="4"/>
        <v>34</v>
      </c>
      <c r="N16" s="69">
        <f>VLOOKUP($A16,'Return Data'!$A$7:$R$526,11,0)</f>
        <v>4.7427766998452601</v>
      </c>
      <c r="O16" s="70">
        <f t="shared" si="5"/>
        <v>31</v>
      </c>
      <c r="P16" s="69">
        <f>VLOOKUP($A16,'Return Data'!$A$7:$R$526,12,0)</f>
        <v>4.7743642375859396</v>
      </c>
      <c r="Q16" s="70">
        <f t="shared" si="6"/>
        <v>33</v>
      </c>
      <c r="R16" s="69">
        <f>VLOOKUP($A16,'Return Data'!$A$7:$R$526,13,0)</f>
        <v>4.8940361808984196</v>
      </c>
      <c r="S16" s="70">
        <f t="shared" si="7"/>
        <v>35</v>
      </c>
      <c r="T16" s="69">
        <f>VLOOKUP($A16,'Return Data'!$A$7:$R$526,14,0)</f>
        <v>5.2871114859067303</v>
      </c>
      <c r="U16" s="70">
        <f t="shared" si="8"/>
        <v>34</v>
      </c>
      <c r="V16" s="69">
        <f>VLOOKUP($A16,'Return Data'!$A$7:$R$526,18,0)</f>
        <v>0</v>
      </c>
      <c r="W16" s="70">
        <f t="shared" si="9"/>
        <v>1</v>
      </c>
      <c r="X16" s="69">
        <f>VLOOKUP($A16,'Return Data'!$A$7:$R$526,15,0)</f>
        <v>6.99462379833217</v>
      </c>
      <c r="Y16" s="70">
        <f t="shared" si="10"/>
        <v>29</v>
      </c>
      <c r="Z16" s="69">
        <f>VLOOKUP($A16,'Return Data'!$A$7:$R$526,17,0)</f>
        <v>11.4860777390838</v>
      </c>
      <c r="AA16" s="71">
        <f t="shared" si="11"/>
        <v>22</v>
      </c>
    </row>
    <row r="17" spans="1:27" x14ac:dyDescent="0.25">
      <c r="A17" s="67" t="s">
        <v>236</v>
      </c>
      <c r="B17" s="68">
        <f>VLOOKUP($A17,'Return Data'!$A$7:$R$526,2,0)</f>
        <v>43961</v>
      </c>
      <c r="C17" s="69">
        <f>VLOOKUP($A17,'Return Data'!$A$7:$R$526,3,0)</f>
        <v>3904.8013000000001</v>
      </c>
      <c r="D17" s="69">
        <f>VLOOKUP($A17,'Return Data'!$A$7:$R$526,6,0)</f>
        <v>3.9431873873961898</v>
      </c>
      <c r="E17" s="70">
        <f t="shared" si="0"/>
        <v>27</v>
      </c>
      <c r="F17" s="69">
        <f>VLOOKUP($A17,'Return Data'!$A$7:$R$526,7,0)</f>
        <v>4.7201200765745597</v>
      </c>
      <c r="G17" s="70">
        <f t="shared" si="1"/>
        <v>14</v>
      </c>
      <c r="H17" s="69">
        <f>VLOOKUP($A17,'Return Data'!$A$7:$R$526,8,0)</f>
        <v>5.0586775786642502</v>
      </c>
      <c r="I17" s="70">
        <f t="shared" si="2"/>
        <v>21</v>
      </c>
      <c r="J17" s="69">
        <f>VLOOKUP($A17,'Return Data'!$A$7:$R$526,9,0)</f>
        <v>3.8665634470472399</v>
      </c>
      <c r="K17" s="70">
        <f t="shared" si="3"/>
        <v>21</v>
      </c>
      <c r="L17" s="69">
        <f>VLOOKUP($A17,'Return Data'!$A$7:$R$526,10,0)</f>
        <v>5.0516320272307897</v>
      </c>
      <c r="M17" s="70">
        <f t="shared" si="4"/>
        <v>17</v>
      </c>
      <c r="N17" s="69">
        <f>VLOOKUP($A17,'Return Data'!$A$7:$R$526,11,0)</f>
        <v>5.5645222989282503</v>
      </c>
      <c r="O17" s="70">
        <f t="shared" si="5"/>
        <v>17</v>
      </c>
      <c r="P17" s="69">
        <f>VLOOKUP($A17,'Return Data'!$A$7:$R$526,12,0)</f>
        <v>5.3301595371986803</v>
      </c>
      <c r="Q17" s="70">
        <f t="shared" si="6"/>
        <v>21</v>
      </c>
      <c r="R17" s="69">
        <f>VLOOKUP($A17,'Return Data'!$A$7:$R$526,13,0)</f>
        <v>5.4245149768988101</v>
      </c>
      <c r="S17" s="70">
        <f t="shared" si="7"/>
        <v>22</v>
      </c>
      <c r="T17" s="69">
        <f>VLOOKUP($A17,'Return Data'!$A$7:$R$526,14,0)</f>
        <v>5.8505323636804301</v>
      </c>
      <c r="U17" s="70">
        <f t="shared" si="8"/>
        <v>22</v>
      </c>
      <c r="V17" s="69">
        <f>VLOOKUP($A17,'Return Data'!$A$7:$R$526,18,0)</f>
        <v>0</v>
      </c>
      <c r="W17" s="70">
        <f t="shared" si="9"/>
        <v>1</v>
      </c>
      <c r="X17" s="69">
        <f>VLOOKUP($A17,'Return Data'!$A$7:$R$526,15,0)</f>
        <v>7.0561383405061102</v>
      </c>
      <c r="Y17" s="70">
        <f t="shared" si="10"/>
        <v>27</v>
      </c>
      <c r="Z17" s="69">
        <f>VLOOKUP($A17,'Return Data'!$A$7:$R$526,17,0)</f>
        <v>14.8390829181246</v>
      </c>
      <c r="AA17" s="71">
        <f t="shared" si="11"/>
        <v>3</v>
      </c>
    </row>
    <row r="18" spans="1:27" x14ac:dyDescent="0.25">
      <c r="A18" s="67" t="s">
        <v>237</v>
      </c>
      <c r="B18" s="68">
        <f>VLOOKUP($A18,'Return Data'!$A$7:$R$526,2,0)</f>
        <v>43961</v>
      </c>
      <c r="C18" s="69">
        <f>VLOOKUP($A18,'Return Data'!$A$7:$R$526,3,0)</f>
        <v>1980.6188999999999</v>
      </c>
      <c r="D18" s="69">
        <f>VLOOKUP($A18,'Return Data'!$A$7:$R$526,6,0)</f>
        <v>4.5013699854631302</v>
      </c>
      <c r="E18" s="70">
        <f t="shared" si="0"/>
        <v>5</v>
      </c>
      <c r="F18" s="69">
        <f>VLOOKUP($A18,'Return Data'!$A$7:$R$526,7,0)</f>
        <v>4.7681137679424301</v>
      </c>
      <c r="G18" s="70">
        <f t="shared" si="1"/>
        <v>11</v>
      </c>
      <c r="H18" s="69">
        <f>VLOOKUP($A18,'Return Data'!$A$7:$R$526,8,0)</f>
        <v>4.6834834566439696</v>
      </c>
      <c r="I18" s="70">
        <f t="shared" si="2"/>
        <v>27</v>
      </c>
      <c r="J18" s="69">
        <f>VLOOKUP($A18,'Return Data'!$A$7:$R$526,9,0)</f>
        <v>4.2390052047030302</v>
      </c>
      <c r="K18" s="70">
        <f t="shared" si="3"/>
        <v>8</v>
      </c>
      <c r="L18" s="69">
        <f>VLOOKUP($A18,'Return Data'!$A$7:$R$526,10,0)</f>
        <v>5.1807373036233901</v>
      </c>
      <c r="M18" s="70">
        <f t="shared" si="4"/>
        <v>14</v>
      </c>
      <c r="N18" s="69">
        <f>VLOOKUP($A18,'Return Data'!$A$7:$R$526,11,0)</f>
        <v>5.0819377625939</v>
      </c>
      <c r="O18" s="70">
        <f t="shared" si="5"/>
        <v>30</v>
      </c>
      <c r="P18" s="69">
        <f>VLOOKUP($A18,'Return Data'!$A$7:$R$526,12,0)</f>
        <v>5.1881295562126803</v>
      </c>
      <c r="Q18" s="70">
        <f t="shared" si="6"/>
        <v>29</v>
      </c>
      <c r="R18" s="69">
        <f>VLOOKUP($A18,'Return Data'!$A$7:$R$526,13,0)</f>
        <v>5.4005467489434196</v>
      </c>
      <c r="S18" s="70">
        <f t="shared" si="7"/>
        <v>24</v>
      </c>
      <c r="T18" s="69">
        <f>VLOOKUP($A18,'Return Data'!$A$7:$R$526,14,0)</f>
        <v>5.8575724813929604</v>
      </c>
      <c r="U18" s="70">
        <f t="shared" si="8"/>
        <v>21</v>
      </c>
      <c r="V18" s="69">
        <f>VLOOKUP($A18,'Return Data'!$A$7:$R$526,18,0)</f>
        <v>0</v>
      </c>
      <c r="W18" s="70">
        <f t="shared" si="9"/>
        <v>1</v>
      </c>
      <c r="X18" s="69">
        <f>VLOOKUP($A18,'Return Data'!$A$7:$R$526,15,0)</f>
        <v>7.2027696917606896</v>
      </c>
      <c r="Y18" s="70">
        <f t="shared" si="10"/>
        <v>15</v>
      </c>
      <c r="Z18" s="69">
        <f>VLOOKUP($A18,'Return Data'!$A$7:$R$526,17,0)</f>
        <v>6.1478168756441098</v>
      </c>
      <c r="AA18" s="71">
        <f t="shared" si="11"/>
        <v>36</v>
      </c>
    </row>
    <row r="19" spans="1:27" x14ac:dyDescent="0.25">
      <c r="A19" s="67" t="s">
        <v>238</v>
      </c>
      <c r="B19" s="68">
        <f>VLOOKUP($A19,'Return Data'!$A$7:$R$526,2,0)</f>
        <v>43961</v>
      </c>
      <c r="C19" s="69">
        <f>VLOOKUP($A19,'Return Data'!$A$7:$R$526,3,0)</f>
        <v>294.1601</v>
      </c>
      <c r="D19" s="69">
        <f>VLOOKUP($A19,'Return Data'!$A$7:$R$526,6,0)</f>
        <v>4.3061564897142199</v>
      </c>
      <c r="E19" s="70">
        <f t="shared" si="0"/>
        <v>12</v>
      </c>
      <c r="F19" s="69">
        <f>VLOOKUP($A19,'Return Data'!$A$7:$R$526,7,0)</f>
        <v>4.7790369216087498</v>
      </c>
      <c r="G19" s="70">
        <f t="shared" si="1"/>
        <v>10</v>
      </c>
      <c r="H19" s="69">
        <f>VLOOKUP($A19,'Return Data'!$A$7:$R$526,8,0)</f>
        <v>5.6483017149274604</v>
      </c>
      <c r="I19" s="70">
        <f t="shared" si="2"/>
        <v>7</v>
      </c>
      <c r="J19" s="69">
        <f>VLOOKUP($A19,'Return Data'!$A$7:$R$526,9,0)</f>
        <v>3.9820173391720002</v>
      </c>
      <c r="K19" s="70">
        <f t="shared" si="3"/>
        <v>15</v>
      </c>
      <c r="L19" s="69">
        <f>VLOOKUP($A19,'Return Data'!$A$7:$R$526,10,0)</f>
        <v>5.2196827055099897</v>
      </c>
      <c r="M19" s="70">
        <f t="shared" si="4"/>
        <v>11</v>
      </c>
      <c r="N19" s="69">
        <f>VLOOKUP($A19,'Return Data'!$A$7:$R$526,11,0)</f>
        <v>5.7621655586171796</v>
      </c>
      <c r="O19" s="70">
        <f t="shared" si="5"/>
        <v>10</v>
      </c>
      <c r="P19" s="69">
        <f>VLOOKUP($A19,'Return Data'!$A$7:$R$526,12,0)</f>
        <v>5.4815748781148503</v>
      </c>
      <c r="Q19" s="70">
        <f t="shared" si="6"/>
        <v>12</v>
      </c>
      <c r="R19" s="69">
        <f>VLOOKUP($A19,'Return Data'!$A$7:$R$526,13,0)</f>
        <v>5.5549563399972604</v>
      </c>
      <c r="S19" s="70">
        <f t="shared" si="7"/>
        <v>14</v>
      </c>
      <c r="T19" s="69">
        <f>VLOOKUP($A19,'Return Data'!$A$7:$R$526,14,0)</f>
        <v>5.9692203224695701</v>
      </c>
      <c r="U19" s="70">
        <f t="shared" si="8"/>
        <v>12</v>
      </c>
      <c r="V19" s="69">
        <f>VLOOKUP($A19,'Return Data'!$A$7:$R$526,18,0)</f>
        <v>0</v>
      </c>
      <c r="W19" s="70">
        <f t="shared" si="9"/>
        <v>1</v>
      </c>
      <c r="X19" s="69">
        <f>VLOOKUP($A19,'Return Data'!$A$7:$R$526,15,0)</f>
        <v>7.2014805319685804</v>
      </c>
      <c r="Y19" s="70">
        <f t="shared" si="10"/>
        <v>16</v>
      </c>
      <c r="Z19" s="69">
        <f>VLOOKUP($A19,'Return Data'!$A$7:$R$526,17,0)</f>
        <v>13.4017466906203</v>
      </c>
      <c r="AA19" s="71">
        <f t="shared" si="11"/>
        <v>9</v>
      </c>
    </row>
    <row r="20" spans="1:27" x14ac:dyDescent="0.25">
      <c r="A20" s="67" t="s">
        <v>239</v>
      </c>
      <c r="B20" s="68">
        <f>VLOOKUP($A20,'Return Data'!$A$7:$R$526,2,0)</f>
        <v>43961</v>
      </c>
      <c r="C20" s="69">
        <f>VLOOKUP($A20,'Return Data'!$A$7:$R$526,3,0)</f>
        <v>2128.201</v>
      </c>
      <c r="D20" s="69">
        <f>VLOOKUP($A20,'Return Data'!$A$7:$R$526,6,0)</f>
        <v>4.7667841004259701</v>
      </c>
      <c r="E20" s="70">
        <f t="shared" si="0"/>
        <v>1</v>
      </c>
      <c r="F20" s="69">
        <f>VLOOKUP($A20,'Return Data'!$A$7:$R$526,7,0)</f>
        <v>5.2108788745710202</v>
      </c>
      <c r="G20" s="70">
        <f t="shared" si="1"/>
        <v>1</v>
      </c>
      <c r="H20" s="69">
        <f>VLOOKUP($A20,'Return Data'!$A$7:$R$526,8,0)</f>
        <v>6.44679945461443</v>
      </c>
      <c r="I20" s="70">
        <f t="shared" si="2"/>
        <v>1</v>
      </c>
      <c r="J20" s="69">
        <f>VLOOKUP($A20,'Return Data'!$A$7:$R$526,9,0)</f>
        <v>4.5001181536471702</v>
      </c>
      <c r="K20" s="70">
        <f t="shared" si="3"/>
        <v>4</v>
      </c>
      <c r="L20" s="69">
        <f>VLOOKUP($A20,'Return Data'!$A$7:$R$526,10,0)</f>
        <v>5.7193416778256703</v>
      </c>
      <c r="M20" s="70">
        <f t="shared" si="4"/>
        <v>1</v>
      </c>
      <c r="N20" s="69">
        <f>VLOOKUP($A20,'Return Data'!$A$7:$R$526,11,0)</f>
        <v>6.1211983111717796</v>
      </c>
      <c r="O20" s="70">
        <f t="shared" si="5"/>
        <v>1</v>
      </c>
      <c r="P20" s="69">
        <f>VLOOKUP($A20,'Return Data'!$A$7:$R$526,12,0)</f>
        <v>5.7487493499021696</v>
      </c>
      <c r="Q20" s="70">
        <f t="shared" si="6"/>
        <v>1</v>
      </c>
      <c r="R20" s="69">
        <f>VLOOKUP($A20,'Return Data'!$A$7:$R$526,13,0)</f>
        <v>5.7794471020195504</v>
      </c>
      <c r="S20" s="70">
        <f t="shared" si="7"/>
        <v>3</v>
      </c>
      <c r="T20" s="69">
        <f>VLOOKUP($A20,'Return Data'!$A$7:$R$526,14,0)</f>
        <v>6.1342036536436897</v>
      </c>
      <c r="U20" s="70">
        <f t="shared" si="8"/>
        <v>3</v>
      </c>
      <c r="V20" s="69">
        <f>VLOOKUP($A20,'Return Data'!$A$7:$R$526,18,0)</f>
        <v>0</v>
      </c>
      <c r="W20" s="70">
        <f t="shared" si="9"/>
        <v>1</v>
      </c>
      <c r="X20" s="69">
        <f>VLOOKUP($A20,'Return Data'!$A$7:$R$526,15,0)</f>
        <v>7.2923460857360896</v>
      </c>
      <c r="Y20" s="70">
        <f t="shared" si="10"/>
        <v>1</v>
      </c>
      <c r="Z20" s="69">
        <f>VLOOKUP($A20,'Return Data'!$A$7:$R$526,17,0)</f>
        <v>11.460989841358201</v>
      </c>
      <c r="AA20" s="71">
        <f t="shared" si="11"/>
        <v>23</v>
      </c>
    </row>
    <row r="21" spans="1:27" x14ac:dyDescent="0.25">
      <c r="A21" s="67" t="s">
        <v>240</v>
      </c>
      <c r="B21" s="68">
        <f>VLOOKUP($A21,'Return Data'!$A$7:$R$526,2,0)</f>
        <v>43961</v>
      </c>
      <c r="C21" s="69">
        <f>VLOOKUP($A21,'Return Data'!$A$7:$R$526,3,0)</f>
        <v>2403.864</v>
      </c>
      <c r="D21" s="69">
        <f>VLOOKUP($A21,'Return Data'!$A$7:$R$526,6,0)</f>
        <v>4.0970726256537304</v>
      </c>
      <c r="E21" s="70">
        <f t="shared" si="0"/>
        <v>21</v>
      </c>
      <c r="F21" s="69">
        <f>VLOOKUP($A21,'Return Data'!$A$7:$R$526,7,0)</f>
        <v>4.46671436851328</v>
      </c>
      <c r="G21" s="70">
        <f t="shared" si="1"/>
        <v>20</v>
      </c>
      <c r="H21" s="69">
        <f>VLOOKUP($A21,'Return Data'!$A$7:$R$526,8,0)</f>
        <v>4.6951774628244998</v>
      </c>
      <c r="I21" s="70">
        <f t="shared" si="2"/>
        <v>26</v>
      </c>
      <c r="J21" s="69">
        <f>VLOOKUP($A21,'Return Data'!$A$7:$R$526,9,0)</f>
        <v>3.9182252583950499</v>
      </c>
      <c r="K21" s="70">
        <f t="shared" si="3"/>
        <v>19</v>
      </c>
      <c r="L21" s="69">
        <f>VLOOKUP($A21,'Return Data'!$A$7:$R$526,10,0)</f>
        <v>4.9800675108487402</v>
      </c>
      <c r="M21" s="70">
        <f t="shared" si="4"/>
        <v>19</v>
      </c>
      <c r="N21" s="69">
        <f>VLOOKUP($A21,'Return Data'!$A$7:$R$526,11,0)</f>
        <v>5.3509411478790501</v>
      </c>
      <c r="O21" s="70">
        <f t="shared" si="5"/>
        <v>23</v>
      </c>
      <c r="P21" s="69">
        <f>VLOOKUP($A21,'Return Data'!$A$7:$R$526,12,0)</f>
        <v>5.1916447654644102</v>
      </c>
      <c r="Q21" s="70">
        <f t="shared" si="6"/>
        <v>28</v>
      </c>
      <c r="R21" s="69">
        <f>VLOOKUP($A21,'Return Data'!$A$7:$R$526,13,0)</f>
        <v>5.2869484006634702</v>
      </c>
      <c r="S21" s="70">
        <f t="shared" si="7"/>
        <v>30</v>
      </c>
      <c r="T21" s="69">
        <f>VLOOKUP($A21,'Return Data'!$A$7:$R$526,14,0)</f>
        <v>5.66894910967107</v>
      </c>
      <c r="U21" s="70">
        <f t="shared" si="8"/>
        <v>31</v>
      </c>
      <c r="V21" s="69">
        <f>VLOOKUP($A21,'Return Data'!$A$7:$R$526,18,0)</f>
        <v>0</v>
      </c>
      <c r="W21" s="70">
        <f t="shared" si="9"/>
        <v>1</v>
      </c>
      <c r="X21" s="69">
        <f>VLOOKUP($A21,'Return Data'!$A$7:$R$526,15,0)</f>
        <v>7.03245214130403</v>
      </c>
      <c r="Y21" s="70">
        <f t="shared" si="10"/>
        <v>28</v>
      </c>
      <c r="Z21" s="69">
        <f>VLOOKUP($A21,'Return Data'!$A$7:$R$526,17,0)</f>
        <v>8.7095598687437494</v>
      </c>
      <c r="AA21" s="71">
        <f t="shared" si="11"/>
        <v>32</v>
      </c>
    </row>
    <row r="22" spans="1:27" x14ac:dyDescent="0.25">
      <c r="A22" s="67" t="s">
        <v>241</v>
      </c>
      <c r="B22" s="68">
        <f>VLOOKUP($A22,'Return Data'!$A$7:$R$526,2,0)</f>
        <v>43961</v>
      </c>
      <c r="C22" s="69">
        <f>VLOOKUP($A22,'Return Data'!$A$7:$R$526,3,0)</f>
        <v>1544.6403</v>
      </c>
      <c r="D22" s="69">
        <f>VLOOKUP($A22,'Return Data'!$A$7:$R$526,6,0)</f>
        <v>3.5121081578311499</v>
      </c>
      <c r="E22" s="70">
        <f t="shared" si="0"/>
        <v>33</v>
      </c>
      <c r="F22" s="69">
        <f>VLOOKUP($A22,'Return Data'!$A$7:$R$526,7,0)</f>
        <v>3.6346066960720398</v>
      </c>
      <c r="G22" s="70">
        <f t="shared" si="1"/>
        <v>32</v>
      </c>
      <c r="H22" s="69">
        <f>VLOOKUP($A22,'Return Data'!$A$7:$R$526,8,0)</f>
        <v>3.9607098867604802</v>
      </c>
      <c r="I22" s="70">
        <f t="shared" si="2"/>
        <v>30</v>
      </c>
      <c r="J22" s="69">
        <f>VLOOKUP($A22,'Return Data'!$A$7:$R$526,9,0)</f>
        <v>3.31563180726988</v>
      </c>
      <c r="K22" s="70">
        <f t="shared" si="3"/>
        <v>35</v>
      </c>
      <c r="L22" s="69">
        <f>VLOOKUP($A22,'Return Data'!$A$7:$R$526,10,0)</f>
        <v>3.7337718607030301</v>
      </c>
      <c r="M22" s="70">
        <f t="shared" si="4"/>
        <v>36</v>
      </c>
      <c r="N22" s="69">
        <f>VLOOKUP($A22,'Return Data'!$A$7:$R$526,11,0)</f>
        <v>4.10380663170627</v>
      </c>
      <c r="O22" s="70">
        <f t="shared" si="5"/>
        <v>37</v>
      </c>
      <c r="P22" s="69">
        <f>VLOOKUP($A22,'Return Data'!$A$7:$R$526,12,0)</f>
        <v>4.4333168100400204</v>
      </c>
      <c r="Q22" s="70">
        <f t="shared" si="6"/>
        <v>37</v>
      </c>
      <c r="R22" s="69">
        <f>VLOOKUP($A22,'Return Data'!$A$7:$R$526,13,0)</f>
        <v>4.6780091670549702</v>
      </c>
      <c r="S22" s="70">
        <f t="shared" si="7"/>
        <v>37</v>
      </c>
      <c r="T22" s="69">
        <f>VLOOKUP($A22,'Return Data'!$A$7:$R$526,14,0)</f>
        <v>5.0933901990455297</v>
      </c>
      <c r="U22" s="70">
        <f t="shared" si="8"/>
        <v>37</v>
      </c>
      <c r="V22" s="69">
        <f>VLOOKUP($A22,'Return Data'!$A$7:$R$526,18,0)</f>
        <v>0</v>
      </c>
      <c r="W22" s="70">
        <f t="shared" si="9"/>
        <v>1</v>
      </c>
      <c r="X22" s="69">
        <f>VLOOKUP($A22,'Return Data'!$A$7:$R$526,15,0)</f>
        <v>6.4729849040012404</v>
      </c>
      <c r="Y22" s="70">
        <f t="shared" si="10"/>
        <v>32</v>
      </c>
      <c r="Z22" s="69">
        <f>VLOOKUP($A22,'Return Data'!$A$7:$R$526,17,0)</f>
        <v>8.3824262966562699</v>
      </c>
      <c r="AA22" s="71">
        <f t="shared" si="11"/>
        <v>33</v>
      </c>
    </row>
    <row r="23" spans="1:27" x14ac:dyDescent="0.25">
      <c r="A23" s="67" t="s">
        <v>242</v>
      </c>
      <c r="B23" s="68">
        <f>VLOOKUP($A23,'Return Data'!$A$7:$R$526,2,0)</f>
        <v>43961</v>
      </c>
      <c r="C23" s="69">
        <f>VLOOKUP($A23,'Return Data'!$A$7:$R$526,3,0)</f>
        <v>1935.2068999999999</v>
      </c>
      <c r="D23" s="69">
        <f>VLOOKUP($A23,'Return Data'!$A$7:$R$526,6,0)</f>
        <v>3.9480410725046799</v>
      </c>
      <c r="E23" s="70">
        <f t="shared" si="0"/>
        <v>26</v>
      </c>
      <c r="F23" s="69">
        <f>VLOOKUP($A23,'Return Data'!$A$7:$R$526,7,0)</f>
        <v>3.94574979558345</v>
      </c>
      <c r="G23" s="70">
        <f t="shared" si="1"/>
        <v>30</v>
      </c>
      <c r="H23" s="69">
        <f>VLOOKUP($A23,'Return Data'!$A$7:$R$526,8,0)</f>
        <v>3.9112069279103898</v>
      </c>
      <c r="I23" s="70">
        <f t="shared" si="2"/>
        <v>32</v>
      </c>
      <c r="J23" s="69">
        <f>VLOOKUP($A23,'Return Data'!$A$7:$R$526,9,0)</f>
        <v>3.7390307279522599</v>
      </c>
      <c r="K23" s="70">
        <f t="shared" si="3"/>
        <v>27</v>
      </c>
      <c r="L23" s="69">
        <f>VLOOKUP($A23,'Return Data'!$A$7:$R$526,10,0)</f>
        <v>4.6778489419871496</v>
      </c>
      <c r="M23" s="70">
        <f t="shared" si="4"/>
        <v>28</v>
      </c>
      <c r="N23" s="69">
        <f>VLOOKUP($A23,'Return Data'!$A$7:$R$526,11,0)</f>
        <v>5.2378950029693003</v>
      </c>
      <c r="O23" s="70">
        <f t="shared" si="5"/>
        <v>27</v>
      </c>
      <c r="P23" s="69">
        <f>VLOOKUP($A23,'Return Data'!$A$7:$R$526,12,0)</f>
        <v>5.26079834564145</v>
      </c>
      <c r="Q23" s="70">
        <f t="shared" si="6"/>
        <v>24</v>
      </c>
      <c r="R23" s="69">
        <f>VLOOKUP($A23,'Return Data'!$A$7:$R$526,13,0)</f>
        <v>5.4112386078951697</v>
      </c>
      <c r="S23" s="70">
        <f t="shared" si="7"/>
        <v>23</v>
      </c>
      <c r="T23" s="69">
        <f>VLOOKUP($A23,'Return Data'!$A$7:$R$526,14,0)</f>
        <v>5.8358432006385303</v>
      </c>
      <c r="U23" s="70">
        <f t="shared" si="8"/>
        <v>24</v>
      </c>
      <c r="V23" s="69">
        <f>VLOOKUP($A23,'Return Data'!$A$7:$R$526,18,0)</f>
        <v>0</v>
      </c>
      <c r="W23" s="70">
        <f t="shared" si="9"/>
        <v>1</v>
      </c>
      <c r="X23" s="69">
        <f>VLOOKUP($A23,'Return Data'!$A$7:$R$526,15,0)</f>
        <v>7.1368905705484398</v>
      </c>
      <c r="Y23" s="70">
        <f t="shared" si="10"/>
        <v>23</v>
      </c>
      <c r="Z23" s="69">
        <f>VLOOKUP($A23,'Return Data'!$A$7:$R$526,17,0)</f>
        <v>10.9407217467949</v>
      </c>
      <c r="AA23" s="71">
        <f t="shared" si="11"/>
        <v>28</v>
      </c>
    </row>
    <row r="24" spans="1:27" x14ac:dyDescent="0.25">
      <c r="A24" s="67" t="s">
        <v>243</v>
      </c>
      <c r="B24" s="68">
        <f>VLOOKUP($A24,'Return Data'!$A$7:$R$526,2,0)</f>
        <v>43961</v>
      </c>
      <c r="C24" s="69">
        <f>VLOOKUP($A24,'Return Data'!$A$7:$R$526,3,0)</f>
        <v>2729.8764999999999</v>
      </c>
      <c r="D24" s="69">
        <f>VLOOKUP($A24,'Return Data'!$A$7:$R$526,6,0)</f>
        <v>4.1012140447870298</v>
      </c>
      <c r="E24" s="70">
        <f t="shared" si="0"/>
        <v>19</v>
      </c>
      <c r="F24" s="69">
        <f>VLOOKUP($A24,'Return Data'!$A$7:$R$526,7,0)</f>
        <v>4.2274593045679199</v>
      </c>
      <c r="G24" s="70">
        <f t="shared" si="1"/>
        <v>27</v>
      </c>
      <c r="H24" s="69">
        <f>VLOOKUP($A24,'Return Data'!$A$7:$R$526,8,0)</f>
        <v>5.1410811845654498</v>
      </c>
      <c r="I24" s="70">
        <f t="shared" si="2"/>
        <v>18</v>
      </c>
      <c r="J24" s="69">
        <f>VLOOKUP($A24,'Return Data'!$A$7:$R$526,9,0)</f>
        <v>3.7481849431411298</v>
      </c>
      <c r="K24" s="70">
        <f t="shared" si="3"/>
        <v>26</v>
      </c>
      <c r="L24" s="69">
        <f>VLOOKUP($A24,'Return Data'!$A$7:$R$526,10,0)</f>
        <v>5.1314260894466104</v>
      </c>
      <c r="M24" s="70">
        <f t="shared" si="4"/>
        <v>15</v>
      </c>
      <c r="N24" s="69">
        <f>VLOOKUP($A24,'Return Data'!$A$7:$R$526,11,0)</f>
        <v>5.3447604872488101</v>
      </c>
      <c r="O24" s="70">
        <f t="shared" si="5"/>
        <v>24</v>
      </c>
      <c r="P24" s="69">
        <f>VLOOKUP($A24,'Return Data'!$A$7:$R$526,12,0)</f>
        <v>5.22786987816961</v>
      </c>
      <c r="Q24" s="70">
        <f t="shared" si="6"/>
        <v>26</v>
      </c>
      <c r="R24" s="69">
        <f>VLOOKUP($A24,'Return Data'!$A$7:$R$526,13,0)</f>
        <v>5.3337637872435701</v>
      </c>
      <c r="S24" s="70">
        <f t="shared" si="7"/>
        <v>28</v>
      </c>
      <c r="T24" s="69">
        <f>VLOOKUP($A24,'Return Data'!$A$7:$R$526,14,0)</f>
        <v>5.7410022305253703</v>
      </c>
      <c r="U24" s="70">
        <f t="shared" si="8"/>
        <v>28</v>
      </c>
      <c r="V24" s="69">
        <f>VLOOKUP($A24,'Return Data'!$A$7:$R$526,18,0)</f>
        <v>0</v>
      </c>
      <c r="W24" s="70">
        <f t="shared" si="9"/>
        <v>1</v>
      </c>
      <c r="X24" s="69">
        <f>VLOOKUP($A24,'Return Data'!$A$7:$R$526,15,0)</f>
        <v>7.1340248123391703</v>
      </c>
      <c r="Y24" s="70">
        <f t="shared" si="10"/>
        <v>24</v>
      </c>
      <c r="Z24" s="69">
        <f>VLOOKUP($A24,'Return Data'!$A$7:$R$526,17,0)</f>
        <v>12.825612888482601</v>
      </c>
      <c r="AA24" s="71">
        <f t="shared" si="11"/>
        <v>14</v>
      </c>
    </row>
    <row r="25" spans="1:27" x14ac:dyDescent="0.25">
      <c r="A25" s="67" t="s">
        <v>244</v>
      </c>
      <c r="B25" s="68">
        <f>VLOOKUP($A25,'Return Data'!$A$7:$R$526,2,0)</f>
        <v>43961</v>
      </c>
      <c r="C25" s="69">
        <f>VLOOKUP($A25,'Return Data'!$A$7:$R$526,3,0)</f>
        <v>1051.1042</v>
      </c>
      <c r="D25" s="69">
        <f>VLOOKUP($A25,'Return Data'!$A$7:$R$526,6,0)</f>
        <v>3.1151330452584598</v>
      </c>
      <c r="E25" s="70">
        <f t="shared" si="0"/>
        <v>38</v>
      </c>
      <c r="F25" s="69">
        <f>VLOOKUP($A25,'Return Data'!$A$7:$R$526,7,0)</f>
        <v>3.1133486538435302</v>
      </c>
      <c r="G25" s="70">
        <f t="shared" si="1"/>
        <v>37</v>
      </c>
      <c r="H25" s="69">
        <f>VLOOKUP($A25,'Return Data'!$A$7:$R$526,8,0)</f>
        <v>3.08593568057585</v>
      </c>
      <c r="I25" s="70">
        <f t="shared" si="2"/>
        <v>39</v>
      </c>
      <c r="J25" s="69">
        <f>VLOOKUP($A25,'Return Data'!$A$7:$R$526,9,0)</f>
        <v>3.0358012172775699</v>
      </c>
      <c r="K25" s="70">
        <f t="shared" si="3"/>
        <v>39</v>
      </c>
      <c r="L25" s="69">
        <f>VLOOKUP($A25,'Return Data'!$A$7:$R$526,10,0)</f>
        <v>2.8524171700698102</v>
      </c>
      <c r="M25" s="70">
        <f t="shared" si="4"/>
        <v>39</v>
      </c>
      <c r="N25" s="69">
        <f>VLOOKUP($A25,'Return Data'!$A$7:$R$526,11,0)</f>
        <v>3.5294582172731399</v>
      </c>
      <c r="O25" s="70">
        <f t="shared" si="5"/>
        <v>39</v>
      </c>
      <c r="P25" s="69">
        <f>VLOOKUP($A25,'Return Data'!$A$7:$R$526,12,0)</f>
        <v>4.0594985213766899</v>
      </c>
      <c r="Q25" s="70">
        <f t="shared" si="6"/>
        <v>39</v>
      </c>
      <c r="R25" s="69">
        <f>VLOOKUP($A25,'Return Data'!$A$7:$R$526,13,0)</f>
        <v>4.3951668200824701</v>
      </c>
      <c r="S25" s="70">
        <f t="shared" si="7"/>
        <v>39</v>
      </c>
      <c r="T25" s="69"/>
      <c r="U25" s="70"/>
      <c r="V25" s="69"/>
      <c r="W25" s="70"/>
      <c r="X25" s="69"/>
      <c r="Y25" s="70"/>
      <c r="Z25" s="69">
        <f>VLOOKUP($A25,'Return Data'!$A$7:$R$526,17,0)</f>
        <v>4.8745372079461404</v>
      </c>
      <c r="AA25" s="71">
        <f t="shared" si="11"/>
        <v>39</v>
      </c>
    </row>
    <row r="26" spans="1:27" x14ac:dyDescent="0.25">
      <c r="A26" s="67" t="s">
        <v>245</v>
      </c>
      <c r="B26" s="68">
        <f>VLOOKUP($A26,'Return Data'!$A$7:$R$526,2,0)</f>
        <v>43961</v>
      </c>
      <c r="C26" s="69">
        <f>VLOOKUP($A26,'Return Data'!$A$7:$R$526,3,0)</f>
        <v>54.3065</v>
      </c>
      <c r="D26" s="69">
        <f>VLOOKUP($A26,'Return Data'!$A$7:$R$526,6,0)</f>
        <v>4.1003381190501997</v>
      </c>
      <c r="E26" s="70">
        <f t="shared" si="0"/>
        <v>20</v>
      </c>
      <c r="F26" s="69">
        <f>VLOOKUP($A26,'Return Data'!$A$7:$R$526,7,0)</f>
        <v>4.3254517946539703</v>
      </c>
      <c r="G26" s="70">
        <f t="shared" si="1"/>
        <v>24</v>
      </c>
      <c r="H26" s="69">
        <f>VLOOKUP($A26,'Return Data'!$A$7:$R$526,8,0)</f>
        <v>4.7667406620832704</v>
      </c>
      <c r="I26" s="70">
        <f t="shared" si="2"/>
        <v>24</v>
      </c>
      <c r="J26" s="69">
        <f>VLOOKUP($A26,'Return Data'!$A$7:$R$526,9,0)</f>
        <v>3.91371207377111</v>
      </c>
      <c r="K26" s="70">
        <f t="shared" si="3"/>
        <v>20</v>
      </c>
      <c r="L26" s="69">
        <f>VLOOKUP($A26,'Return Data'!$A$7:$R$526,10,0)</f>
        <v>4.7636829486067498</v>
      </c>
      <c r="M26" s="70">
        <f t="shared" si="4"/>
        <v>27</v>
      </c>
      <c r="N26" s="69">
        <f>VLOOKUP($A26,'Return Data'!$A$7:$R$526,11,0)</f>
        <v>5.1502239295360202</v>
      </c>
      <c r="O26" s="70">
        <f t="shared" si="5"/>
        <v>29</v>
      </c>
      <c r="P26" s="69">
        <f>VLOOKUP($A26,'Return Data'!$A$7:$R$526,12,0)</f>
        <v>5.1253478813097599</v>
      </c>
      <c r="Q26" s="70">
        <f t="shared" si="6"/>
        <v>30</v>
      </c>
      <c r="R26" s="69">
        <f>VLOOKUP($A26,'Return Data'!$A$7:$R$526,13,0)</f>
        <v>5.3149069472319201</v>
      </c>
      <c r="S26" s="70">
        <f t="shared" si="7"/>
        <v>29</v>
      </c>
      <c r="T26" s="69">
        <f>VLOOKUP($A26,'Return Data'!$A$7:$R$526,14,0)</f>
        <v>5.75742732346019</v>
      </c>
      <c r="U26" s="70">
        <f t="shared" ref="U26:U44" si="12">RANK(T26,T$8:T$48,0)</f>
        <v>27</v>
      </c>
      <c r="V26" s="69">
        <f>VLOOKUP($A26,'Return Data'!$A$7:$R$526,18,0)</f>
        <v>0</v>
      </c>
      <c r="W26" s="70">
        <f t="shared" ref="W26:W31" si="13">RANK(V26,V$8:V$48,0)</f>
        <v>1</v>
      </c>
      <c r="X26" s="69">
        <f>VLOOKUP($A26,'Return Data'!$A$7:$R$526,15,0)</f>
        <v>7.1716351465963504</v>
      </c>
      <c r="Y26" s="70">
        <f t="shared" ref="Y26:Y31" si="14">RANK(X26,X$8:X$48,0)</f>
        <v>20</v>
      </c>
      <c r="Z26" s="69">
        <f>VLOOKUP($A26,'Return Data'!$A$7:$R$526,17,0)</f>
        <v>19.803909502816602</v>
      </c>
      <c r="AA26" s="71">
        <f t="shared" si="11"/>
        <v>1</v>
      </c>
    </row>
    <row r="27" spans="1:27" x14ac:dyDescent="0.25">
      <c r="A27" s="67" t="s">
        <v>246</v>
      </c>
      <c r="B27" s="68">
        <f>VLOOKUP($A27,'Return Data'!$A$7:$R$526,2,0)</f>
        <v>43961</v>
      </c>
      <c r="C27" s="69">
        <f>VLOOKUP($A27,'Return Data'!$A$7:$R$526,3,0)</f>
        <v>4021.8400999999999</v>
      </c>
      <c r="D27" s="69">
        <f>VLOOKUP($A27,'Return Data'!$A$7:$R$526,6,0)</f>
        <v>3.9041851465133099</v>
      </c>
      <c r="E27" s="70">
        <f t="shared" si="0"/>
        <v>29</v>
      </c>
      <c r="F27" s="69">
        <f>VLOOKUP($A27,'Return Data'!$A$7:$R$526,7,0)</f>
        <v>4.4213492205242098</v>
      </c>
      <c r="G27" s="70">
        <f t="shared" si="1"/>
        <v>22</v>
      </c>
      <c r="H27" s="69">
        <f>VLOOKUP($A27,'Return Data'!$A$7:$R$526,8,0)</f>
        <v>5.0643464609790998</v>
      </c>
      <c r="I27" s="70">
        <f t="shared" si="2"/>
        <v>20</v>
      </c>
      <c r="J27" s="69">
        <f>VLOOKUP($A27,'Return Data'!$A$7:$R$526,9,0)</f>
        <v>3.96310487927434</v>
      </c>
      <c r="K27" s="70">
        <f t="shared" si="3"/>
        <v>17</v>
      </c>
      <c r="L27" s="69">
        <f>VLOOKUP($A27,'Return Data'!$A$7:$R$526,10,0)</f>
        <v>4.8934468243037896</v>
      </c>
      <c r="M27" s="70">
        <f t="shared" si="4"/>
        <v>22</v>
      </c>
      <c r="N27" s="69">
        <f>VLOOKUP($A27,'Return Data'!$A$7:$R$526,11,0)</f>
        <v>5.3785980954580301</v>
      </c>
      <c r="O27" s="70">
        <f t="shared" si="5"/>
        <v>22</v>
      </c>
      <c r="P27" s="69">
        <f>VLOOKUP($A27,'Return Data'!$A$7:$R$526,12,0)</f>
        <v>5.2748383624950499</v>
      </c>
      <c r="Q27" s="70">
        <f t="shared" si="6"/>
        <v>23</v>
      </c>
      <c r="R27" s="69">
        <f>VLOOKUP($A27,'Return Data'!$A$7:$R$526,13,0)</f>
        <v>5.3797038097072898</v>
      </c>
      <c r="S27" s="70">
        <f t="shared" si="7"/>
        <v>25</v>
      </c>
      <c r="T27" s="69">
        <f>VLOOKUP($A27,'Return Data'!$A$7:$R$526,14,0)</f>
        <v>5.7873715090515399</v>
      </c>
      <c r="U27" s="70">
        <f t="shared" si="12"/>
        <v>25</v>
      </c>
      <c r="V27" s="69">
        <f>VLOOKUP($A27,'Return Data'!$A$7:$R$526,18,0)</f>
        <v>0</v>
      </c>
      <c r="W27" s="70">
        <f t="shared" si="13"/>
        <v>1</v>
      </c>
      <c r="X27" s="69">
        <f>VLOOKUP($A27,'Return Data'!$A$7:$R$526,15,0)</f>
        <v>7.1148517273545098</v>
      </c>
      <c r="Y27" s="70">
        <f t="shared" si="14"/>
        <v>25</v>
      </c>
      <c r="Z27" s="69">
        <f>VLOOKUP($A27,'Return Data'!$A$7:$R$526,17,0)</f>
        <v>13.4514471334607</v>
      </c>
      <c r="AA27" s="71">
        <f t="shared" si="11"/>
        <v>8</v>
      </c>
    </row>
    <row r="28" spans="1:27" x14ac:dyDescent="0.25">
      <c r="A28" s="67" t="s">
        <v>247</v>
      </c>
      <c r="B28" s="68">
        <f>VLOOKUP($A28,'Return Data'!$A$7:$R$526,2,0)</f>
        <v>43961</v>
      </c>
      <c r="C28" s="69">
        <f>VLOOKUP($A28,'Return Data'!$A$7:$R$526,3,0)</f>
        <v>2725.4712</v>
      </c>
      <c r="D28" s="69">
        <f>VLOOKUP($A28,'Return Data'!$A$7:$R$526,6,0)</f>
        <v>3.93772559083305</v>
      </c>
      <c r="E28" s="70">
        <f t="shared" si="0"/>
        <v>28</v>
      </c>
      <c r="F28" s="69">
        <f>VLOOKUP($A28,'Return Data'!$A$7:$R$526,7,0)</f>
        <v>4.4111971221167199</v>
      </c>
      <c r="G28" s="70">
        <f t="shared" si="1"/>
        <v>23</v>
      </c>
      <c r="H28" s="69">
        <f>VLOOKUP($A28,'Return Data'!$A$7:$R$526,8,0)</f>
        <v>4.8137629433986699</v>
      </c>
      <c r="I28" s="70">
        <f t="shared" si="2"/>
        <v>22</v>
      </c>
      <c r="J28" s="69">
        <f>VLOOKUP($A28,'Return Data'!$A$7:$R$526,9,0)</f>
        <v>3.6260903339497399</v>
      </c>
      <c r="K28" s="70">
        <f t="shared" si="3"/>
        <v>29</v>
      </c>
      <c r="L28" s="69">
        <f>VLOOKUP($A28,'Return Data'!$A$7:$R$526,10,0)</f>
        <v>4.9438659173509896</v>
      </c>
      <c r="M28" s="70">
        <f t="shared" si="4"/>
        <v>20</v>
      </c>
      <c r="N28" s="69">
        <f>VLOOKUP($A28,'Return Data'!$A$7:$R$526,11,0)</f>
        <v>5.7304034701427904</v>
      </c>
      <c r="O28" s="70">
        <f t="shared" si="5"/>
        <v>12</v>
      </c>
      <c r="P28" s="69">
        <f>VLOOKUP($A28,'Return Data'!$A$7:$R$526,12,0)</f>
        <v>5.4878779196617096</v>
      </c>
      <c r="Q28" s="70">
        <f t="shared" si="6"/>
        <v>10</v>
      </c>
      <c r="R28" s="69">
        <f>VLOOKUP($A28,'Return Data'!$A$7:$R$526,13,0)</f>
        <v>5.5378572580138803</v>
      </c>
      <c r="S28" s="70">
        <f t="shared" si="7"/>
        <v>15</v>
      </c>
      <c r="T28" s="69">
        <f>VLOOKUP($A28,'Return Data'!$A$7:$R$526,14,0)</f>
        <v>5.9002430735862497</v>
      </c>
      <c r="U28" s="70">
        <f t="shared" si="12"/>
        <v>17</v>
      </c>
      <c r="V28" s="69">
        <f>VLOOKUP($A28,'Return Data'!$A$7:$R$526,18,0)</f>
        <v>0</v>
      </c>
      <c r="W28" s="70">
        <f t="shared" si="13"/>
        <v>1</v>
      </c>
      <c r="X28" s="69">
        <f>VLOOKUP($A28,'Return Data'!$A$7:$R$526,15,0)</f>
        <v>7.2099577429470001</v>
      </c>
      <c r="Y28" s="70">
        <f t="shared" si="14"/>
        <v>14</v>
      </c>
      <c r="Z28" s="69">
        <f>VLOOKUP($A28,'Return Data'!$A$7:$R$526,17,0)</f>
        <v>12.677073027375201</v>
      </c>
      <c r="AA28" s="71">
        <f t="shared" si="11"/>
        <v>16</v>
      </c>
    </row>
    <row r="29" spans="1:27" x14ac:dyDescent="0.25">
      <c r="A29" s="67" t="s">
        <v>248</v>
      </c>
      <c r="B29" s="68">
        <f>VLOOKUP($A29,'Return Data'!$A$7:$R$526,2,0)</f>
        <v>43961</v>
      </c>
      <c r="C29" s="69">
        <f>VLOOKUP($A29,'Return Data'!$A$7:$R$526,3,0)</f>
        <v>3595.3341</v>
      </c>
      <c r="D29" s="69">
        <f>VLOOKUP($A29,'Return Data'!$A$7:$R$526,6,0)</f>
        <v>4.1435206176719799</v>
      </c>
      <c r="E29" s="70">
        <f t="shared" si="0"/>
        <v>18</v>
      </c>
      <c r="F29" s="69">
        <f>VLOOKUP($A29,'Return Data'!$A$7:$R$526,7,0)</f>
        <v>4.4492381483266898</v>
      </c>
      <c r="G29" s="70">
        <f t="shared" si="1"/>
        <v>21</v>
      </c>
      <c r="H29" s="69">
        <f>VLOOKUP($A29,'Return Data'!$A$7:$R$526,8,0)</f>
        <v>5.4252365175340804</v>
      </c>
      <c r="I29" s="70">
        <f t="shared" si="2"/>
        <v>11</v>
      </c>
      <c r="J29" s="69">
        <f>VLOOKUP($A29,'Return Data'!$A$7:$R$526,9,0)</f>
        <v>3.7618951430039198</v>
      </c>
      <c r="K29" s="70">
        <f t="shared" si="3"/>
        <v>25</v>
      </c>
      <c r="L29" s="69">
        <f>VLOOKUP($A29,'Return Data'!$A$7:$R$526,10,0)</f>
        <v>4.9118863556021903</v>
      </c>
      <c r="M29" s="70">
        <f t="shared" si="4"/>
        <v>21</v>
      </c>
      <c r="N29" s="69">
        <f>VLOOKUP($A29,'Return Data'!$A$7:$R$526,11,0)</f>
        <v>5.8803895831851101</v>
      </c>
      <c r="O29" s="70">
        <f t="shared" si="5"/>
        <v>5</v>
      </c>
      <c r="P29" s="69">
        <f>VLOOKUP($A29,'Return Data'!$A$7:$R$526,12,0)</f>
        <v>5.5761099188836702</v>
      </c>
      <c r="Q29" s="70">
        <f t="shared" si="6"/>
        <v>6</v>
      </c>
      <c r="R29" s="69">
        <f>VLOOKUP($A29,'Return Data'!$A$7:$R$526,13,0)</f>
        <v>5.6226742556131999</v>
      </c>
      <c r="S29" s="70">
        <f t="shared" si="7"/>
        <v>9</v>
      </c>
      <c r="T29" s="69">
        <f>VLOOKUP($A29,'Return Data'!$A$7:$R$526,14,0)</f>
        <v>5.9592907324958597</v>
      </c>
      <c r="U29" s="70">
        <f t="shared" si="12"/>
        <v>13</v>
      </c>
      <c r="V29" s="69">
        <f>VLOOKUP($A29,'Return Data'!$A$7:$R$526,18,0)</f>
        <v>0</v>
      </c>
      <c r="W29" s="70">
        <f t="shared" si="13"/>
        <v>1</v>
      </c>
      <c r="X29" s="69">
        <f>VLOOKUP($A29,'Return Data'!$A$7:$R$526,15,0)</f>
        <v>7.1614694206855196</v>
      </c>
      <c r="Y29" s="70">
        <f t="shared" si="14"/>
        <v>21</v>
      </c>
      <c r="Z29" s="69">
        <f>VLOOKUP($A29,'Return Data'!$A$7:$R$526,17,0)</f>
        <v>14.2815761570933</v>
      </c>
      <c r="AA29" s="71">
        <f t="shared" si="11"/>
        <v>5</v>
      </c>
    </row>
    <row r="30" spans="1:27" x14ac:dyDescent="0.25">
      <c r="A30" s="67" t="s">
        <v>249</v>
      </c>
      <c r="B30" s="68">
        <f>VLOOKUP($A30,'Return Data'!$A$7:$R$526,2,0)</f>
        <v>43961</v>
      </c>
      <c r="C30" s="69">
        <f>VLOOKUP($A30,'Return Data'!$A$7:$R$526,3,0)</f>
        <v>1289.683</v>
      </c>
      <c r="D30" s="69">
        <f>VLOOKUP($A30,'Return Data'!$A$7:$R$526,6,0)</f>
        <v>4.3985875137583204</v>
      </c>
      <c r="E30" s="70">
        <f t="shared" si="0"/>
        <v>7</v>
      </c>
      <c r="F30" s="69">
        <f>VLOOKUP($A30,'Return Data'!$A$7:$R$526,7,0)</f>
        <v>4.7423537665995203</v>
      </c>
      <c r="G30" s="70">
        <f t="shared" si="1"/>
        <v>13</v>
      </c>
      <c r="H30" s="69">
        <f>VLOOKUP($A30,'Return Data'!$A$7:$R$526,8,0)</f>
        <v>5.3621793062488603</v>
      </c>
      <c r="I30" s="70">
        <f t="shared" si="2"/>
        <v>14</v>
      </c>
      <c r="J30" s="69">
        <f>VLOOKUP($A30,'Return Data'!$A$7:$R$526,9,0)</f>
        <v>4.17103009631996</v>
      </c>
      <c r="K30" s="70">
        <f t="shared" si="3"/>
        <v>10</v>
      </c>
      <c r="L30" s="69">
        <f>VLOOKUP($A30,'Return Data'!$A$7:$R$526,10,0)</f>
        <v>5.2912412871754704</v>
      </c>
      <c r="M30" s="70">
        <f t="shared" si="4"/>
        <v>9</v>
      </c>
      <c r="N30" s="69">
        <f>VLOOKUP($A30,'Return Data'!$A$7:$R$526,11,0)</f>
        <v>5.5865632124345002</v>
      </c>
      <c r="O30" s="70">
        <f t="shared" si="5"/>
        <v>16</v>
      </c>
      <c r="P30" s="69">
        <f>VLOOKUP($A30,'Return Data'!$A$7:$R$526,12,0)</f>
        <v>5.4845021740771402</v>
      </c>
      <c r="Q30" s="70">
        <f t="shared" si="6"/>
        <v>11</v>
      </c>
      <c r="R30" s="69">
        <f>VLOOKUP($A30,'Return Data'!$A$7:$R$526,13,0)</f>
        <v>5.6328538647553001</v>
      </c>
      <c r="S30" s="70">
        <f t="shared" si="7"/>
        <v>6</v>
      </c>
      <c r="T30" s="69">
        <f>VLOOKUP($A30,'Return Data'!$A$7:$R$526,14,0)</f>
        <v>6.0209952049600197</v>
      </c>
      <c r="U30" s="70">
        <f t="shared" si="12"/>
        <v>8</v>
      </c>
      <c r="V30" s="69">
        <f>VLOOKUP($A30,'Return Data'!$A$7:$R$526,18,0)</f>
        <v>0</v>
      </c>
      <c r="W30" s="70">
        <f t="shared" si="13"/>
        <v>1</v>
      </c>
      <c r="X30" s="69">
        <f>VLOOKUP($A30,'Return Data'!$A$7:$R$526,15,0)</f>
        <v>7.2526687472062603</v>
      </c>
      <c r="Y30" s="70">
        <f t="shared" si="14"/>
        <v>8</v>
      </c>
      <c r="Z30" s="69">
        <f>VLOOKUP($A30,'Return Data'!$A$7:$R$526,17,0)</f>
        <v>7.5148842042714898</v>
      </c>
      <c r="AA30" s="71">
        <f t="shared" si="11"/>
        <v>34</v>
      </c>
    </row>
    <row r="31" spans="1:27" x14ac:dyDescent="0.25">
      <c r="A31" s="67" t="s">
        <v>250</v>
      </c>
      <c r="B31" s="68">
        <f>VLOOKUP($A31,'Return Data'!$A$7:$R$526,2,0)</f>
        <v>43961</v>
      </c>
      <c r="C31" s="69">
        <f>VLOOKUP($A31,'Return Data'!$A$7:$R$526,3,0)</f>
        <v>2081.0650000000001</v>
      </c>
      <c r="D31" s="69">
        <f>VLOOKUP($A31,'Return Data'!$A$7:$R$526,6,0)</f>
        <v>4.2779112316574901</v>
      </c>
      <c r="E31" s="70">
        <f t="shared" si="0"/>
        <v>14</v>
      </c>
      <c r="F31" s="69">
        <f>VLOOKUP($A31,'Return Data'!$A$7:$R$526,7,0)</f>
        <v>4.7578782341151502</v>
      </c>
      <c r="G31" s="70">
        <f t="shared" si="1"/>
        <v>12</v>
      </c>
      <c r="H31" s="69">
        <f>VLOOKUP($A31,'Return Data'!$A$7:$R$526,8,0)</f>
        <v>5.6928848587709799</v>
      </c>
      <c r="I31" s="70">
        <f t="shared" si="2"/>
        <v>5</v>
      </c>
      <c r="J31" s="69">
        <f>VLOOKUP($A31,'Return Data'!$A$7:$R$526,9,0)</f>
        <v>3.8238615156795999</v>
      </c>
      <c r="K31" s="70">
        <f t="shared" si="3"/>
        <v>24</v>
      </c>
      <c r="L31" s="69">
        <f>VLOOKUP($A31,'Return Data'!$A$7:$R$526,10,0)</f>
        <v>4.8807414121573398</v>
      </c>
      <c r="M31" s="70">
        <f t="shared" si="4"/>
        <v>23</v>
      </c>
      <c r="N31" s="69">
        <f>VLOOKUP($A31,'Return Data'!$A$7:$R$526,11,0)</f>
        <v>5.5022146607250102</v>
      </c>
      <c r="O31" s="70">
        <f t="shared" si="5"/>
        <v>20</v>
      </c>
      <c r="P31" s="69">
        <f>VLOOKUP($A31,'Return Data'!$A$7:$R$526,12,0)</f>
        <v>5.3754516988842402</v>
      </c>
      <c r="Q31" s="70">
        <f t="shared" si="6"/>
        <v>18</v>
      </c>
      <c r="R31" s="69">
        <f>VLOOKUP($A31,'Return Data'!$A$7:$R$526,13,0)</f>
        <v>5.4689254590780996</v>
      </c>
      <c r="S31" s="70">
        <f t="shared" si="7"/>
        <v>21</v>
      </c>
      <c r="T31" s="69">
        <f>VLOOKUP($A31,'Return Data'!$A$7:$R$526,14,0)</f>
        <v>5.8686597987020903</v>
      </c>
      <c r="U31" s="70">
        <f t="shared" si="12"/>
        <v>20</v>
      </c>
      <c r="V31" s="69">
        <f>VLOOKUP($A31,'Return Data'!$A$7:$R$526,18,0)</f>
        <v>0</v>
      </c>
      <c r="W31" s="70">
        <f t="shared" si="13"/>
        <v>1</v>
      </c>
      <c r="X31" s="69">
        <f>VLOOKUP($A31,'Return Data'!$A$7:$R$526,15,0)</f>
        <v>7.1819867931516299</v>
      </c>
      <c r="Y31" s="70">
        <f t="shared" si="14"/>
        <v>18</v>
      </c>
      <c r="Z31" s="69">
        <f>VLOOKUP($A31,'Return Data'!$A$7:$R$526,17,0)</f>
        <v>9.5403463491295994</v>
      </c>
      <c r="AA31" s="71">
        <f t="shared" si="11"/>
        <v>31</v>
      </c>
    </row>
    <row r="32" spans="1:27" x14ac:dyDescent="0.25">
      <c r="A32" s="67" t="s">
        <v>251</v>
      </c>
      <c r="B32" s="68">
        <f>VLOOKUP($A32,'Return Data'!$A$7:$R$526,2,0)</f>
        <v>43961</v>
      </c>
      <c r="C32" s="69">
        <f>VLOOKUP($A32,'Return Data'!$A$7:$R$526,3,0)</f>
        <v>10.7277</v>
      </c>
      <c r="D32" s="69">
        <f>VLOOKUP($A32,'Return Data'!$A$7:$R$526,6,0)</f>
        <v>3.0626800548240198</v>
      </c>
      <c r="E32" s="70">
        <f t="shared" si="0"/>
        <v>39</v>
      </c>
      <c r="F32" s="69">
        <f>VLOOKUP($A32,'Return Data'!$A$7:$R$526,7,0)</f>
        <v>2.94946744863485</v>
      </c>
      <c r="G32" s="70">
        <f t="shared" si="1"/>
        <v>39</v>
      </c>
      <c r="H32" s="69">
        <f>VLOOKUP($A32,'Return Data'!$A$7:$R$526,8,0)</f>
        <v>3.2586245952539001</v>
      </c>
      <c r="I32" s="70">
        <f t="shared" si="2"/>
        <v>38</v>
      </c>
      <c r="J32" s="69">
        <f>VLOOKUP($A32,'Return Data'!$A$7:$R$526,9,0)</f>
        <v>3.1875731645205598</v>
      </c>
      <c r="K32" s="70">
        <f t="shared" si="3"/>
        <v>37</v>
      </c>
      <c r="L32" s="69">
        <f>VLOOKUP($A32,'Return Data'!$A$7:$R$526,10,0)</f>
        <v>4.1081476778682404</v>
      </c>
      <c r="M32" s="70">
        <f t="shared" si="4"/>
        <v>31</v>
      </c>
      <c r="N32" s="69">
        <f>VLOOKUP($A32,'Return Data'!$A$7:$R$526,11,0)</f>
        <v>4.05112642581574</v>
      </c>
      <c r="O32" s="70">
        <f t="shared" si="5"/>
        <v>38</v>
      </c>
      <c r="P32" s="69">
        <f>VLOOKUP($A32,'Return Data'!$A$7:$R$526,12,0)</f>
        <v>4.3080865773470203</v>
      </c>
      <c r="Q32" s="70">
        <f t="shared" si="6"/>
        <v>38</v>
      </c>
      <c r="R32" s="69">
        <f>VLOOKUP($A32,'Return Data'!$A$7:$R$526,13,0)</f>
        <v>4.5306091687290104</v>
      </c>
      <c r="S32" s="70">
        <f t="shared" si="7"/>
        <v>38</v>
      </c>
      <c r="T32" s="69">
        <f>VLOOKUP($A32,'Return Data'!$A$7:$R$526,14,0)</f>
        <v>4.8313685341605002</v>
      </c>
      <c r="U32" s="70">
        <f t="shared" si="12"/>
        <v>38</v>
      </c>
      <c r="V32" s="69"/>
      <c r="W32" s="70"/>
      <c r="X32" s="69"/>
      <c r="Y32" s="70"/>
      <c r="Z32" s="69">
        <f>VLOOKUP($A32,'Return Data'!$A$7:$R$526,17,0)</f>
        <v>5.2285531496062996</v>
      </c>
      <c r="AA32" s="71">
        <f t="shared" si="11"/>
        <v>38</v>
      </c>
    </row>
    <row r="33" spans="1:27" x14ac:dyDescent="0.25">
      <c r="A33" s="67" t="s">
        <v>252</v>
      </c>
      <c r="B33" s="68">
        <f>VLOOKUP($A33,'Return Data'!$A$7:$R$526,2,0)</f>
        <v>43961</v>
      </c>
      <c r="C33" s="69">
        <f>VLOOKUP($A33,'Return Data'!$A$7:$R$526,3,0)</f>
        <v>4852.1157000000003</v>
      </c>
      <c r="D33" s="69">
        <f>VLOOKUP($A33,'Return Data'!$A$7:$R$526,6,0)</f>
        <v>4.3387366359458603</v>
      </c>
      <c r="E33" s="70">
        <f t="shared" si="0"/>
        <v>11</v>
      </c>
      <c r="F33" s="69">
        <f>VLOOKUP($A33,'Return Data'!$A$7:$R$526,7,0)</f>
        <v>5.1806883247920501</v>
      </c>
      <c r="G33" s="70">
        <f t="shared" si="1"/>
        <v>4</v>
      </c>
      <c r="H33" s="69">
        <f>VLOOKUP($A33,'Return Data'!$A$7:$R$526,8,0)</f>
        <v>5.9807851388004396</v>
      </c>
      <c r="I33" s="70">
        <f t="shared" si="2"/>
        <v>3</v>
      </c>
      <c r="J33" s="69">
        <f>VLOOKUP($A33,'Return Data'!$A$7:$R$526,9,0)</f>
        <v>4.2394123609023504</v>
      </c>
      <c r="K33" s="70">
        <f t="shared" si="3"/>
        <v>7</v>
      </c>
      <c r="L33" s="69">
        <f>VLOOKUP($A33,'Return Data'!$A$7:$R$526,10,0)</f>
        <v>5.6646348890468898</v>
      </c>
      <c r="M33" s="70">
        <f t="shared" si="4"/>
        <v>3</v>
      </c>
      <c r="N33" s="69">
        <f>VLOOKUP($A33,'Return Data'!$A$7:$R$526,11,0)</f>
        <v>5.7487218014918096</v>
      </c>
      <c r="O33" s="70">
        <f t="shared" si="5"/>
        <v>11</v>
      </c>
      <c r="P33" s="69">
        <f>VLOOKUP($A33,'Return Data'!$A$7:$R$526,12,0)</f>
        <v>5.4893116028882902</v>
      </c>
      <c r="Q33" s="70">
        <f t="shared" si="6"/>
        <v>9</v>
      </c>
      <c r="R33" s="69">
        <f>VLOOKUP($A33,'Return Data'!$A$7:$R$526,13,0)</f>
        <v>5.5902279193658204</v>
      </c>
      <c r="S33" s="70">
        <f t="shared" si="7"/>
        <v>10</v>
      </c>
      <c r="T33" s="69">
        <f>VLOOKUP($A33,'Return Data'!$A$7:$R$526,14,0)</f>
        <v>6.05146089343833</v>
      </c>
      <c r="U33" s="70">
        <f t="shared" si="12"/>
        <v>4</v>
      </c>
      <c r="V33" s="69">
        <f>VLOOKUP($A33,'Return Data'!$A$7:$R$526,18,0)</f>
        <v>0</v>
      </c>
      <c r="W33" s="70">
        <f>RANK(V33,V$8:V$48,0)</f>
        <v>1</v>
      </c>
      <c r="X33" s="69">
        <f>VLOOKUP($A33,'Return Data'!$A$7:$R$526,15,0)</f>
        <v>7.2755483381080399</v>
      </c>
      <c r="Y33" s="70">
        <f>RANK(X33,X$8:X$48,0)</f>
        <v>5</v>
      </c>
      <c r="Z33" s="69">
        <f>VLOOKUP($A33,'Return Data'!$A$7:$R$526,17,0)</f>
        <v>13.337074285773699</v>
      </c>
      <c r="AA33" s="71">
        <f t="shared" si="11"/>
        <v>10</v>
      </c>
    </row>
    <row r="34" spans="1:27" x14ac:dyDescent="0.25">
      <c r="A34" s="67" t="s">
        <v>253</v>
      </c>
      <c r="B34" s="68">
        <f>VLOOKUP($A34,'Return Data'!$A$7:$R$526,2,0)</f>
        <v>43961</v>
      </c>
      <c r="C34" s="69">
        <f>VLOOKUP($A34,'Return Data'!$A$7:$R$526,3,0)</f>
        <v>1119.6552999999999</v>
      </c>
      <c r="D34" s="69">
        <f>VLOOKUP($A34,'Return Data'!$A$7:$R$526,6,0)</f>
        <v>3.43335405491518</v>
      </c>
      <c r="E34" s="70">
        <f t="shared" si="0"/>
        <v>35</v>
      </c>
      <c r="F34" s="69">
        <f>VLOOKUP($A34,'Return Data'!$A$7:$R$526,7,0)</f>
        <v>3.63373569035774</v>
      </c>
      <c r="G34" s="70">
        <f t="shared" si="1"/>
        <v>33</v>
      </c>
      <c r="H34" s="69">
        <f>VLOOKUP($A34,'Return Data'!$A$7:$R$526,8,0)</f>
        <v>3.9358435632851401</v>
      </c>
      <c r="I34" s="70">
        <f t="shared" si="2"/>
        <v>31</v>
      </c>
      <c r="J34" s="69">
        <f>VLOOKUP($A34,'Return Data'!$A$7:$R$526,9,0)</f>
        <v>3.5299234707060201</v>
      </c>
      <c r="K34" s="70">
        <f t="shared" si="3"/>
        <v>33</v>
      </c>
      <c r="L34" s="69">
        <f>VLOOKUP($A34,'Return Data'!$A$7:$R$526,10,0)</f>
        <v>4.1002911668610196</v>
      </c>
      <c r="M34" s="70">
        <f t="shared" si="4"/>
        <v>32</v>
      </c>
      <c r="N34" s="69">
        <f>VLOOKUP($A34,'Return Data'!$A$7:$R$526,11,0)</f>
        <v>4.5918414813351598</v>
      </c>
      <c r="O34" s="70">
        <f t="shared" si="5"/>
        <v>32</v>
      </c>
      <c r="P34" s="69">
        <f>VLOOKUP($A34,'Return Data'!$A$7:$R$526,12,0)</f>
        <v>4.6948506565708499</v>
      </c>
      <c r="Q34" s="70">
        <f t="shared" si="6"/>
        <v>35</v>
      </c>
      <c r="R34" s="69">
        <f>VLOOKUP($A34,'Return Data'!$A$7:$R$526,13,0)</f>
        <v>4.8955206701100797</v>
      </c>
      <c r="S34" s="70">
        <f t="shared" si="7"/>
        <v>34</v>
      </c>
      <c r="T34" s="69">
        <f>VLOOKUP($A34,'Return Data'!$A$7:$R$526,14,0)</f>
        <v>5.2684540611399999</v>
      </c>
      <c r="U34" s="70">
        <f t="shared" si="12"/>
        <v>35</v>
      </c>
      <c r="V34" s="69"/>
      <c r="W34" s="70"/>
      <c r="X34" s="69"/>
      <c r="Y34" s="70"/>
      <c r="Z34" s="69">
        <f>VLOOKUP($A34,'Return Data'!$A$7:$R$526,17,0)</f>
        <v>5.9827649999999899</v>
      </c>
      <c r="AA34" s="71">
        <f t="shared" si="11"/>
        <v>37</v>
      </c>
    </row>
    <row r="35" spans="1:27" x14ac:dyDescent="0.25">
      <c r="A35" s="67" t="s">
        <v>254</v>
      </c>
      <c r="B35" s="68">
        <f>VLOOKUP($A35,'Return Data'!$A$7:$R$526,2,0)</f>
        <v>43961</v>
      </c>
      <c r="C35" s="69">
        <f>VLOOKUP($A35,'Return Data'!$A$7:$R$526,3,0)</f>
        <v>258.43369999999999</v>
      </c>
      <c r="D35" s="69">
        <f>VLOOKUP($A35,'Return Data'!$A$7:$R$526,6,0)</f>
        <v>4.4635860157438101</v>
      </c>
      <c r="E35" s="70">
        <f t="shared" si="0"/>
        <v>6</v>
      </c>
      <c r="F35" s="69">
        <f>VLOOKUP($A35,'Return Data'!$A$7:$R$526,7,0)</f>
        <v>4.8133244816572001</v>
      </c>
      <c r="G35" s="70">
        <f t="shared" si="1"/>
        <v>8</v>
      </c>
      <c r="H35" s="69">
        <f>VLOOKUP($A35,'Return Data'!$A$7:$R$526,8,0)</f>
        <v>5.1056117186492402</v>
      </c>
      <c r="I35" s="70">
        <f t="shared" si="2"/>
        <v>19</v>
      </c>
      <c r="J35" s="69">
        <f>VLOOKUP($A35,'Return Data'!$A$7:$R$526,9,0)</f>
        <v>4.6873408763692801</v>
      </c>
      <c r="K35" s="70">
        <f t="shared" si="3"/>
        <v>1</v>
      </c>
      <c r="L35" s="69">
        <f>VLOOKUP($A35,'Return Data'!$A$7:$R$526,10,0)</f>
        <v>5.0920460818437698</v>
      </c>
      <c r="M35" s="70">
        <f t="shared" si="4"/>
        <v>16</v>
      </c>
      <c r="N35" s="69">
        <f>VLOOKUP($A35,'Return Data'!$A$7:$R$526,11,0)</f>
        <v>5.3375752834855996</v>
      </c>
      <c r="O35" s="70">
        <f t="shared" si="5"/>
        <v>25</v>
      </c>
      <c r="P35" s="69">
        <f>VLOOKUP($A35,'Return Data'!$A$7:$R$526,12,0)</f>
        <v>5.2937169567264197</v>
      </c>
      <c r="Q35" s="70">
        <f t="shared" si="6"/>
        <v>22</v>
      </c>
      <c r="R35" s="69">
        <f>VLOOKUP($A35,'Return Data'!$A$7:$R$526,13,0)</f>
        <v>5.4810285571797603</v>
      </c>
      <c r="S35" s="70">
        <f t="shared" si="7"/>
        <v>17</v>
      </c>
      <c r="T35" s="69">
        <f>VLOOKUP($A35,'Return Data'!$A$7:$R$526,14,0)</f>
        <v>5.9453250428541997</v>
      </c>
      <c r="U35" s="70">
        <f t="shared" si="12"/>
        <v>14</v>
      </c>
      <c r="V35" s="69">
        <f>VLOOKUP($A35,'Return Data'!$A$7:$R$526,18,0)</f>
        <v>0</v>
      </c>
      <c r="W35" s="70">
        <f t="shared" ref="W35:W43" si="15">RANK(V35,V$8:V$48,0)</f>
        <v>1</v>
      </c>
      <c r="X35" s="69">
        <f>VLOOKUP($A35,'Return Data'!$A$7:$R$526,15,0)</f>
        <v>7.2505250976821296</v>
      </c>
      <c r="Y35" s="70">
        <f t="shared" ref="Y35:Y43" si="16">RANK(X35,X$8:X$48,0)</f>
        <v>10</v>
      </c>
      <c r="Z35" s="69">
        <f>VLOOKUP($A35,'Return Data'!$A$7:$R$526,17,0)</f>
        <v>12.484520833333301</v>
      </c>
      <c r="AA35" s="71">
        <f t="shared" si="11"/>
        <v>17</v>
      </c>
    </row>
    <row r="36" spans="1:27" x14ac:dyDescent="0.25">
      <c r="A36" s="67" t="s">
        <v>255</v>
      </c>
      <c r="B36" s="68">
        <f>VLOOKUP($A36,'Return Data'!$A$7:$R$526,2,0)</f>
        <v>43961</v>
      </c>
      <c r="C36" s="69">
        <f>VLOOKUP($A36,'Return Data'!$A$7:$R$526,3,0)</f>
        <v>1757.0059000000001</v>
      </c>
      <c r="D36" s="69">
        <f>VLOOKUP($A36,'Return Data'!$A$7:$R$526,6,0)</f>
        <v>3.6420415263737098</v>
      </c>
      <c r="E36" s="70">
        <f t="shared" si="0"/>
        <v>32</v>
      </c>
      <c r="F36" s="69">
        <f>VLOOKUP($A36,'Return Data'!$A$7:$R$526,7,0)</f>
        <v>3.6323752911722198</v>
      </c>
      <c r="G36" s="70">
        <f t="shared" si="1"/>
        <v>34</v>
      </c>
      <c r="H36" s="69">
        <f>VLOOKUP($A36,'Return Data'!$A$7:$R$526,8,0)</f>
        <v>3.78420168476943</v>
      </c>
      <c r="I36" s="70">
        <f t="shared" si="2"/>
        <v>33</v>
      </c>
      <c r="J36" s="69">
        <f>VLOOKUP($A36,'Return Data'!$A$7:$R$526,9,0)</f>
        <v>3.5507989073134798</v>
      </c>
      <c r="K36" s="70">
        <f t="shared" si="3"/>
        <v>32</v>
      </c>
      <c r="L36" s="69">
        <f>VLOOKUP($A36,'Return Data'!$A$7:$R$526,10,0)</f>
        <v>4.0505163796889398</v>
      </c>
      <c r="M36" s="70">
        <f t="shared" si="4"/>
        <v>33</v>
      </c>
      <c r="N36" s="69">
        <f>VLOOKUP($A36,'Return Data'!$A$7:$R$526,11,0)</f>
        <v>4.5702850995103397</v>
      </c>
      <c r="O36" s="70">
        <f t="shared" si="5"/>
        <v>33</v>
      </c>
      <c r="P36" s="69">
        <f>VLOOKUP($A36,'Return Data'!$A$7:$R$526,12,0)</f>
        <v>4.7912832829882799</v>
      </c>
      <c r="Q36" s="70">
        <f t="shared" si="6"/>
        <v>32</v>
      </c>
      <c r="R36" s="69">
        <f>VLOOKUP($A36,'Return Data'!$A$7:$R$526,13,0)</f>
        <v>5.0740949077769697</v>
      </c>
      <c r="S36" s="70">
        <f t="shared" si="7"/>
        <v>32</v>
      </c>
      <c r="T36" s="69">
        <f>VLOOKUP($A36,'Return Data'!$A$7:$R$526,14,0)</f>
        <v>5.3745541114337296</v>
      </c>
      <c r="U36" s="70">
        <f t="shared" si="12"/>
        <v>33</v>
      </c>
      <c r="V36" s="69">
        <f>VLOOKUP($A36,'Return Data'!$A$7:$R$526,18,0)</f>
        <v>0</v>
      </c>
      <c r="W36" s="70">
        <f t="shared" si="15"/>
        <v>1</v>
      </c>
      <c r="X36" s="69">
        <f>VLOOKUP($A36,'Return Data'!$A$7:$R$526,15,0)</f>
        <v>3.4997318990308002</v>
      </c>
      <c r="Y36" s="70">
        <f t="shared" si="16"/>
        <v>35</v>
      </c>
      <c r="Z36" s="69">
        <f>VLOOKUP($A36,'Return Data'!$A$7:$R$526,17,0)</f>
        <v>11.533346922540099</v>
      </c>
      <c r="AA36" s="71">
        <f t="shared" si="11"/>
        <v>21</v>
      </c>
    </row>
    <row r="37" spans="1:27" x14ac:dyDescent="0.25">
      <c r="A37" s="67" t="s">
        <v>256</v>
      </c>
      <c r="B37" s="68">
        <f>VLOOKUP($A37,'Return Data'!$A$7:$R$526,2,0)</f>
        <v>43961</v>
      </c>
      <c r="C37" s="69">
        <f>VLOOKUP($A37,'Return Data'!$A$7:$R$526,3,0)</f>
        <v>31.190300000000001</v>
      </c>
      <c r="D37" s="69">
        <f>VLOOKUP($A37,'Return Data'!$A$7:$R$526,6,0)</f>
        <v>4.3894390497322098</v>
      </c>
      <c r="E37" s="70">
        <f t="shared" si="0"/>
        <v>8</v>
      </c>
      <c r="F37" s="69">
        <f>VLOOKUP($A37,'Return Data'!$A$7:$R$526,7,0)</f>
        <v>4.6046688155850797</v>
      </c>
      <c r="G37" s="70">
        <f t="shared" si="1"/>
        <v>17</v>
      </c>
      <c r="H37" s="69">
        <f>VLOOKUP($A37,'Return Data'!$A$7:$R$526,8,0)</f>
        <v>5.4221515937484002</v>
      </c>
      <c r="I37" s="70">
        <f t="shared" si="2"/>
        <v>12</v>
      </c>
      <c r="J37" s="69">
        <f>VLOOKUP($A37,'Return Data'!$A$7:$R$526,9,0)</f>
        <v>4.5886987063455402</v>
      </c>
      <c r="K37" s="70">
        <f t="shared" si="3"/>
        <v>3</v>
      </c>
      <c r="L37" s="69">
        <f>VLOOKUP($A37,'Return Data'!$A$7:$R$526,10,0)</f>
        <v>3.8820850581568598</v>
      </c>
      <c r="M37" s="70">
        <f t="shared" si="4"/>
        <v>35</v>
      </c>
      <c r="N37" s="69">
        <f>VLOOKUP($A37,'Return Data'!$A$7:$R$526,11,0)</f>
        <v>5.1899079900911502</v>
      </c>
      <c r="O37" s="70">
        <f t="shared" si="5"/>
        <v>28</v>
      </c>
      <c r="P37" s="69">
        <f>VLOOKUP($A37,'Return Data'!$A$7:$R$526,12,0)</f>
        <v>5.6293747618689203</v>
      </c>
      <c r="Q37" s="70">
        <f t="shared" si="6"/>
        <v>3</v>
      </c>
      <c r="R37" s="69">
        <f>VLOOKUP($A37,'Return Data'!$A$7:$R$526,13,0)</f>
        <v>5.92616612651981</v>
      </c>
      <c r="S37" s="70">
        <f t="shared" si="7"/>
        <v>1</v>
      </c>
      <c r="T37" s="69">
        <f>VLOOKUP($A37,'Return Data'!$A$7:$R$526,14,0)</f>
        <v>6.3405115553707496</v>
      </c>
      <c r="U37" s="70">
        <f t="shared" si="12"/>
        <v>1</v>
      </c>
      <c r="V37" s="69">
        <f>VLOOKUP($A37,'Return Data'!$A$7:$R$526,18,0)</f>
        <v>0</v>
      </c>
      <c r="W37" s="70">
        <f t="shared" si="15"/>
        <v>1</v>
      </c>
      <c r="X37" s="69">
        <f>VLOOKUP($A37,'Return Data'!$A$7:$R$526,15,0)</f>
        <v>7.2776260876922496</v>
      </c>
      <c r="Y37" s="70">
        <f t="shared" si="16"/>
        <v>4</v>
      </c>
      <c r="Z37" s="69">
        <f>VLOOKUP($A37,'Return Data'!$A$7:$R$526,17,0)</f>
        <v>14.492148210605199</v>
      </c>
      <c r="AA37" s="71">
        <f t="shared" si="11"/>
        <v>4</v>
      </c>
    </row>
    <row r="38" spans="1:27" x14ac:dyDescent="0.25">
      <c r="A38" s="67" t="s">
        <v>257</v>
      </c>
      <c r="B38" s="68">
        <f>VLOOKUP($A38,'Return Data'!$A$7:$R$526,2,0)</f>
        <v>43961</v>
      </c>
      <c r="C38" s="69">
        <f>VLOOKUP($A38,'Return Data'!$A$7:$R$526,3,0)</f>
        <v>26.988099999999999</v>
      </c>
      <c r="D38" s="69">
        <f>VLOOKUP($A38,'Return Data'!$A$7:$R$526,6,0)</f>
        <v>3.2461637089237199</v>
      </c>
      <c r="E38" s="70">
        <f t="shared" si="0"/>
        <v>37</v>
      </c>
      <c r="F38" s="69">
        <f>VLOOKUP($A38,'Return Data'!$A$7:$R$526,7,0)</f>
        <v>3.0663212422426001</v>
      </c>
      <c r="G38" s="70">
        <f t="shared" si="1"/>
        <v>38</v>
      </c>
      <c r="H38" s="69">
        <f>VLOOKUP($A38,'Return Data'!$A$7:$R$526,8,0)</f>
        <v>3.3446224382351302</v>
      </c>
      <c r="I38" s="70">
        <f t="shared" si="2"/>
        <v>37</v>
      </c>
      <c r="J38" s="69">
        <f>VLOOKUP($A38,'Return Data'!$A$7:$R$526,9,0)</f>
        <v>3.1530803414093702</v>
      </c>
      <c r="K38" s="70">
        <f t="shared" si="3"/>
        <v>38</v>
      </c>
      <c r="L38" s="69">
        <f>VLOOKUP($A38,'Return Data'!$A$7:$R$526,10,0)</f>
        <v>3.61271533089048</v>
      </c>
      <c r="M38" s="70">
        <f t="shared" si="4"/>
        <v>38</v>
      </c>
      <c r="N38" s="69">
        <f>VLOOKUP($A38,'Return Data'!$A$7:$R$526,11,0)</f>
        <v>4.3775860999895198</v>
      </c>
      <c r="O38" s="70">
        <f t="shared" si="5"/>
        <v>35</v>
      </c>
      <c r="P38" s="69">
        <f>VLOOKUP($A38,'Return Data'!$A$7:$R$526,12,0)</f>
        <v>4.6097555052626298</v>
      </c>
      <c r="Q38" s="70">
        <f t="shared" si="6"/>
        <v>36</v>
      </c>
      <c r="R38" s="69">
        <f>VLOOKUP($A38,'Return Data'!$A$7:$R$526,13,0)</f>
        <v>4.8215289315977703</v>
      </c>
      <c r="S38" s="70">
        <f t="shared" si="7"/>
        <v>36</v>
      </c>
      <c r="T38" s="69">
        <f>VLOOKUP($A38,'Return Data'!$A$7:$R$526,14,0)</f>
        <v>5.2553086861205003</v>
      </c>
      <c r="U38" s="70">
        <f t="shared" si="12"/>
        <v>36</v>
      </c>
      <c r="V38" s="69">
        <f>VLOOKUP($A38,'Return Data'!$A$7:$R$526,18,0)</f>
        <v>0</v>
      </c>
      <c r="W38" s="70">
        <f t="shared" si="15"/>
        <v>1</v>
      </c>
      <c r="X38" s="69">
        <f>VLOOKUP($A38,'Return Data'!$A$7:$R$526,15,0)</f>
        <v>6.37019568843436</v>
      </c>
      <c r="Y38" s="70">
        <f t="shared" si="16"/>
        <v>33</v>
      </c>
      <c r="Z38" s="69">
        <f>VLOOKUP($A38,'Return Data'!$A$7:$R$526,17,0)</f>
        <v>11.9422514295175</v>
      </c>
      <c r="AA38" s="71">
        <f t="shared" si="11"/>
        <v>18</v>
      </c>
    </row>
    <row r="39" spans="1:27" x14ac:dyDescent="0.25">
      <c r="A39" s="67" t="s">
        <v>260</v>
      </c>
      <c r="B39" s="68">
        <f>VLOOKUP($A39,'Return Data'!$A$7:$R$526,2,0)</f>
        <v>43961</v>
      </c>
      <c r="C39" s="69">
        <f>VLOOKUP($A39,'Return Data'!$A$7:$R$526,3,0)</f>
        <v>3110.4258</v>
      </c>
      <c r="D39" s="69">
        <f>VLOOKUP($A39,'Return Data'!$A$7:$R$526,6,0)</f>
        <v>4.3810996759709999</v>
      </c>
      <c r="E39" s="70">
        <f t="shared" si="0"/>
        <v>9</v>
      </c>
      <c r="F39" s="69">
        <f>VLOOKUP($A39,'Return Data'!$A$7:$R$526,7,0)</f>
        <v>4.7168415593811597</v>
      </c>
      <c r="G39" s="70">
        <f t="shared" si="1"/>
        <v>15</v>
      </c>
      <c r="H39" s="69">
        <f>VLOOKUP($A39,'Return Data'!$A$7:$R$526,8,0)</f>
        <v>5.4363262902608396</v>
      </c>
      <c r="I39" s="70">
        <f t="shared" si="2"/>
        <v>10</v>
      </c>
      <c r="J39" s="69">
        <f>VLOOKUP($A39,'Return Data'!$A$7:$R$526,9,0)</f>
        <v>4.1219594832168198</v>
      </c>
      <c r="K39" s="70">
        <f t="shared" si="3"/>
        <v>11</v>
      </c>
      <c r="L39" s="69">
        <f>VLOOKUP($A39,'Return Data'!$A$7:$R$526,10,0)</f>
        <v>5.0034485948245901</v>
      </c>
      <c r="M39" s="70">
        <f t="shared" si="4"/>
        <v>18</v>
      </c>
      <c r="N39" s="69">
        <f>VLOOKUP($A39,'Return Data'!$A$7:$R$526,11,0)</f>
        <v>5.5891904611976697</v>
      </c>
      <c r="O39" s="70">
        <f t="shared" si="5"/>
        <v>15</v>
      </c>
      <c r="P39" s="69">
        <f>VLOOKUP($A39,'Return Data'!$A$7:$R$526,12,0)</f>
        <v>5.37198654232904</v>
      </c>
      <c r="Q39" s="70">
        <f t="shared" si="6"/>
        <v>19</v>
      </c>
      <c r="R39" s="69">
        <f>VLOOKUP($A39,'Return Data'!$A$7:$R$526,13,0)</f>
        <v>5.4723699219024704</v>
      </c>
      <c r="S39" s="70">
        <f t="shared" si="7"/>
        <v>20</v>
      </c>
      <c r="T39" s="69">
        <f>VLOOKUP($A39,'Return Data'!$A$7:$R$526,14,0)</f>
        <v>5.8464418005686802</v>
      </c>
      <c r="U39" s="70">
        <f t="shared" si="12"/>
        <v>23</v>
      </c>
      <c r="V39" s="69">
        <f>VLOOKUP($A39,'Return Data'!$A$7:$R$526,18,0)</f>
        <v>0</v>
      </c>
      <c r="W39" s="70">
        <f t="shared" si="15"/>
        <v>1</v>
      </c>
      <c r="X39" s="69">
        <f>VLOOKUP($A39,'Return Data'!$A$7:$R$526,15,0)</f>
        <v>7.1066286944535397</v>
      </c>
      <c r="Y39" s="70">
        <f t="shared" si="16"/>
        <v>26</v>
      </c>
      <c r="Z39" s="69">
        <f>VLOOKUP($A39,'Return Data'!$A$7:$R$526,17,0)</f>
        <v>11.436443666433</v>
      </c>
      <c r="AA39" s="71">
        <f t="shared" si="11"/>
        <v>24</v>
      </c>
    </row>
    <row r="40" spans="1:27" x14ac:dyDescent="0.25">
      <c r="A40" s="67" t="s">
        <v>261</v>
      </c>
      <c r="B40" s="68">
        <f>VLOOKUP($A40,'Return Data'!$A$7:$R$526,2,0)</f>
        <v>43961</v>
      </c>
      <c r="C40" s="69">
        <f>VLOOKUP($A40,'Return Data'!$A$7:$R$526,3,0)</f>
        <v>41.866199999999999</v>
      </c>
      <c r="D40" s="69">
        <f>VLOOKUP($A40,'Return Data'!$A$7:$R$526,6,0)</f>
        <v>4.1852398629752496</v>
      </c>
      <c r="E40" s="70">
        <f t="shared" si="0"/>
        <v>16</v>
      </c>
      <c r="F40" s="69">
        <f>VLOOKUP($A40,'Return Data'!$A$7:$R$526,7,0)</f>
        <v>4.59334518507052</v>
      </c>
      <c r="G40" s="70">
        <f t="shared" si="1"/>
        <v>18</v>
      </c>
      <c r="H40" s="69">
        <f>VLOOKUP($A40,'Return Data'!$A$7:$R$526,8,0)</f>
        <v>5.1488467396212698</v>
      </c>
      <c r="I40" s="70">
        <f t="shared" si="2"/>
        <v>17</v>
      </c>
      <c r="J40" s="69">
        <f>VLOOKUP($A40,'Return Data'!$A$7:$R$526,9,0)</f>
        <v>3.9728485138447698</v>
      </c>
      <c r="K40" s="70">
        <f t="shared" si="3"/>
        <v>16</v>
      </c>
      <c r="L40" s="69">
        <f>VLOOKUP($A40,'Return Data'!$A$7:$R$526,10,0)</f>
        <v>5.2095702089584899</v>
      </c>
      <c r="M40" s="70">
        <f t="shared" si="4"/>
        <v>12</v>
      </c>
      <c r="N40" s="69">
        <f>VLOOKUP($A40,'Return Data'!$A$7:$R$526,11,0)</f>
        <v>5.4882818384096099</v>
      </c>
      <c r="O40" s="70">
        <f t="shared" si="5"/>
        <v>21</v>
      </c>
      <c r="P40" s="69">
        <f>VLOOKUP($A40,'Return Data'!$A$7:$R$526,12,0)</f>
        <v>5.3846800710418403</v>
      </c>
      <c r="Q40" s="70">
        <f t="shared" si="6"/>
        <v>17</v>
      </c>
      <c r="R40" s="69">
        <f>VLOOKUP($A40,'Return Data'!$A$7:$R$526,13,0)</f>
        <v>5.4782008898892496</v>
      </c>
      <c r="S40" s="70">
        <f t="shared" si="7"/>
        <v>18</v>
      </c>
      <c r="T40" s="69">
        <f>VLOOKUP($A40,'Return Data'!$A$7:$R$526,14,0)</f>
        <v>5.8988713058150397</v>
      </c>
      <c r="U40" s="70">
        <f t="shared" si="12"/>
        <v>18</v>
      </c>
      <c r="V40" s="69">
        <f>VLOOKUP($A40,'Return Data'!$A$7:$R$526,18,0)</f>
        <v>0</v>
      </c>
      <c r="W40" s="70">
        <f t="shared" si="15"/>
        <v>1</v>
      </c>
      <c r="X40" s="69">
        <f>VLOOKUP($A40,'Return Data'!$A$7:$R$526,15,0)</f>
        <v>7.1887743181283099</v>
      </c>
      <c r="Y40" s="70">
        <f t="shared" si="16"/>
        <v>17</v>
      </c>
      <c r="Z40" s="69">
        <f>VLOOKUP($A40,'Return Data'!$A$7:$R$526,17,0)</f>
        <v>13.1041914841683</v>
      </c>
      <c r="AA40" s="71">
        <f t="shared" si="11"/>
        <v>12</v>
      </c>
    </row>
    <row r="41" spans="1:27" x14ac:dyDescent="0.25">
      <c r="A41" s="67" t="s">
        <v>262</v>
      </c>
      <c r="B41" s="68">
        <f>VLOOKUP($A41,'Return Data'!$A$7:$R$526,2,0)</f>
        <v>43961</v>
      </c>
      <c r="C41" s="69">
        <f>VLOOKUP($A41,'Return Data'!$A$7:$R$526,3,0)</f>
        <v>3131.9484000000002</v>
      </c>
      <c r="D41" s="69">
        <f>VLOOKUP($A41,'Return Data'!$A$7:$R$526,6,0)</f>
        <v>4.0595700581361696</v>
      </c>
      <c r="E41" s="70">
        <f t="shared" si="0"/>
        <v>22</v>
      </c>
      <c r="F41" s="69">
        <f>VLOOKUP($A41,'Return Data'!$A$7:$R$526,7,0)</f>
        <v>4.7011322492914402</v>
      </c>
      <c r="G41" s="70">
        <f t="shared" si="1"/>
        <v>16</v>
      </c>
      <c r="H41" s="69">
        <f>VLOOKUP($A41,'Return Data'!$A$7:$R$526,8,0)</f>
        <v>5.2754767448303701</v>
      </c>
      <c r="I41" s="70">
        <f t="shared" si="2"/>
        <v>16</v>
      </c>
      <c r="J41" s="69">
        <f>VLOOKUP($A41,'Return Data'!$A$7:$R$526,9,0)</f>
        <v>4.2316303163722804</v>
      </c>
      <c r="K41" s="70">
        <f t="shared" si="3"/>
        <v>9</v>
      </c>
      <c r="L41" s="69">
        <f>VLOOKUP($A41,'Return Data'!$A$7:$R$526,10,0)</f>
        <v>5.4154895494743203</v>
      </c>
      <c r="M41" s="70">
        <f t="shared" si="4"/>
        <v>7</v>
      </c>
      <c r="N41" s="69">
        <f>VLOOKUP($A41,'Return Data'!$A$7:$R$526,11,0)</f>
        <v>6.0562872823916702</v>
      </c>
      <c r="O41" s="70">
        <f t="shared" si="5"/>
        <v>3</v>
      </c>
      <c r="P41" s="69">
        <f>VLOOKUP($A41,'Return Data'!$A$7:$R$526,12,0)</f>
        <v>5.6196893294295904</v>
      </c>
      <c r="Q41" s="70">
        <f t="shared" si="6"/>
        <v>5</v>
      </c>
      <c r="R41" s="69">
        <f>VLOOKUP($A41,'Return Data'!$A$7:$R$526,13,0)</f>
        <v>5.6283630381767198</v>
      </c>
      <c r="S41" s="70">
        <f t="shared" si="7"/>
        <v>8</v>
      </c>
      <c r="T41" s="69">
        <f>VLOOKUP($A41,'Return Data'!$A$7:$R$526,14,0)</f>
        <v>6.0341162523059602</v>
      </c>
      <c r="U41" s="70">
        <f t="shared" si="12"/>
        <v>5</v>
      </c>
      <c r="V41" s="69">
        <f>VLOOKUP($A41,'Return Data'!$A$7:$R$526,18,0)</f>
        <v>0</v>
      </c>
      <c r="W41" s="70">
        <f t="shared" si="15"/>
        <v>1</v>
      </c>
      <c r="X41" s="69">
        <f>VLOOKUP($A41,'Return Data'!$A$7:$R$526,15,0)</f>
        <v>7.2524424884362402</v>
      </c>
      <c r="Y41" s="70">
        <f t="shared" si="16"/>
        <v>9</v>
      </c>
      <c r="Z41" s="69">
        <f>VLOOKUP($A41,'Return Data'!$A$7:$R$526,17,0)</f>
        <v>13.580474101221601</v>
      </c>
      <c r="AA41" s="71">
        <f t="shared" si="11"/>
        <v>7</v>
      </c>
    </row>
    <row r="42" spans="1:27" x14ac:dyDescent="0.25">
      <c r="A42" s="67" t="s">
        <v>263</v>
      </c>
      <c r="B42" s="68">
        <f>VLOOKUP($A42,'Return Data'!$A$7:$R$526,2,0)</f>
        <v>43961</v>
      </c>
      <c r="C42" s="69">
        <f>VLOOKUP($A42,'Return Data'!$A$7:$R$526,3,0)</f>
        <v>1908.8735999999999</v>
      </c>
      <c r="D42" s="69">
        <f>VLOOKUP($A42,'Return Data'!$A$7:$R$526,6,0)</f>
        <v>4.6374859971609599</v>
      </c>
      <c r="E42" s="70">
        <f t="shared" si="0"/>
        <v>3</v>
      </c>
      <c r="F42" s="69">
        <f>VLOOKUP($A42,'Return Data'!$A$7:$R$526,7,0)</f>
        <v>5.1317506650337599</v>
      </c>
      <c r="G42" s="70">
        <f t="shared" si="1"/>
        <v>5</v>
      </c>
      <c r="H42" s="69">
        <f>VLOOKUP($A42,'Return Data'!$A$7:$R$526,8,0)</f>
        <v>5.50452253450303</v>
      </c>
      <c r="I42" s="70">
        <f t="shared" si="2"/>
        <v>8</v>
      </c>
      <c r="J42" s="69">
        <f>VLOOKUP($A42,'Return Data'!$A$7:$R$526,9,0)</f>
        <v>4.0933050612481496</v>
      </c>
      <c r="K42" s="70">
        <f t="shared" si="3"/>
        <v>12</v>
      </c>
      <c r="L42" s="69">
        <f>VLOOKUP($A42,'Return Data'!$A$7:$R$526,10,0)</f>
        <v>5.4439059821931703</v>
      </c>
      <c r="M42" s="70">
        <f t="shared" si="4"/>
        <v>6</v>
      </c>
      <c r="N42" s="69">
        <f>VLOOKUP($A42,'Return Data'!$A$7:$R$526,11,0)</f>
        <v>6.0390467889672497</v>
      </c>
      <c r="O42" s="70">
        <f t="shared" si="5"/>
        <v>4</v>
      </c>
      <c r="P42" s="69">
        <f>VLOOKUP($A42,'Return Data'!$A$7:$R$526,12,0)</f>
        <v>5.6200738407679598</v>
      </c>
      <c r="Q42" s="70">
        <f t="shared" si="6"/>
        <v>4</v>
      </c>
      <c r="R42" s="69">
        <f>VLOOKUP($A42,'Return Data'!$A$7:$R$526,13,0)</f>
        <v>5.5810135800358696</v>
      </c>
      <c r="S42" s="70">
        <f t="shared" si="7"/>
        <v>11</v>
      </c>
      <c r="T42" s="69">
        <f>VLOOKUP($A42,'Return Data'!$A$7:$R$526,14,0)</f>
        <v>5.9382178634046596</v>
      </c>
      <c r="U42" s="70">
        <f t="shared" si="12"/>
        <v>15</v>
      </c>
      <c r="V42" s="69">
        <f>VLOOKUP($A42,'Return Data'!$A$7:$R$526,18,0)</f>
        <v>0</v>
      </c>
      <c r="W42" s="70">
        <f t="shared" si="15"/>
        <v>1</v>
      </c>
      <c r="X42" s="69">
        <f>VLOOKUP($A42,'Return Data'!$A$7:$R$526,15,0)</f>
        <v>5.69632635203725</v>
      </c>
      <c r="Y42" s="70">
        <f t="shared" si="16"/>
        <v>34</v>
      </c>
      <c r="Z42" s="69">
        <f>VLOOKUP($A42,'Return Data'!$A$7:$R$526,17,0)</f>
        <v>10.197216284586601</v>
      </c>
      <c r="AA42" s="71">
        <f t="shared" si="11"/>
        <v>30</v>
      </c>
    </row>
    <row r="43" spans="1:27" x14ac:dyDescent="0.25">
      <c r="A43" s="67" t="s">
        <v>264</v>
      </c>
      <c r="B43" s="68">
        <f>VLOOKUP($A43,'Return Data'!$A$7:$R$526,2,0)</f>
        <v>43961</v>
      </c>
      <c r="C43" s="69">
        <f>VLOOKUP($A43,'Return Data'!$A$7:$R$526,3,0)</f>
        <v>3255.6062999999999</v>
      </c>
      <c r="D43" s="69">
        <f>VLOOKUP($A43,'Return Data'!$A$7:$R$526,6,0)</f>
        <v>4.2137415461032104</v>
      </c>
      <c r="E43" s="70">
        <f t="shared" si="0"/>
        <v>15</v>
      </c>
      <c r="F43" s="69">
        <f>VLOOKUP($A43,'Return Data'!$A$7:$R$526,7,0)</f>
        <v>4.8321758850271896</v>
      </c>
      <c r="G43" s="70">
        <f t="shared" si="1"/>
        <v>7</v>
      </c>
      <c r="H43" s="69">
        <f>VLOOKUP($A43,'Return Data'!$A$7:$R$526,8,0)</f>
        <v>5.3559101450848701</v>
      </c>
      <c r="I43" s="70">
        <f t="shared" si="2"/>
        <v>15</v>
      </c>
      <c r="J43" s="69">
        <f>VLOOKUP($A43,'Return Data'!$A$7:$R$526,9,0)</f>
        <v>4.0255033298135396</v>
      </c>
      <c r="K43" s="70">
        <f t="shared" si="3"/>
        <v>13</v>
      </c>
      <c r="L43" s="69">
        <f>VLOOKUP($A43,'Return Data'!$A$7:$R$526,10,0)</f>
        <v>5.2056328128529001</v>
      </c>
      <c r="M43" s="70">
        <f t="shared" si="4"/>
        <v>13</v>
      </c>
      <c r="N43" s="69">
        <f>VLOOKUP($A43,'Return Data'!$A$7:$R$526,11,0)</f>
        <v>5.5383290317965397</v>
      </c>
      <c r="O43" s="70">
        <f t="shared" si="5"/>
        <v>18</v>
      </c>
      <c r="P43" s="69">
        <f>VLOOKUP($A43,'Return Data'!$A$7:$R$526,12,0)</f>
        <v>5.3473358767234096</v>
      </c>
      <c r="Q43" s="70">
        <f t="shared" si="6"/>
        <v>20</v>
      </c>
      <c r="R43" s="69">
        <f>VLOOKUP($A43,'Return Data'!$A$7:$R$526,13,0)</f>
        <v>5.4734646694858702</v>
      </c>
      <c r="S43" s="70">
        <f t="shared" si="7"/>
        <v>19</v>
      </c>
      <c r="T43" s="69">
        <f>VLOOKUP($A43,'Return Data'!$A$7:$R$526,14,0)</f>
        <v>5.9092976483064996</v>
      </c>
      <c r="U43" s="70">
        <f t="shared" si="12"/>
        <v>16</v>
      </c>
      <c r="V43" s="69">
        <f>VLOOKUP($A43,'Return Data'!$A$7:$R$526,18,0)</f>
        <v>0</v>
      </c>
      <c r="W43" s="70">
        <f t="shared" si="15"/>
        <v>1</v>
      </c>
      <c r="X43" s="69">
        <f>VLOOKUP($A43,'Return Data'!$A$7:$R$526,15,0)</f>
        <v>7.2195562865756404</v>
      </c>
      <c r="Y43" s="70">
        <f t="shared" si="16"/>
        <v>12</v>
      </c>
      <c r="Z43" s="69">
        <f>VLOOKUP($A43,'Return Data'!$A$7:$R$526,17,0)</f>
        <v>13.2965583520861</v>
      </c>
      <c r="AA43" s="71">
        <f t="shared" si="11"/>
        <v>11</v>
      </c>
    </row>
    <row r="44" spans="1:27" x14ac:dyDescent="0.25">
      <c r="A44" s="67" t="s">
        <v>265</v>
      </c>
      <c r="B44" s="68">
        <f>VLOOKUP($A44,'Return Data'!$A$7:$R$526,2,0)</f>
        <v>43961</v>
      </c>
      <c r="C44" s="69">
        <f>VLOOKUP($A44,'Return Data'!$A$7:$R$526,3,0)</f>
        <v>1081.4930999999999</v>
      </c>
      <c r="D44" s="69">
        <f>VLOOKUP($A44,'Return Data'!$A$7:$R$526,6,0)</f>
        <v>3.3148163681600602</v>
      </c>
      <c r="E44" s="70">
        <f t="shared" si="0"/>
        <v>36</v>
      </c>
      <c r="F44" s="69">
        <f>VLOOKUP($A44,'Return Data'!$A$7:$R$526,7,0)</f>
        <v>3.2464561594841599</v>
      </c>
      <c r="G44" s="70">
        <f t="shared" si="1"/>
        <v>36</v>
      </c>
      <c r="H44" s="69">
        <f>VLOOKUP($A44,'Return Data'!$A$7:$R$526,8,0)</f>
        <v>3.4148053536357899</v>
      </c>
      <c r="I44" s="70">
        <f t="shared" si="2"/>
        <v>36</v>
      </c>
      <c r="J44" s="69">
        <f>VLOOKUP($A44,'Return Data'!$A$7:$R$526,9,0)</f>
        <v>3.23287986039107</v>
      </c>
      <c r="K44" s="70">
        <f t="shared" si="3"/>
        <v>36</v>
      </c>
      <c r="L44" s="69">
        <f>VLOOKUP($A44,'Return Data'!$A$7:$R$526,10,0)</f>
        <v>4.17806335232655</v>
      </c>
      <c r="M44" s="70">
        <f t="shared" si="4"/>
        <v>30</v>
      </c>
      <c r="N44" s="69">
        <f>VLOOKUP($A44,'Return Data'!$A$7:$R$526,11,0)</f>
        <v>4.4121372294125196</v>
      </c>
      <c r="O44" s="70">
        <f t="shared" si="5"/>
        <v>34</v>
      </c>
      <c r="P44" s="69">
        <f>VLOOKUP($A44,'Return Data'!$A$7:$R$526,12,0)</f>
        <v>4.8039715789123303</v>
      </c>
      <c r="Q44" s="70">
        <f t="shared" si="6"/>
        <v>31</v>
      </c>
      <c r="R44" s="69">
        <f>VLOOKUP($A44,'Return Data'!$A$7:$R$526,13,0)</f>
        <v>5.1994563783397396</v>
      </c>
      <c r="S44" s="70">
        <f t="shared" si="7"/>
        <v>31</v>
      </c>
      <c r="T44" s="69">
        <f>VLOOKUP($A44,'Return Data'!$A$7:$R$526,14,0)</f>
        <v>5.7077539459982596</v>
      </c>
      <c r="U44" s="70">
        <f t="shared" si="12"/>
        <v>30</v>
      </c>
      <c r="V44" s="69"/>
      <c r="W44" s="70"/>
      <c r="X44" s="69"/>
      <c r="Y44" s="70"/>
      <c r="Z44" s="69">
        <f>VLOOKUP($A44,'Return Data'!$A$7:$R$526,17,0)</f>
        <v>6.1800771258229101</v>
      </c>
      <c r="AA44" s="71">
        <f t="shared" si="11"/>
        <v>35</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4.0162612345751834</v>
      </c>
      <c r="E46" s="69"/>
      <c r="F46" s="79">
        <f>AVERAGE(F8:F44)</f>
        <v>4.323587322928061</v>
      </c>
      <c r="G46" s="69"/>
      <c r="H46" s="79">
        <f>AVERAGE(H8:H44)</f>
        <v>4.8015437517461121</v>
      </c>
      <c r="I46" s="69"/>
      <c r="J46" s="79">
        <f>AVERAGE(J8:J44)</f>
        <v>3.8660159347555636</v>
      </c>
      <c r="K46" s="69"/>
      <c r="L46" s="79">
        <f>AVERAGE(L8:L44)</f>
        <v>4.7723660364714933</v>
      </c>
      <c r="M46" s="69"/>
      <c r="N46" s="79">
        <f>AVERAGE(N8:N44)</f>
        <v>5.2844703166739597</v>
      </c>
      <c r="O46" s="69"/>
      <c r="P46" s="79">
        <f>AVERAGE(P8:P44)</f>
        <v>5.2147156879673942</v>
      </c>
      <c r="Q46" s="69"/>
      <c r="R46" s="79">
        <f>AVERAGE(R8:R44)</f>
        <v>5.3555183803156039</v>
      </c>
      <c r="S46" s="69"/>
      <c r="T46" s="79">
        <f>AVERAGE(T8:T44)</f>
        <v>5.7834964808050824</v>
      </c>
      <c r="U46" s="69"/>
      <c r="V46" s="79">
        <f>AVERAGE(V8:V44)</f>
        <v>0</v>
      </c>
      <c r="W46" s="69"/>
      <c r="X46" s="79">
        <f>AVERAGE(X8:X44)</f>
        <v>6.9769999127049731</v>
      </c>
      <c r="Y46" s="69"/>
      <c r="Z46" s="79">
        <f>AVERAGE(Z8:Z44)</f>
        <v>11.336539096876223</v>
      </c>
      <c r="AA46" s="80"/>
    </row>
    <row r="47" spans="1:27" x14ac:dyDescent="0.25">
      <c r="A47" s="77" t="s">
        <v>28</v>
      </c>
      <c r="B47" s="78"/>
      <c r="C47" s="78"/>
      <c r="D47" s="79">
        <f>MIN(D8:D44)</f>
        <v>3.0626800548240198</v>
      </c>
      <c r="E47" s="69"/>
      <c r="F47" s="79">
        <f>MIN(F8:F44)</f>
        <v>2.94946744863485</v>
      </c>
      <c r="G47" s="69"/>
      <c r="H47" s="79">
        <f>MIN(H8:H44)</f>
        <v>3.08593568057585</v>
      </c>
      <c r="I47" s="69"/>
      <c r="J47" s="79">
        <f>MIN(J8:J44)</f>
        <v>3.0358012172775699</v>
      </c>
      <c r="K47" s="69"/>
      <c r="L47" s="79">
        <f>MIN(L8:L44)</f>
        <v>2.8524171700698102</v>
      </c>
      <c r="M47" s="69"/>
      <c r="N47" s="79">
        <f>MIN(N8:N44)</f>
        <v>3.5294582172731399</v>
      </c>
      <c r="O47" s="69"/>
      <c r="P47" s="79">
        <f>MIN(P8:P44)</f>
        <v>4.0594985213766899</v>
      </c>
      <c r="Q47" s="69"/>
      <c r="R47" s="79">
        <f>MIN(R8:R44)</f>
        <v>4.3951668200824701</v>
      </c>
      <c r="S47" s="69"/>
      <c r="T47" s="79">
        <f>MIN(T8:T44)</f>
        <v>4.8313685341605002</v>
      </c>
      <c r="U47" s="69"/>
      <c r="V47" s="79">
        <f>MIN(V8:V44)</f>
        <v>0</v>
      </c>
      <c r="W47" s="69"/>
      <c r="X47" s="79">
        <f>MIN(X8:X44)</f>
        <v>3.4997318990308002</v>
      </c>
      <c r="Y47" s="69"/>
      <c r="Z47" s="79">
        <f>MIN(Z8:Z44)</f>
        <v>4.8745372079461404</v>
      </c>
      <c r="AA47" s="80"/>
    </row>
    <row r="48" spans="1:27" ht="15.75" thickBot="1" x14ac:dyDescent="0.3">
      <c r="A48" s="81" t="s">
        <v>29</v>
      </c>
      <c r="B48" s="82"/>
      <c r="C48" s="82"/>
      <c r="D48" s="83">
        <f>MAX(D8:D44)</f>
        <v>4.7667841004259701</v>
      </c>
      <c r="E48" s="99"/>
      <c r="F48" s="83">
        <f>MAX(F8:F44)</f>
        <v>5.2108788745710202</v>
      </c>
      <c r="G48" s="99"/>
      <c r="H48" s="83">
        <f>MAX(H8:H44)</f>
        <v>6.44679945461443</v>
      </c>
      <c r="I48" s="99"/>
      <c r="J48" s="83">
        <f>MAX(J8:J44)</f>
        <v>4.6873408763692801</v>
      </c>
      <c r="K48" s="99"/>
      <c r="L48" s="83">
        <f>MAX(L8:L44)</f>
        <v>5.7193416778256703</v>
      </c>
      <c r="M48" s="99"/>
      <c r="N48" s="83">
        <f>MAX(N8:N44)</f>
        <v>6.1211983111717796</v>
      </c>
      <c r="O48" s="99"/>
      <c r="P48" s="83">
        <f>MAX(P8:P44)</f>
        <v>5.7487493499021696</v>
      </c>
      <c r="Q48" s="99"/>
      <c r="R48" s="83">
        <f>MAX(R8:R44)</f>
        <v>5.92616612651981</v>
      </c>
      <c r="S48" s="99"/>
      <c r="T48" s="83">
        <f>MAX(T8:T44)</f>
        <v>6.3405115553707496</v>
      </c>
      <c r="U48" s="99"/>
      <c r="V48" s="83">
        <f>MAX(V8:V44)</f>
        <v>0</v>
      </c>
      <c r="W48" s="99"/>
      <c r="X48" s="83">
        <f>MAX(X8:X44)</f>
        <v>7.2923460857360896</v>
      </c>
      <c r="Y48" s="99"/>
      <c r="Z48" s="83">
        <f>MAX(Z8:Z44)</f>
        <v>19.803909502816602</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6"/>
  <sheetViews>
    <sheetView workbookViewId="0">
      <pane xSplit="3" ySplit="3" topLeftCell="D4" activePane="bottomRight" state="frozen"/>
      <selection pane="topRight" activeCell="D1" sqref="D1"/>
      <selection pane="bottomLeft" activeCell="A4" sqref="A4"/>
      <selection pane="bottomRight" activeCell="C3" sqref="C3"/>
    </sheetView>
  </sheetViews>
  <sheetFormatPr defaultRowHeight="15" x14ac:dyDescent="0.25"/>
  <cols>
    <col min="1" max="1" width="9.140625" style="107"/>
    <col min="2" max="2" width="12.140625" style="107" bestFit="1" customWidth="1"/>
    <col min="3" max="27" width="9.140625" style="107"/>
  </cols>
  <sheetData>
    <row r="1" spans="1:27" x14ac:dyDescent="0.25">
      <c r="A1" s="135"/>
      <c r="B1" s="135"/>
      <c r="C1" s="135"/>
      <c r="D1" s="135" t="s">
        <v>115</v>
      </c>
      <c r="E1" s="135"/>
      <c r="F1" s="135" t="s">
        <v>116</v>
      </c>
      <c r="G1" s="135"/>
      <c r="H1" s="135" t="s">
        <v>117</v>
      </c>
      <c r="I1" s="135"/>
      <c r="J1" s="135" t="s">
        <v>47</v>
      </c>
      <c r="K1" s="135"/>
      <c r="L1" s="135" t="s">
        <v>48</v>
      </c>
      <c r="M1" s="135"/>
      <c r="N1" s="135" t="s">
        <v>1</v>
      </c>
      <c r="O1" s="135"/>
      <c r="P1" s="135" t="s">
        <v>2</v>
      </c>
      <c r="Q1" s="135"/>
      <c r="R1" s="135" t="s">
        <v>3</v>
      </c>
      <c r="S1" s="135"/>
      <c r="T1" s="135" t="s">
        <v>4</v>
      </c>
      <c r="U1" s="135"/>
      <c r="V1" s="135" t="s">
        <v>5</v>
      </c>
      <c r="W1" s="135"/>
      <c r="X1" s="135" t="s">
        <v>6</v>
      </c>
      <c r="Y1" s="135"/>
      <c r="Z1" s="111" t="s">
        <v>46</v>
      </c>
      <c r="AA1" s="135" t="s">
        <v>405</v>
      </c>
    </row>
    <row r="2" spans="1:27" x14ac:dyDescent="0.25">
      <c r="A2" s="135"/>
      <c r="B2" s="135"/>
      <c r="C2" s="135"/>
      <c r="D2" s="111" t="s">
        <v>0</v>
      </c>
      <c r="E2" s="111"/>
      <c r="F2" s="111" t="s">
        <v>0</v>
      </c>
      <c r="G2" s="111"/>
      <c r="H2" s="111" t="s">
        <v>0</v>
      </c>
      <c r="I2" s="111"/>
      <c r="J2" s="111" t="s">
        <v>0</v>
      </c>
      <c r="K2" s="111"/>
      <c r="L2" s="111" t="s">
        <v>0</v>
      </c>
      <c r="M2" s="111"/>
      <c r="N2" s="111" t="s">
        <v>0</v>
      </c>
      <c r="O2" s="111"/>
      <c r="P2" s="111" t="s">
        <v>0</v>
      </c>
      <c r="Q2" s="111"/>
      <c r="R2" s="111" t="s">
        <v>0</v>
      </c>
      <c r="S2" s="111"/>
      <c r="T2" s="111" t="s">
        <v>0</v>
      </c>
      <c r="U2" s="111"/>
      <c r="V2" s="111" t="s">
        <v>0</v>
      </c>
      <c r="W2" s="111"/>
      <c r="X2" s="111" t="s">
        <v>0</v>
      </c>
      <c r="Y2" s="111"/>
      <c r="Z2" s="111" t="s">
        <v>0</v>
      </c>
      <c r="AA2" s="135"/>
    </row>
    <row r="3" spans="1:27" x14ac:dyDescent="0.25">
      <c r="A3" s="111" t="s">
        <v>7</v>
      </c>
      <c r="B3" s="111" t="s">
        <v>8</v>
      </c>
      <c r="C3" s="111" t="s">
        <v>9</v>
      </c>
      <c r="D3" s="111"/>
      <c r="E3" s="111" t="s">
        <v>10</v>
      </c>
      <c r="F3" s="111"/>
      <c r="G3" s="111" t="s">
        <v>10</v>
      </c>
      <c r="H3" s="111"/>
      <c r="I3" s="111" t="s">
        <v>10</v>
      </c>
      <c r="J3" s="111"/>
      <c r="K3" s="111" t="s">
        <v>10</v>
      </c>
      <c r="L3" s="111"/>
      <c r="M3" s="111" t="s">
        <v>10</v>
      </c>
      <c r="N3" s="111"/>
      <c r="O3" s="111" t="s">
        <v>10</v>
      </c>
      <c r="P3" s="111"/>
      <c r="Q3" s="111" t="s">
        <v>10</v>
      </c>
      <c r="R3" s="111"/>
      <c r="S3" s="111" t="s">
        <v>10</v>
      </c>
      <c r="T3" s="111"/>
      <c r="U3" s="111" t="s">
        <v>10</v>
      </c>
      <c r="V3" s="111"/>
      <c r="W3" s="111" t="s">
        <v>10</v>
      </c>
      <c r="X3" s="111"/>
      <c r="Y3" s="111" t="s">
        <v>10</v>
      </c>
      <c r="Z3" s="111"/>
      <c r="AA3" s="111" t="s">
        <v>10</v>
      </c>
    </row>
    <row r="4" spans="1:27" x14ac:dyDescent="0.25">
      <c r="A4" s="135"/>
      <c r="B4" s="135"/>
      <c r="C4" s="135"/>
      <c r="D4" s="135" t="s">
        <v>115</v>
      </c>
      <c r="E4" s="135"/>
      <c r="F4" s="135" t="s">
        <v>116</v>
      </c>
      <c r="G4" s="135"/>
      <c r="H4" s="135" t="s">
        <v>117</v>
      </c>
      <c r="I4" s="135"/>
      <c r="J4" s="135" t="s">
        <v>47</v>
      </c>
      <c r="K4" s="135"/>
      <c r="L4" s="135" t="s">
        <v>48</v>
      </c>
      <c r="M4" s="135"/>
      <c r="N4" s="135" t="s">
        <v>1</v>
      </c>
      <c r="O4" s="135"/>
      <c r="P4" s="135" t="s">
        <v>2</v>
      </c>
      <c r="Q4" s="135"/>
      <c r="R4" s="135" t="s">
        <v>3</v>
      </c>
      <c r="S4" s="135"/>
      <c r="T4" s="135" t="s">
        <v>4</v>
      </c>
      <c r="U4" s="135"/>
      <c r="V4" s="135" t="s">
        <v>5</v>
      </c>
      <c r="W4" s="135"/>
      <c r="X4" s="135" t="s">
        <v>6</v>
      </c>
      <c r="Y4" s="135"/>
      <c r="Z4" s="117" t="s">
        <v>46</v>
      </c>
      <c r="AA4" s="135" t="s">
        <v>405</v>
      </c>
    </row>
    <row r="5" spans="1:27" x14ac:dyDescent="0.25">
      <c r="A5" s="135"/>
      <c r="B5" s="135"/>
      <c r="C5" s="135"/>
      <c r="D5" s="117" t="s">
        <v>0</v>
      </c>
      <c r="E5" s="117"/>
      <c r="F5" s="117" t="s">
        <v>0</v>
      </c>
      <c r="G5" s="117"/>
      <c r="H5" s="117" t="s">
        <v>0</v>
      </c>
      <c r="I5" s="117"/>
      <c r="J5" s="117" t="s">
        <v>0</v>
      </c>
      <c r="K5" s="117"/>
      <c r="L5" s="117" t="s">
        <v>0</v>
      </c>
      <c r="M5" s="117"/>
      <c r="N5" s="117" t="s">
        <v>0</v>
      </c>
      <c r="O5" s="117"/>
      <c r="P5" s="117" t="s">
        <v>0</v>
      </c>
      <c r="Q5" s="117"/>
      <c r="R5" s="117" t="s">
        <v>0</v>
      </c>
      <c r="S5" s="117"/>
      <c r="T5" s="117" t="s">
        <v>0</v>
      </c>
      <c r="U5" s="117"/>
      <c r="V5" s="117" t="s">
        <v>0</v>
      </c>
      <c r="W5" s="117"/>
      <c r="X5" s="117" t="s">
        <v>0</v>
      </c>
      <c r="Y5" s="117"/>
      <c r="Z5" s="117" t="s">
        <v>0</v>
      </c>
      <c r="AA5" s="135"/>
    </row>
    <row r="6" spans="1:27" x14ac:dyDescent="0.25">
      <c r="A6" s="117" t="s">
        <v>7</v>
      </c>
      <c r="B6" s="117" t="s">
        <v>8</v>
      </c>
      <c r="C6" s="117" t="s">
        <v>9</v>
      </c>
      <c r="D6" s="117"/>
      <c r="E6" s="117" t="s">
        <v>10</v>
      </c>
      <c r="F6" s="117"/>
      <c r="G6" s="117" t="s">
        <v>10</v>
      </c>
      <c r="H6" s="117"/>
      <c r="I6" s="117" t="s">
        <v>10</v>
      </c>
      <c r="J6" s="117"/>
      <c r="K6" s="117" t="s">
        <v>10</v>
      </c>
      <c r="L6" s="117"/>
      <c r="M6" s="117" t="s">
        <v>10</v>
      </c>
      <c r="N6" s="117"/>
      <c r="O6" s="117" t="s">
        <v>10</v>
      </c>
      <c r="P6" s="117"/>
      <c r="Q6" s="117" t="s">
        <v>10</v>
      </c>
      <c r="R6" s="117"/>
      <c r="S6" s="117" t="s">
        <v>10</v>
      </c>
      <c r="T6" s="117"/>
      <c r="U6" s="117" t="s">
        <v>10</v>
      </c>
      <c r="V6" s="117"/>
      <c r="W6" s="117" t="s">
        <v>10</v>
      </c>
      <c r="X6" s="117"/>
      <c r="Y6" s="117" t="s">
        <v>10</v>
      </c>
      <c r="Z6" s="117"/>
      <c r="AA6" s="117" t="s">
        <v>10</v>
      </c>
    </row>
    <row r="7" spans="1:27" x14ac:dyDescent="0.25">
      <c r="A7" s="112" t="s">
        <v>390</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x14ac:dyDescent="0.25">
      <c r="A8" s="113" t="s">
        <v>11</v>
      </c>
      <c r="B8" s="114">
        <v>43959</v>
      </c>
      <c r="C8" s="115">
        <v>37.925199999999997</v>
      </c>
      <c r="D8" s="115"/>
      <c r="E8" s="115"/>
      <c r="F8" s="115"/>
      <c r="G8" s="115"/>
      <c r="H8" s="115"/>
      <c r="I8" s="115"/>
      <c r="J8" s="115"/>
      <c r="K8" s="115"/>
      <c r="L8" s="115"/>
      <c r="M8" s="115"/>
      <c r="N8" s="115">
        <v>-99.8109786769122</v>
      </c>
      <c r="O8" s="116">
        <v>10</v>
      </c>
      <c r="P8" s="115">
        <v>-48.6190683407712</v>
      </c>
      <c r="Q8" s="116">
        <v>11</v>
      </c>
      <c r="R8" s="115">
        <v>-28.280716543033702</v>
      </c>
      <c r="S8" s="116">
        <v>13</v>
      </c>
      <c r="T8" s="115">
        <v>-26.6365141506848</v>
      </c>
      <c r="U8" s="116">
        <v>14</v>
      </c>
      <c r="V8" s="115">
        <v>-11.0833969098745</v>
      </c>
      <c r="W8" s="116">
        <v>12</v>
      </c>
      <c r="X8" s="115">
        <v>0.82230431103073998</v>
      </c>
      <c r="Y8" s="116">
        <v>9</v>
      </c>
      <c r="Z8" s="115">
        <v>14.3732557357747</v>
      </c>
      <c r="AA8" s="116">
        <v>5</v>
      </c>
    </row>
    <row r="9" spans="1:27" x14ac:dyDescent="0.25">
      <c r="A9" s="113" t="s">
        <v>12</v>
      </c>
      <c r="B9" s="114">
        <v>43959</v>
      </c>
      <c r="C9" s="115">
        <v>226.32400000000001</v>
      </c>
      <c r="D9" s="115"/>
      <c r="E9" s="115"/>
      <c r="F9" s="115"/>
      <c r="G9" s="115"/>
      <c r="H9" s="115"/>
      <c r="I9" s="115"/>
      <c r="J9" s="115"/>
      <c r="K9" s="115"/>
      <c r="L9" s="115"/>
      <c r="M9" s="115"/>
      <c r="N9" s="115">
        <v>-103.76341574221701</v>
      </c>
      <c r="O9" s="116">
        <v>13</v>
      </c>
      <c r="P9" s="115">
        <v>-48.977926603929703</v>
      </c>
      <c r="Q9" s="116">
        <v>12</v>
      </c>
      <c r="R9" s="115">
        <v>-26.5869325826738</v>
      </c>
      <c r="S9" s="116">
        <v>12</v>
      </c>
      <c r="T9" s="115">
        <v>-25.244581470765901</v>
      </c>
      <c r="U9" s="116">
        <v>12</v>
      </c>
      <c r="V9" s="115">
        <v>-4.3882299830107803</v>
      </c>
      <c r="W9" s="116">
        <v>5</v>
      </c>
      <c r="X9" s="115">
        <v>3.11198580826948</v>
      </c>
      <c r="Y9" s="116">
        <v>5</v>
      </c>
      <c r="Z9" s="115">
        <v>12.7517179640018</v>
      </c>
      <c r="AA9" s="116">
        <v>6</v>
      </c>
    </row>
    <row r="10" spans="1:27" x14ac:dyDescent="0.25">
      <c r="A10" s="113" t="s">
        <v>13</v>
      </c>
      <c r="B10" s="114">
        <v>43959</v>
      </c>
      <c r="C10" s="115">
        <v>125.99</v>
      </c>
      <c r="D10" s="115"/>
      <c r="E10" s="115"/>
      <c r="F10" s="115"/>
      <c r="G10" s="115"/>
      <c r="H10" s="115"/>
      <c r="I10" s="115"/>
      <c r="J10" s="115"/>
      <c r="K10" s="115"/>
      <c r="L10" s="115"/>
      <c r="M10" s="115"/>
      <c r="N10" s="115">
        <v>-71.583704506239698</v>
      </c>
      <c r="O10" s="116">
        <v>1</v>
      </c>
      <c r="P10" s="115">
        <v>-32.4934128060167</v>
      </c>
      <c r="Q10" s="116">
        <v>1</v>
      </c>
      <c r="R10" s="115">
        <v>-17.988972419523101</v>
      </c>
      <c r="S10" s="116">
        <v>7</v>
      </c>
      <c r="T10" s="115">
        <v>-16.285571926982499</v>
      </c>
      <c r="U10" s="116">
        <v>5</v>
      </c>
      <c r="V10" s="115">
        <v>-3.22525050362347</v>
      </c>
      <c r="W10" s="116">
        <v>2</v>
      </c>
      <c r="X10" s="115">
        <v>2.2946271859245702</v>
      </c>
      <c r="Y10" s="116">
        <v>6</v>
      </c>
      <c r="Z10" s="115">
        <v>15.9210758087593</v>
      </c>
      <c r="AA10" s="116">
        <v>4</v>
      </c>
    </row>
    <row r="11" spans="1:27" x14ac:dyDescent="0.25">
      <c r="A11" s="113" t="s">
        <v>14</v>
      </c>
      <c r="B11" s="114">
        <v>43959</v>
      </c>
      <c r="C11" s="115">
        <v>8.49</v>
      </c>
      <c r="D11" s="115"/>
      <c r="E11" s="115"/>
      <c r="F11" s="115"/>
      <c r="G11" s="115"/>
      <c r="H11" s="115"/>
      <c r="I11" s="115"/>
      <c r="J11" s="115"/>
      <c r="K11" s="115"/>
      <c r="L11" s="115"/>
      <c r="M11" s="115"/>
      <c r="N11" s="115">
        <v>-94.588579737094605</v>
      </c>
      <c r="O11" s="116">
        <v>7</v>
      </c>
      <c r="P11" s="115">
        <v>-39.312250249750299</v>
      </c>
      <c r="Q11" s="116">
        <v>6</v>
      </c>
      <c r="R11" s="115">
        <v>-20.565548026870601</v>
      </c>
      <c r="S11" s="116">
        <v>8</v>
      </c>
      <c r="T11" s="115">
        <v>-16.881342701014798</v>
      </c>
      <c r="U11" s="116">
        <v>7</v>
      </c>
      <c r="V11" s="115"/>
      <c r="W11" s="116"/>
      <c r="X11" s="115"/>
      <c r="Y11" s="116"/>
      <c r="Z11" s="115">
        <v>-8.7902711323764002</v>
      </c>
      <c r="AA11" s="116">
        <v>14</v>
      </c>
    </row>
    <row r="12" spans="1:27" x14ac:dyDescent="0.25">
      <c r="A12" s="113" t="s">
        <v>15</v>
      </c>
      <c r="B12" s="114">
        <v>43959</v>
      </c>
      <c r="C12" s="115">
        <v>34.71</v>
      </c>
      <c r="D12" s="115"/>
      <c r="E12" s="115"/>
      <c r="F12" s="115"/>
      <c r="G12" s="115"/>
      <c r="H12" s="115"/>
      <c r="I12" s="115"/>
      <c r="J12" s="115"/>
      <c r="K12" s="115"/>
      <c r="L12" s="115"/>
      <c r="M12" s="115"/>
      <c r="N12" s="115">
        <v>-141.937641658416</v>
      </c>
      <c r="O12" s="116">
        <v>16</v>
      </c>
      <c r="P12" s="115">
        <v>-60.712740453600198</v>
      </c>
      <c r="Q12" s="116">
        <v>16</v>
      </c>
      <c r="R12" s="115">
        <v>-36.114295962255902</v>
      </c>
      <c r="S12" s="116">
        <v>16</v>
      </c>
      <c r="T12" s="115">
        <v>-33.843327280177903</v>
      </c>
      <c r="U12" s="116">
        <v>16</v>
      </c>
      <c r="V12" s="115">
        <v>-9.8064922503249292</v>
      </c>
      <c r="W12" s="116">
        <v>11</v>
      </c>
      <c r="X12" s="115">
        <v>-0.55406911839941997</v>
      </c>
      <c r="Y12" s="116">
        <v>11</v>
      </c>
      <c r="Z12" s="115">
        <v>7.96320976400074</v>
      </c>
      <c r="AA12" s="116">
        <v>10</v>
      </c>
    </row>
    <row r="13" spans="1:27" x14ac:dyDescent="0.25">
      <c r="A13" s="113" t="s">
        <v>16</v>
      </c>
      <c r="B13" s="114">
        <v>43959</v>
      </c>
      <c r="C13" s="115">
        <v>10.2141</v>
      </c>
      <c r="D13" s="115"/>
      <c r="E13" s="115"/>
      <c r="F13" s="115"/>
      <c r="G13" s="115"/>
      <c r="H13" s="115"/>
      <c r="I13" s="115"/>
      <c r="J13" s="115"/>
      <c r="K13" s="115"/>
      <c r="L13" s="115"/>
      <c r="M13" s="115"/>
      <c r="N13" s="115">
        <v>-88.859322585667599</v>
      </c>
      <c r="O13" s="116">
        <v>6</v>
      </c>
      <c r="P13" s="115">
        <v>-37.077673579333499</v>
      </c>
      <c r="Q13" s="116">
        <v>2</v>
      </c>
      <c r="R13" s="115">
        <v>-15.8404757578173</v>
      </c>
      <c r="S13" s="116">
        <v>3</v>
      </c>
      <c r="T13" s="115">
        <v>-16.5388706989437</v>
      </c>
      <c r="U13" s="116">
        <v>6</v>
      </c>
      <c r="V13" s="115">
        <v>-8.6993327252016108</v>
      </c>
      <c r="W13" s="116">
        <v>9</v>
      </c>
      <c r="X13" s="115"/>
      <c r="Y13" s="116"/>
      <c r="Z13" s="115">
        <v>0.45833724340175802</v>
      </c>
      <c r="AA13" s="116">
        <v>12</v>
      </c>
    </row>
    <row r="14" spans="1:27" x14ac:dyDescent="0.25">
      <c r="A14" s="113" t="s">
        <v>17</v>
      </c>
      <c r="B14" s="114">
        <v>43959</v>
      </c>
      <c r="C14" s="115">
        <v>26.683499999999999</v>
      </c>
      <c r="D14" s="115"/>
      <c r="E14" s="115"/>
      <c r="F14" s="115"/>
      <c r="G14" s="115"/>
      <c r="H14" s="115"/>
      <c r="I14" s="115"/>
      <c r="J14" s="115"/>
      <c r="K14" s="115"/>
      <c r="L14" s="115"/>
      <c r="M14" s="115"/>
      <c r="N14" s="115">
        <v>-114.83340717655</v>
      </c>
      <c r="O14" s="116">
        <v>14</v>
      </c>
      <c r="P14" s="115">
        <v>-50.862279707911803</v>
      </c>
      <c r="Q14" s="116">
        <v>14</v>
      </c>
      <c r="R14" s="115">
        <v>-22.191544900455401</v>
      </c>
      <c r="S14" s="116">
        <v>9</v>
      </c>
      <c r="T14" s="115">
        <v>-18.721387095585101</v>
      </c>
      <c r="U14" s="116">
        <v>9</v>
      </c>
      <c r="V14" s="115">
        <v>-4.4290851054676104</v>
      </c>
      <c r="W14" s="116">
        <v>6</v>
      </c>
      <c r="X14" s="115">
        <v>5.3746974592933503</v>
      </c>
      <c r="Y14" s="116">
        <v>2</v>
      </c>
      <c r="Z14" s="115">
        <v>11.452100932621599</v>
      </c>
      <c r="AA14" s="116">
        <v>7</v>
      </c>
    </row>
    <row r="15" spans="1:27" x14ac:dyDescent="0.25">
      <c r="A15" s="113" t="s">
        <v>18</v>
      </c>
      <c r="B15" s="114">
        <v>43959</v>
      </c>
      <c r="C15" s="115">
        <v>29.154</v>
      </c>
      <c r="D15" s="115"/>
      <c r="E15" s="115"/>
      <c r="F15" s="115"/>
      <c r="G15" s="115"/>
      <c r="H15" s="115"/>
      <c r="I15" s="115"/>
      <c r="J15" s="115"/>
      <c r="K15" s="115"/>
      <c r="L15" s="115"/>
      <c r="M15" s="115"/>
      <c r="N15" s="115">
        <v>-103.429688120656</v>
      </c>
      <c r="O15" s="116">
        <v>12</v>
      </c>
      <c r="P15" s="115">
        <v>-44.255011208150798</v>
      </c>
      <c r="Q15" s="116">
        <v>9</v>
      </c>
      <c r="R15" s="115">
        <v>-23.074611034727699</v>
      </c>
      <c r="S15" s="116">
        <v>11</v>
      </c>
      <c r="T15" s="115">
        <v>-19.845620195383301</v>
      </c>
      <c r="U15" s="116">
        <v>10</v>
      </c>
      <c r="V15" s="115">
        <v>-5.8457402965905096</v>
      </c>
      <c r="W15" s="116">
        <v>7</v>
      </c>
      <c r="X15" s="115">
        <v>4.8531398807190298</v>
      </c>
      <c r="Y15" s="116">
        <v>3</v>
      </c>
      <c r="Z15" s="115">
        <v>18.6892182247107</v>
      </c>
      <c r="AA15" s="116">
        <v>2</v>
      </c>
    </row>
    <row r="16" spans="1:27" x14ac:dyDescent="0.25">
      <c r="A16" s="113" t="s">
        <v>19</v>
      </c>
      <c r="B16" s="114">
        <v>43959</v>
      </c>
      <c r="C16" s="115">
        <v>59.942900000000002</v>
      </c>
      <c r="D16" s="115"/>
      <c r="E16" s="115"/>
      <c r="F16" s="115"/>
      <c r="G16" s="115"/>
      <c r="H16" s="115"/>
      <c r="I16" s="115"/>
      <c r="J16" s="115"/>
      <c r="K16" s="115"/>
      <c r="L16" s="115"/>
      <c r="M16" s="115"/>
      <c r="N16" s="115">
        <v>-103.39035718956301</v>
      </c>
      <c r="O16" s="116">
        <v>11</v>
      </c>
      <c r="P16" s="115">
        <v>-45.948191012312897</v>
      </c>
      <c r="Q16" s="116">
        <v>10</v>
      </c>
      <c r="R16" s="115">
        <v>-22.577568694415401</v>
      </c>
      <c r="S16" s="116">
        <v>10</v>
      </c>
      <c r="T16" s="115">
        <v>-20.232417526009002</v>
      </c>
      <c r="U16" s="116">
        <v>11</v>
      </c>
      <c r="V16" s="115">
        <v>-3.4903489835691599</v>
      </c>
      <c r="W16" s="116">
        <v>4</v>
      </c>
      <c r="X16" s="115">
        <v>3.4064327077546901</v>
      </c>
      <c r="Y16" s="116">
        <v>4</v>
      </c>
      <c r="Z16" s="115">
        <v>10.147739713709299</v>
      </c>
      <c r="AA16" s="116">
        <v>8</v>
      </c>
    </row>
    <row r="17" spans="1:27" x14ac:dyDescent="0.25">
      <c r="A17" s="113" t="s">
        <v>20</v>
      </c>
      <c r="B17" s="114">
        <v>43959</v>
      </c>
      <c r="C17" s="115">
        <v>40.26</v>
      </c>
      <c r="D17" s="115"/>
      <c r="E17" s="115"/>
      <c r="F17" s="115"/>
      <c r="G17" s="115"/>
      <c r="H17" s="115"/>
      <c r="I17" s="115"/>
      <c r="J17" s="115"/>
      <c r="K17" s="115"/>
      <c r="L17" s="115"/>
      <c r="M17" s="115"/>
      <c r="N17" s="115">
        <v>-98.980252675294807</v>
      </c>
      <c r="O17" s="116">
        <v>9</v>
      </c>
      <c r="P17" s="115">
        <v>-49.263693024232701</v>
      </c>
      <c r="Q17" s="116">
        <v>13</v>
      </c>
      <c r="R17" s="115">
        <v>-31.1933758117435</v>
      </c>
      <c r="S17" s="116">
        <v>14</v>
      </c>
      <c r="T17" s="115">
        <v>-25.703914599352</v>
      </c>
      <c r="U17" s="116">
        <v>13</v>
      </c>
      <c r="V17" s="115">
        <v>-5.9791873370233803</v>
      </c>
      <c r="W17" s="116">
        <v>8</v>
      </c>
      <c r="X17" s="115">
        <v>1.53924413624419</v>
      </c>
      <c r="Y17" s="116">
        <v>8</v>
      </c>
      <c r="Z17" s="115">
        <v>21.363442940038698</v>
      </c>
      <c r="AA17" s="116">
        <v>1</v>
      </c>
    </row>
    <row r="18" spans="1:27" x14ac:dyDescent="0.25">
      <c r="A18" s="113" t="s">
        <v>21</v>
      </c>
      <c r="B18" s="114">
        <v>43959</v>
      </c>
      <c r="C18" s="115">
        <v>115.762</v>
      </c>
      <c r="D18" s="115"/>
      <c r="E18" s="115"/>
      <c r="F18" s="115"/>
      <c r="G18" s="115"/>
      <c r="H18" s="115"/>
      <c r="I18" s="115"/>
      <c r="J18" s="115"/>
      <c r="K18" s="115"/>
      <c r="L18" s="115"/>
      <c r="M18" s="115"/>
      <c r="N18" s="115">
        <v>-85.664043836598196</v>
      </c>
      <c r="O18" s="116">
        <v>4</v>
      </c>
      <c r="P18" s="115">
        <v>-40.350240128599999</v>
      </c>
      <c r="Q18" s="116">
        <v>8</v>
      </c>
      <c r="R18" s="115">
        <v>-17.7685246007558</v>
      </c>
      <c r="S18" s="116">
        <v>6</v>
      </c>
      <c r="T18" s="115">
        <v>-14.959832854298201</v>
      </c>
      <c r="U18" s="116">
        <v>4</v>
      </c>
      <c r="V18" s="115">
        <v>-3.3038800037787102</v>
      </c>
      <c r="W18" s="116">
        <v>3</v>
      </c>
      <c r="X18" s="115">
        <v>6.5135784927470999</v>
      </c>
      <c r="Y18" s="116">
        <v>1</v>
      </c>
      <c r="Z18" s="115">
        <v>17.4325907154102</v>
      </c>
      <c r="AA18" s="116">
        <v>3</v>
      </c>
    </row>
    <row r="19" spans="1:27" x14ac:dyDescent="0.25">
      <c r="A19" s="113" t="s">
        <v>22</v>
      </c>
      <c r="B19" s="114">
        <v>43959</v>
      </c>
      <c r="C19" s="115">
        <v>8.4931999999999999</v>
      </c>
      <c r="D19" s="115"/>
      <c r="E19" s="115"/>
      <c r="F19" s="115"/>
      <c r="G19" s="115"/>
      <c r="H19" s="115"/>
      <c r="I19" s="115"/>
      <c r="J19" s="115"/>
      <c r="K19" s="115"/>
      <c r="L19" s="115"/>
      <c r="M19" s="115"/>
      <c r="N19" s="115">
        <v>-87.705906847405103</v>
      </c>
      <c r="O19" s="116">
        <v>5</v>
      </c>
      <c r="P19" s="115">
        <v>-40.158234845937898</v>
      </c>
      <c r="Q19" s="116">
        <v>7</v>
      </c>
      <c r="R19" s="115">
        <v>-14.312877846689201</v>
      </c>
      <c r="S19" s="116">
        <v>1</v>
      </c>
      <c r="T19" s="115">
        <v>-12.1816127984637</v>
      </c>
      <c r="U19" s="116">
        <v>2</v>
      </c>
      <c r="V19" s="115"/>
      <c r="W19" s="116"/>
      <c r="X19" s="115"/>
      <c r="Y19" s="116"/>
      <c r="Z19" s="115">
        <v>-8.2704060150376009</v>
      </c>
      <c r="AA19" s="116">
        <v>13</v>
      </c>
    </row>
    <row r="20" spans="1:27" x14ac:dyDescent="0.25">
      <c r="A20" s="113" t="s">
        <v>23</v>
      </c>
      <c r="B20" s="114">
        <v>43959</v>
      </c>
      <c r="C20" s="115">
        <v>8.3157999999999994</v>
      </c>
      <c r="D20" s="115"/>
      <c r="E20" s="115"/>
      <c r="F20" s="115"/>
      <c r="G20" s="115"/>
      <c r="H20" s="115"/>
      <c r="I20" s="115"/>
      <c r="J20" s="115"/>
      <c r="K20" s="115"/>
      <c r="L20" s="115"/>
      <c r="M20" s="115"/>
      <c r="N20" s="115">
        <v>-85.453336870471205</v>
      </c>
      <c r="O20" s="116">
        <v>3</v>
      </c>
      <c r="P20" s="115">
        <v>-38.048683624008397</v>
      </c>
      <c r="Q20" s="116">
        <v>4</v>
      </c>
      <c r="R20" s="115">
        <v>-14.442334044712799</v>
      </c>
      <c r="S20" s="116">
        <v>2</v>
      </c>
      <c r="T20" s="115">
        <v>-11.6262444157594</v>
      </c>
      <c r="U20" s="116">
        <v>1</v>
      </c>
      <c r="V20" s="115"/>
      <c r="W20" s="116"/>
      <c r="X20" s="115"/>
      <c r="Y20" s="116"/>
      <c r="Z20" s="115">
        <v>-9.5455434782608695</v>
      </c>
      <c r="AA20" s="116">
        <v>15</v>
      </c>
    </row>
    <row r="21" spans="1:27" x14ac:dyDescent="0.25">
      <c r="A21" s="113" t="s">
        <v>24</v>
      </c>
      <c r="B21" s="114">
        <v>43959</v>
      </c>
      <c r="C21" s="115">
        <v>179.9889</v>
      </c>
      <c r="D21" s="115"/>
      <c r="E21" s="115"/>
      <c r="F21" s="115"/>
      <c r="G21" s="115"/>
      <c r="H21" s="115"/>
      <c r="I21" s="115"/>
      <c r="J21" s="115"/>
      <c r="K21" s="115"/>
      <c r="L21" s="115"/>
      <c r="M21" s="115"/>
      <c r="N21" s="115">
        <v>-121.48444052371801</v>
      </c>
      <c r="O21" s="116">
        <v>15</v>
      </c>
      <c r="P21" s="115">
        <v>-57.745080095824903</v>
      </c>
      <c r="Q21" s="116">
        <v>15</v>
      </c>
      <c r="R21" s="115">
        <v>-32.277321334639502</v>
      </c>
      <c r="S21" s="116">
        <v>15</v>
      </c>
      <c r="T21" s="115">
        <v>-29.688245544567899</v>
      </c>
      <c r="U21" s="116">
        <v>15</v>
      </c>
      <c r="V21" s="115">
        <v>-9.0027540421413104</v>
      </c>
      <c r="W21" s="116">
        <v>10</v>
      </c>
      <c r="X21" s="115">
        <v>-0.25709025269649</v>
      </c>
      <c r="Y21" s="116">
        <v>10</v>
      </c>
      <c r="Z21" s="115">
        <v>5.83825151484342</v>
      </c>
      <c r="AA21" s="116">
        <v>11</v>
      </c>
    </row>
    <row r="22" spans="1:27" x14ac:dyDescent="0.25">
      <c r="A22" s="113" t="s">
        <v>25</v>
      </c>
      <c r="B22" s="114">
        <v>43959</v>
      </c>
      <c r="C22" s="115">
        <v>8.6199999999999992</v>
      </c>
      <c r="D22" s="115"/>
      <c r="E22" s="115"/>
      <c r="F22" s="115"/>
      <c r="G22" s="115"/>
      <c r="H22" s="115"/>
      <c r="I22" s="115"/>
      <c r="J22" s="115"/>
      <c r="K22" s="115"/>
      <c r="L22" s="115"/>
      <c r="M22" s="115"/>
      <c r="N22" s="115">
        <v>-83.899586651880298</v>
      </c>
      <c r="O22" s="116">
        <v>2</v>
      </c>
      <c r="P22" s="115">
        <v>-38.985313751668897</v>
      </c>
      <c r="Q22" s="116">
        <v>5</v>
      </c>
      <c r="R22" s="115">
        <v>-16.870779993935798</v>
      </c>
      <c r="S22" s="116">
        <v>5</v>
      </c>
      <c r="T22" s="115">
        <v>-17.0686212694409</v>
      </c>
      <c r="U22" s="116">
        <v>8</v>
      </c>
      <c r="V22" s="115"/>
      <c r="W22" s="116"/>
      <c r="X22" s="115"/>
      <c r="Y22" s="116"/>
      <c r="Z22" s="115">
        <v>-9.6865384615384702</v>
      </c>
      <c r="AA22" s="116">
        <v>16</v>
      </c>
    </row>
    <row r="23" spans="1:27" x14ac:dyDescent="0.25">
      <c r="A23" s="113" t="s">
        <v>26</v>
      </c>
      <c r="B23" s="114">
        <v>43959</v>
      </c>
      <c r="C23" s="115">
        <v>53.387900000000002</v>
      </c>
      <c r="D23" s="115"/>
      <c r="E23" s="115"/>
      <c r="F23" s="115"/>
      <c r="G23" s="115"/>
      <c r="H23" s="115"/>
      <c r="I23" s="115"/>
      <c r="J23" s="115"/>
      <c r="K23" s="115"/>
      <c r="L23" s="115"/>
      <c r="M23" s="115"/>
      <c r="N23" s="115">
        <v>-97.340717733561107</v>
      </c>
      <c r="O23" s="116">
        <v>8</v>
      </c>
      <c r="P23" s="115">
        <v>-37.113559834414502</v>
      </c>
      <c r="Q23" s="116">
        <v>3</v>
      </c>
      <c r="R23" s="115">
        <v>-16.1043690920527</v>
      </c>
      <c r="S23" s="116">
        <v>4</v>
      </c>
      <c r="T23" s="115">
        <v>-14.447150793083299</v>
      </c>
      <c r="U23" s="116">
        <v>3</v>
      </c>
      <c r="V23" s="115">
        <v>-0.64672692922974295</v>
      </c>
      <c r="W23" s="116">
        <v>1</v>
      </c>
      <c r="X23" s="115">
        <v>2.1235661738310299</v>
      </c>
      <c r="Y23" s="116">
        <v>7</v>
      </c>
      <c r="Z23" s="115">
        <v>8.8437906697655304</v>
      </c>
      <c r="AA23" s="116">
        <v>9</v>
      </c>
    </row>
    <row r="24" spans="1:27" x14ac:dyDescent="0.25">
      <c r="A24" s="135"/>
      <c r="B24" s="135"/>
      <c r="C24" s="135"/>
      <c r="D24" s="117"/>
      <c r="E24" s="117"/>
      <c r="F24" s="117"/>
      <c r="G24" s="117"/>
      <c r="H24" s="117"/>
      <c r="I24" s="117"/>
      <c r="J24" s="117"/>
      <c r="K24" s="117"/>
      <c r="L24" s="117"/>
      <c r="M24" s="117"/>
      <c r="N24" s="135" t="s">
        <v>1</v>
      </c>
      <c r="O24" s="135"/>
      <c r="P24" s="135" t="s">
        <v>2</v>
      </c>
      <c r="Q24" s="135"/>
      <c r="R24" s="135" t="s">
        <v>3</v>
      </c>
      <c r="S24" s="135"/>
      <c r="T24" s="135" t="s">
        <v>4</v>
      </c>
      <c r="U24" s="135"/>
      <c r="V24" s="135" t="s">
        <v>5</v>
      </c>
      <c r="W24" s="135"/>
      <c r="X24" s="135" t="s">
        <v>6</v>
      </c>
      <c r="Y24" s="135"/>
      <c r="Z24" s="117" t="s">
        <v>46</v>
      </c>
      <c r="AA24" s="135" t="s">
        <v>405</v>
      </c>
    </row>
    <row r="25" spans="1:27" x14ac:dyDescent="0.25">
      <c r="A25" s="135"/>
      <c r="B25" s="135"/>
      <c r="C25" s="135"/>
      <c r="D25" s="117"/>
      <c r="E25" s="117"/>
      <c r="F25" s="117"/>
      <c r="G25" s="117"/>
      <c r="H25" s="117"/>
      <c r="I25" s="117"/>
      <c r="J25" s="117"/>
      <c r="K25" s="117"/>
      <c r="L25" s="117"/>
      <c r="M25" s="117"/>
      <c r="N25" s="117" t="s">
        <v>0</v>
      </c>
      <c r="O25" s="117"/>
      <c r="P25" s="117" t="s">
        <v>0</v>
      </c>
      <c r="Q25" s="117"/>
      <c r="R25" s="117" t="s">
        <v>0</v>
      </c>
      <c r="S25" s="117"/>
      <c r="T25" s="117" t="s">
        <v>0</v>
      </c>
      <c r="U25" s="117"/>
      <c r="V25" s="117" t="s">
        <v>0</v>
      </c>
      <c r="W25" s="117"/>
      <c r="X25" s="117" t="s">
        <v>0</v>
      </c>
      <c r="Y25" s="117"/>
      <c r="Z25" s="117" t="s">
        <v>0</v>
      </c>
      <c r="AA25" s="135"/>
    </row>
    <row r="26" spans="1:27" x14ac:dyDescent="0.25">
      <c r="A26" s="117" t="s">
        <v>7</v>
      </c>
      <c r="B26" s="117" t="s">
        <v>8</v>
      </c>
      <c r="C26" s="117" t="s">
        <v>9</v>
      </c>
      <c r="D26" s="117"/>
      <c r="E26" s="117"/>
      <c r="F26" s="117"/>
      <c r="G26" s="117"/>
      <c r="H26" s="117"/>
      <c r="I26" s="117"/>
      <c r="J26" s="117"/>
      <c r="K26" s="117"/>
      <c r="L26" s="117"/>
      <c r="M26" s="117"/>
      <c r="N26" s="117"/>
      <c r="O26" s="117" t="s">
        <v>10</v>
      </c>
      <c r="P26" s="117"/>
      <c r="Q26" s="117" t="s">
        <v>10</v>
      </c>
      <c r="R26" s="117"/>
      <c r="S26" s="117" t="s">
        <v>10</v>
      </c>
      <c r="T26" s="117"/>
      <c r="U26" s="117" t="s">
        <v>10</v>
      </c>
      <c r="V26" s="117"/>
      <c r="W26" s="117" t="s">
        <v>10</v>
      </c>
      <c r="X26" s="117"/>
      <c r="Y26" s="117" t="s">
        <v>10</v>
      </c>
      <c r="Z26" s="117"/>
      <c r="AA26" s="117" t="s">
        <v>10</v>
      </c>
    </row>
    <row r="27" spans="1:27" x14ac:dyDescent="0.25">
      <c r="A27" s="112" t="s">
        <v>390</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27" x14ac:dyDescent="0.25">
      <c r="A28" s="113" t="s">
        <v>30</v>
      </c>
      <c r="B28" s="114">
        <v>43959</v>
      </c>
      <c r="C28" s="115">
        <v>35.3232</v>
      </c>
      <c r="D28" s="115"/>
      <c r="E28" s="115"/>
      <c r="F28" s="115"/>
      <c r="G28" s="115"/>
      <c r="H28" s="115"/>
      <c r="I28" s="115"/>
      <c r="J28" s="115"/>
      <c r="K28" s="115"/>
      <c r="L28" s="115"/>
      <c r="M28" s="115"/>
      <c r="N28" s="115">
        <v>-100.48471912975801</v>
      </c>
      <c r="O28" s="116">
        <v>10</v>
      </c>
      <c r="P28" s="115">
        <v>-49.376968028951502</v>
      </c>
      <c r="Q28" s="116">
        <v>11</v>
      </c>
      <c r="R28" s="115">
        <v>-29.117041142666</v>
      </c>
      <c r="S28" s="116">
        <v>13</v>
      </c>
      <c r="T28" s="115">
        <v>-27.442139938222201</v>
      </c>
      <c r="U28" s="116">
        <v>14</v>
      </c>
      <c r="V28" s="115">
        <v>-11.8595575476139</v>
      </c>
      <c r="W28" s="116">
        <v>12</v>
      </c>
      <c r="X28" s="115">
        <v>-0.280657637305121</v>
      </c>
      <c r="Y28" s="116">
        <v>9</v>
      </c>
      <c r="Z28" s="115">
        <v>20.888063276836199</v>
      </c>
      <c r="AA28" s="116">
        <v>8</v>
      </c>
    </row>
    <row r="29" spans="1:27" x14ac:dyDescent="0.25">
      <c r="A29" s="113" t="s">
        <v>31</v>
      </c>
      <c r="B29" s="114">
        <v>43959</v>
      </c>
      <c r="C29" s="115">
        <v>212.22300000000001</v>
      </c>
      <c r="D29" s="115"/>
      <c r="E29" s="115"/>
      <c r="F29" s="115"/>
      <c r="G29" s="115"/>
      <c r="H29" s="115"/>
      <c r="I29" s="115"/>
      <c r="J29" s="115"/>
      <c r="K29" s="115"/>
      <c r="L29" s="115"/>
      <c r="M29" s="115"/>
      <c r="N29" s="115">
        <v>-104.45345036563</v>
      </c>
      <c r="O29" s="116">
        <v>13</v>
      </c>
      <c r="P29" s="115">
        <v>-49.649408202354699</v>
      </c>
      <c r="Q29" s="116">
        <v>13</v>
      </c>
      <c r="R29" s="115">
        <v>-27.296820647999098</v>
      </c>
      <c r="S29" s="116">
        <v>12</v>
      </c>
      <c r="T29" s="115">
        <v>-25.9037769895588</v>
      </c>
      <c r="U29" s="116">
        <v>12</v>
      </c>
      <c r="V29" s="115">
        <v>-5.3314089839032297</v>
      </c>
      <c r="W29" s="116">
        <v>6</v>
      </c>
      <c r="X29" s="115">
        <v>1.89712536676147</v>
      </c>
      <c r="Y29" s="116">
        <v>5</v>
      </c>
      <c r="Z29" s="115">
        <v>76.9429740435734</v>
      </c>
      <c r="AA29" s="116">
        <v>2</v>
      </c>
    </row>
    <row r="30" spans="1:27" x14ac:dyDescent="0.25">
      <c r="A30" s="113" t="s">
        <v>32</v>
      </c>
      <c r="B30" s="114">
        <v>43959</v>
      </c>
      <c r="C30" s="115">
        <v>117.92</v>
      </c>
      <c r="D30" s="115"/>
      <c r="E30" s="115"/>
      <c r="F30" s="115"/>
      <c r="G30" s="115"/>
      <c r="H30" s="115"/>
      <c r="I30" s="115"/>
      <c r="J30" s="115"/>
      <c r="K30" s="115"/>
      <c r="L30" s="115"/>
      <c r="M30" s="115"/>
      <c r="N30" s="115">
        <v>-72.026456810426694</v>
      </c>
      <c r="O30" s="116">
        <v>1</v>
      </c>
      <c r="P30" s="115">
        <v>-32.946394498485198</v>
      </c>
      <c r="Q30" s="116">
        <v>1</v>
      </c>
      <c r="R30" s="115">
        <v>-18.451880703221299</v>
      </c>
      <c r="S30" s="116">
        <v>6</v>
      </c>
      <c r="T30" s="115">
        <v>-16.747793309056998</v>
      </c>
      <c r="U30" s="116">
        <v>5</v>
      </c>
      <c r="V30" s="115">
        <v>-3.9327881399280602</v>
      </c>
      <c r="W30" s="116">
        <v>2</v>
      </c>
      <c r="X30" s="115">
        <v>1.24739414237381</v>
      </c>
      <c r="Y30" s="116">
        <v>7</v>
      </c>
      <c r="Z30" s="115">
        <v>68.577298050139305</v>
      </c>
      <c r="AA30" s="116">
        <v>3</v>
      </c>
    </row>
    <row r="31" spans="1:27" x14ac:dyDescent="0.25">
      <c r="A31" s="113" t="s">
        <v>33</v>
      </c>
      <c r="B31" s="114">
        <v>43959</v>
      </c>
      <c r="C31" s="115">
        <v>8.26</v>
      </c>
      <c r="D31" s="115"/>
      <c r="E31" s="115"/>
      <c r="F31" s="115"/>
      <c r="G31" s="115"/>
      <c r="H31" s="115"/>
      <c r="I31" s="115"/>
      <c r="J31" s="115"/>
      <c r="K31" s="115"/>
      <c r="L31" s="115"/>
      <c r="M31" s="115"/>
      <c r="N31" s="115">
        <v>-95.182287703063395</v>
      </c>
      <c r="O31" s="116">
        <v>7</v>
      </c>
      <c r="P31" s="115">
        <v>-40.032157764715897</v>
      </c>
      <c r="Q31" s="116">
        <v>6</v>
      </c>
      <c r="R31" s="115">
        <v>-21.275924289565001</v>
      </c>
      <c r="S31" s="116">
        <v>8</v>
      </c>
      <c r="T31" s="115">
        <v>-17.762281488731201</v>
      </c>
      <c r="U31" s="116">
        <v>6</v>
      </c>
      <c r="V31" s="115"/>
      <c r="W31" s="116"/>
      <c r="X31" s="115"/>
      <c r="Y31" s="116"/>
      <c r="Z31" s="115">
        <v>-10.129186602870799</v>
      </c>
      <c r="AA31" s="116">
        <v>14</v>
      </c>
    </row>
    <row r="32" spans="1:27" x14ac:dyDescent="0.25">
      <c r="A32" s="113" t="s">
        <v>34</v>
      </c>
      <c r="B32" s="114">
        <v>43959</v>
      </c>
      <c r="C32" s="115">
        <v>32.380000000000003</v>
      </c>
      <c r="D32" s="115"/>
      <c r="E32" s="115"/>
      <c r="F32" s="115"/>
      <c r="G32" s="115"/>
      <c r="H32" s="115"/>
      <c r="I32" s="115"/>
      <c r="J32" s="115"/>
      <c r="K32" s="115"/>
      <c r="L32" s="115"/>
      <c r="M32" s="115"/>
      <c r="N32" s="115">
        <v>-142.639549505221</v>
      </c>
      <c r="O32" s="116">
        <v>16</v>
      </c>
      <c r="P32" s="115">
        <v>-61.466323353237001</v>
      </c>
      <c r="Q32" s="116">
        <v>16</v>
      </c>
      <c r="R32" s="115">
        <v>-36.887557336271698</v>
      </c>
      <c r="S32" s="116">
        <v>16</v>
      </c>
      <c r="T32" s="115">
        <v>-34.557189569513604</v>
      </c>
      <c r="U32" s="116">
        <v>16</v>
      </c>
      <c r="V32" s="115">
        <v>-10.583817809638299</v>
      </c>
      <c r="W32" s="116">
        <v>11</v>
      </c>
      <c r="X32" s="115">
        <v>-1.5046878766649201</v>
      </c>
      <c r="Y32" s="116">
        <v>11</v>
      </c>
      <c r="Z32" s="115">
        <v>18.377277840270001</v>
      </c>
      <c r="AA32" s="116">
        <v>10</v>
      </c>
    </row>
    <row r="33" spans="1:27" x14ac:dyDescent="0.25">
      <c r="A33" s="113" t="s">
        <v>35</v>
      </c>
      <c r="B33" s="114">
        <v>43959</v>
      </c>
      <c r="C33" s="115">
        <v>9.3630999999999993</v>
      </c>
      <c r="D33" s="115"/>
      <c r="E33" s="115"/>
      <c r="F33" s="115"/>
      <c r="G33" s="115"/>
      <c r="H33" s="115"/>
      <c r="I33" s="115"/>
      <c r="J33" s="115"/>
      <c r="K33" s="115"/>
      <c r="L33" s="115"/>
      <c r="M33" s="115"/>
      <c r="N33" s="115">
        <v>-90.228742839932593</v>
      </c>
      <c r="O33" s="116">
        <v>6</v>
      </c>
      <c r="P33" s="115">
        <v>-38.357200092563801</v>
      </c>
      <c r="Q33" s="116">
        <v>3</v>
      </c>
      <c r="R33" s="115">
        <v>-17.2163780664564</v>
      </c>
      <c r="S33" s="116">
        <v>4</v>
      </c>
      <c r="T33" s="115">
        <v>-17.7892566768693</v>
      </c>
      <c r="U33" s="116">
        <v>7</v>
      </c>
      <c r="V33" s="115">
        <v>-9.8432744016915503</v>
      </c>
      <c r="W33" s="116">
        <v>10</v>
      </c>
      <c r="X33" s="115"/>
      <c r="Y33" s="116"/>
      <c r="Z33" s="115">
        <v>-1.3634516129032299</v>
      </c>
      <c r="AA33" s="116">
        <v>12</v>
      </c>
    </row>
    <row r="34" spans="1:27" x14ac:dyDescent="0.25">
      <c r="A34" s="113" t="s">
        <v>36</v>
      </c>
      <c r="B34" s="114">
        <v>43959</v>
      </c>
      <c r="C34" s="115">
        <v>24.845099999999999</v>
      </c>
      <c r="D34" s="115"/>
      <c r="E34" s="115"/>
      <c r="F34" s="115"/>
      <c r="G34" s="115"/>
      <c r="H34" s="115"/>
      <c r="I34" s="115"/>
      <c r="J34" s="115"/>
      <c r="K34" s="115"/>
      <c r="L34" s="115"/>
      <c r="M34" s="115"/>
      <c r="N34" s="115">
        <v>-115.296133863355</v>
      </c>
      <c r="O34" s="116">
        <v>14</v>
      </c>
      <c r="P34" s="115">
        <v>-51.345790316477903</v>
      </c>
      <c r="Q34" s="116">
        <v>14</v>
      </c>
      <c r="R34" s="115">
        <v>-22.7306701211789</v>
      </c>
      <c r="S34" s="116">
        <v>9</v>
      </c>
      <c r="T34" s="115">
        <v>-19.246512683134601</v>
      </c>
      <c r="U34" s="116">
        <v>9</v>
      </c>
      <c r="V34" s="115">
        <v>-4.9865937700558796</v>
      </c>
      <c r="W34" s="116">
        <v>5</v>
      </c>
      <c r="X34" s="115">
        <v>3.97127191697937</v>
      </c>
      <c r="Y34" s="116">
        <v>2</v>
      </c>
      <c r="Z34" s="115">
        <v>82.961299522634306</v>
      </c>
      <c r="AA34" s="116">
        <v>1</v>
      </c>
    </row>
    <row r="35" spans="1:27" x14ac:dyDescent="0.25">
      <c r="A35" s="113" t="s">
        <v>37</v>
      </c>
      <c r="B35" s="114">
        <v>43959</v>
      </c>
      <c r="C35" s="115">
        <v>27.454000000000001</v>
      </c>
      <c r="D35" s="115"/>
      <c r="E35" s="115"/>
      <c r="F35" s="115"/>
      <c r="G35" s="115"/>
      <c r="H35" s="115"/>
      <c r="I35" s="115"/>
      <c r="J35" s="115"/>
      <c r="K35" s="115"/>
      <c r="L35" s="115"/>
      <c r="M35" s="115"/>
      <c r="N35" s="115">
        <v>-104.18167320855601</v>
      </c>
      <c r="O35" s="116">
        <v>12</v>
      </c>
      <c r="P35" s="115">
        <v>-45.024773542936401</v>
      </c>
      <c r="Q35" s="116">
        <v>9</v>
      </c>
      <c r="R35" s="115">
        <v>-23.881810348157099</v>
      </c>
      <c r="S35" s="116">
        <v>11</v>
      </c>
      <c r="T35" s="115">
        <v>-20.6218986888309</v>
      </c>
      <c r="U35" s="116">
        <v>10</v>
      </c>
      <c r="V35" s="115">
        <v>-6.5963808541009499</v>
      </c>
      <c r="W35" s="116">
        <v>8</v>
      </c>
      <c r="X35" s="115">
        <v>3.77791110549731</v>
      </c>
      <c r="Y35" s="116">
        <v>3</v>
      </c>
      <c r="Z35" s="115">
        <v>16.884998674794598</v>
      </c>
      <c r="AA35" s="116">
        <v>11</v>
      </c>
    </row>
    <row r="36" spans="1:27" x14ac:dyDescent="0.25">
      <c r="A36" s="113" t="s">
        <v>38</v>
      </c>
      <c r="B36" s="114">
        <v>43959</v>
      </c>
      <c r="C36" s="115">
        <v>56.744799999999998</v>
      </c>
      <c r="D36" s="115"/>
      <c r="E36" s="115"/>
      <c r="F36" s="115"/>
      <c r="G36" s="115"/>
      <c r="H36" s="115"/>
      <c r="I36" s="115"/>
      <c r="J36" s="115"/>
      <c r="K36" s="115"/>
      <c r="L36" s="115"/>
      <c r="M36" s="115"/>
      <c r="N36" s="115">
        <v>-103.99100860630701</v>
      </c>
      <c r="O36" s="116">
        <v>11</v>
      </c>
      <c r="P36" s="115">
        <v>-46.500663681902999</v>
      </c>
      <c r="Q36" s="116">
        <v>10</v>
      </c>
      <c r="R36" s="115">
        <v>-23.140209881729302</v>
      </c>
      <c r="S36" s="116">
        <v>10</v>
      </c>
      <c r="T36" s="115">
        <v>-20.754991062382899</v>
      </c>
      <c r="U36" s="116">
        <v>11</v>
      </c>
      <c r="V36" s="115">
        <v>-4.1220530030442903</v>
      </c>
      <c r="W36" s="116">
        <v>3</v>
      </c>
      <c r="X36" s="115">
        <v>2.54988634007066</v>
      </c>
      <c r="Y36" s="116">
        <v>4</v>
      </c>
      <c r="Z36" s="115">
        <v>31.3176431718062</v>
      </c>
      <c r="AA36" s="116">
        <v>6</v>
      </c>
    </row>
    <row r="37" spans="1:27" x14ac:dyDescent="0.25">
      <c r="A37" s="113" t="s">
        <v>39</v>
      </c>
      <c r="B37" s="114">
        <v>43959</v>
      </c>
      <c r="C37" s="115">
        <v>39.89</v>
      </c>
      <c r="D37" s="115"/>
      <c r="E37" s="115"/>
      <c r="F37" s="115"/>
      <c r="G37" s="115"/>
      <c r="H37" s="115"/>
      <c r="I37" s="115"/>
      <c r="J37" s="115"/>
      <c r="K37" s="115"/>
      <c r="L37" s="115"/>
      <c r="M37" s="115"/>
      <c r="N37" s="115">
        <v>-99.385999631143903</v>
      </c>
      <c r="O37" s="116">
        <v>9</v>
      </c>
      <c r="P37" s="115">
        <v>-49.636083591941002</v>
      </c>
      <c r="Q37" s="116">
        <v>12</v>
      </c>
      <c r="R37" s="115">
        <v>-31.570250587795101</v>
      </c>
      <c r="S37" s="116">
        <v>14</v>
      </c>
      <c r="T37" s="115">
        <v>-26.0718769950515</v>
      </c>
      <c r="U37" s="116">
        <v>13</v>
      </c>
      <c r="V37" s="115">
        <v>-6.2247813640975904</v>
      </c>
      <c r="W37" s="116">
        <v>7</v>
      </c>
      <c r="X37" s="115">
        <v>1.2393234134999001</v>
      </c>
      <c r="Y37" s="116">
        <v>8</v>
      </c>
      <c r="Z37" s="115">
        <v>20.335160948001398</v>
      </c>
      <c r="AA37" s="116">
        <v>9</v>
      </c>
    </row>
    <row r="38" spans="1:27" x14ac:dyDescent="0.25">
      <c r="A38" s="113" t="s">
        <v>40</v>
      </c>
      <c r="B38" s="114">
        <v>43959</v>
      </c>
      <c r="C38" s="115">
        <v>108.4961</v>
      </c>
      <c r="D38" s="115"/>
      <c r="E38" s="115"/>
      <c r="F38" s="115"/>
      <c r="G38" s="115"/>
      <c r="H38" s="115"/>
      <c r="I38" s="115"/>
      <c r="J38" s="115"/>
      <c r="K38" s="115"/>
      <c r="L38" s="115"/>
      <c r="M38" s="115"/>
      <c r="N38" s="115">
        <v>-86.805690806427506</v>
      </c>
      <c r="O38" s="116">
        <v>4</v>
      </c>
      <c r="P38" s="115">
        <v>-41.574069369767699</v>
      </c>
      <c r="Q38" s="116">
        <v>8</v>
      </c>
      <c r="R38" s="115">
        <v>-19.083091007846701</v>
      </c>
      <c r="S38" s="116">
        <v>7</v>
      </c>
      <c r="T38" s="115">
        <v>-16.227913791337102</v>
      </c>
      <c r="U38" s="116">
        <v>4</v>
      </c>
      <c r="V38" s="115">
        <v>-4.4257399201358298</v>
      </c>
      <c r="W38" s="116">
        <v>4</v>
      </c>
      <c r="X38" s="115">
        <v>5.1783608489386204</v>
      </c>
      <c r="Y38" s="116">
        <v>1</v>
      </c>
      <c r="Z38" s="115">
        <v>62.070228763812203</v>
      </c>
      <c r="AA38" s="116">
        <v>4</v>
      </c>
    </row>
    <row r="39" spans="1:27" x14ac:dyDescent="0.25">
      <c r="A39" s="113" t="s">
        <v>41</v>
      </c>
      <c r="B39" s="114">
        <v>43959</v>
      </c>
      <c r="C39" s="115">
        <v>8.2464999999999993</v>
      </c>
      <c r="D39" s="115"/>
      <c r="E39" s="115"/>
      <c r="F39" s="115"/>
      <c r="G39" s="115"/>
      <c r="H39" s="115"/>
      <c r="I39" s="115"/>
      <c r="J39" s="115"/>
      <c r="K39" s="115"/>
      <c r="L39" s="115"/>
      <c r="M39" s="115"/>
      <c r="N39" s="115">
        <v>-88.695749555418303</v>
      </c>
      <c r="O39" s="116">
        <v>5</v>
      </c>
      <c r="P39" s="115">
        <v>-41.104091331136203</v>
      </c>
      <c r="Q39" s="116">
        <v>7</v>
      </c>
      <c r="R39" s="115">
        <v>-15.351228915904199</v>
      </c>
      <c r="S39" s="116">
        <v>1</v>
      </c>
      <c r="T39" s="115">
        <v>-13.258806455338201</v>
      </c>
      <c r="U39" s="116">
        <v>2</v>
      </c>
      <c r="V39" s="115"/>
      <c r="W39" s="116"/>
      <c r="X39" s="115"/>
      <c r="Y39" s="116"/>
      <c r="Z39" s="115">
        <v>-9.6244736842105301</v>
      </c>
      <c r="AA39" s="116">
        <v>13</v>
      </c>
    </row>
    <row r="40" spans="1:27" x14ac:dyDescent="0.25">
      <c r="A40" s="113" t="s">
        <v>42</v>
      </c>
      <c r="B40" s="114">
        <v>43959</v>
      </c>
      <c r="C40" s="115">
        <v>8.0638000000000005</v>
      </c>
      <c r="D40" s="115"/>
      <c r="E40" s="115"/>
      <c r="F40" s="115"/>
      <c r="G40" s="115"/>
      <c r="H40" s="115"/>
      <c r="I40" s="115"/>
      <c r="J40" s="115"/>
      <c r="K40" s="115"/>
      <c r="L40" s="115"/>
      <c r="M40" s="115"/>
      <c r="N40" s="115">
        <v>-86.448942572413998</v>
      </c>
      <c r="O40" s="116">
        <v>3</v>
      </c>
      <c r="P40" s="115">
        <v>-39.008080122853897</v>
      </c>
      <c r="Q40" s="116">
        <v>4</v>
      </c>
      <c r="R40" s="115">
        <v>-15.5048701792104</v>
      </c>
      <c r="S40" s="116">
        <v>2</v>
      </c>
      <c r="T40" s="115">
        <v>-12.7577193245902</v>
      </c>
      <c r="U40" s="116">
        <v>1</v>
      </c>
      <c r="V40" s="115"/>
      <c r="W40" s="116"/>
      <c r="X40" s="115"/>
      <c r="Y40" s="116"/>
      <c r="Z40" s="115">
        <v>-10.9738043478261</v>
      </c>
      <c r="AA40" s="116">
        <v>16</v>
      </c>
    </row>
    <row r="41" spans="1:27" x14ac:dyDescent="0.25">
      <c r="A41" s="113" t="s">
        <v>43</v>
      </c>
      <c r="B41" s="114">
        <v>43959</v>
      </c>
      <c r="C41" s="115">
        <v>170.64789999999999</v>
      </c>
      <c r="D41" s="115"/>
      <c r="E41" s="115"/>
      <c r="F41" s="115"/>
      <c r="G41" s="115"/>
      <c r="H41" s="115"/>
      <c r="I41" s="115"/>
      <c r="J41" s="115"/>
      <c r="K41" s="115"/>
      <c r="L41" s="115"/>
      <c r="M41" s="115"/>
      <c r="N41" s="115">
        <v>-122.20528363138899</v>
      </c>
      <c r="O41" s="116">
        <v>15</v>
      </c>
      <c r="P41" s="115">
        <v>-58.464524352422799</v>
      </c>
      <c r="Q41" s="116">
        <v>15</v>
      </c>
      <c r="R41" s="115">
        <v>-32.996574248718403</v>
      </c>
      <c r="S41" s="116">
        <v>15</v>
      </c>
      <c r="T41" s="115">
        <v>-30.326036074774098</v>
      </c>
      <c r="U41" s="116">
        <v>15</v>
      </c>
      <c r="V41" s="115">
        <v>-9.5948694956532101</v>
      </c>
      <c r="W41" s="116">
        <v>9</v>
      </c>
      <c r="X41" s="115">
        <v>-1.00992233051285</v>
      </c>
      <c r="Y41" s="116">
        <v>10</v>
      </c>
      <c r="Z41" s="115">
        <v>43.6795433720037</v>
      </c>
      <c r="AA41" s="116">
        <v>5</v>
      </c>
    </row>
    <row r="42" spans="1:27" x14ac:dyDescent="0.25">
      <c r="A42" s="113" t="s">
        <v>44</v>
      </c>
      <c r="B42" s="114">
        <v>43959</v>
      </c>
      <c r="C42" s="115">
        <v>8.51</v>
      </c>
      <c r="D42" s="115"/>
      <c r="E42" s="115"/>
      <c r="F42" s="115"/>
      <c r="G42" s="115"/>
      <c r="H42" s="115"/>
      <c r="I42" s="115"/>
      <c r="J42" s="115"/>
      <c r="K42" s="115"/>
      <c r="L42" s="115"/>
      <c r="M42" s="115"/>
      <c r="N42" s="115">
        <v>-84.167457426510396</v>
      </c>
      <c r="O42" s="116">
        <v>2</v>
      </c>
      <c r="P42" s="115">
        <v>-39.542297325316198</v>
      </c>
      <c r="Q42" s="116">
        <v>5</v>
      </c>
      <c r="R42" s="115">
        <v>-17.652923800382499</v>
      </c>
      <c r="S42" s="116">
        <v>5</v>
      </c>
      <c r="T42" s="115">
        <v>-17.808352849336501</v>
      </c>
      <c r="U42" s="116">
        <v>8</v>
      </c>
      <c r="V42" s="115"/>
      <c r="W42" s="116"/>
      <c r="X42" s="115"/>
      <c r="Y42" s="116"/>
      <c r="Z42" s="115">
        <v>-10.458653846153799</v>
      </c>
      <c r="AA42" s="116">
        <v>15</v>
      </c>
    </row>
    <row r="43" spans="1:27" x14ac:dyDescent="0.25">
      <c r="A43" s="113" t="s">
        <v>45</v>
      </c>
      <c r="B43" s="114">
        <v>43959</v>
      </c>
      <c r="C43" s="115">
        <v>50.596299999999999</v>
      </c>
      <c r="D43" s="115"/>
      <c r="E43" s="115"/>
      <c r="F43" s="115"/>
      <c r="G43" s="115"/>
      <c r="H43" s="115"/>
      <c r="I43" s="115"/>
      <c r="J43" s="115"/>
      <c r="K43" s="115"/>
      <c r="L43" s="115"/>
      <c r="M43" s="115"/>
      <c r="N43" s="115">
        <v>-97.837669267414796</v>
      </c>
      <c r="O43" s="116">
        <v>8</v>
      </c>
      <c r="P43" s="115">
        <v>-37.6305728986802</v>
      </c>
      <c r="Q43" s="116">
        <v>2</v>
      </c>
      <c r="R43" s="115">
        <v>-16.649962410215899</v>
      </c>
      <c r="S43" s="116">
        <v>3</v>
      </c>
      <c r="T43" s="115">
        <v>-14.984273515738201</v>
      </c>
      <c r="U43" s="116">
        <v>3</v>
      </c>
      <c r="V43" s="115">
        <v>-1.3395889211954399</v>
      </c>
      <c r="W43" s="116">
        <v>1</v>
      </c>
      <c r="X43" s="115">
        <v>1.3435298638634701</v>
      </c>
      <c r="Y43" s="116">
        <v>6</v>
      </c>
      <c r="Z43" s="115">
        <v>27.409636514983401</v>
      </c>
      <c r="AA43" s="116">
        <v>7</v>
      </c>
    </row>
    <row r="44" spans="1:27" x14ac:dyDescent="0.25">
      <c r="A44" s="135"/>
      <c r="B44" s="135"/>
      <c r="C44" s="135"/>
      <c r="D44" s="117"/>
      <c r="E44" s="117"/>
      <c r="F44" s="117"/>
      <c r="G44" s="117"/>
      <c r="H44" s="117"/>
      <c r="I44" s="117"/>
      <c r="J44" s="135" t="s">
        <v>47</v>
      </c>
      <c r="K44" s="135"/>
      <c r="L44" s="135" t="s">
        <v>48</v>
      </c>
      <c r="M44" s="135"/>
      <c r="N44" s="135" t="s">
        <v>1</v>
      </c>
      <c r="O44" s="135"/>
      <c r="P44" s="135" t="s">
        <v>2</v>
      </c>
      <c r="Q44" s="135"/>
      <c r="R44" s="135" t="s">
        <v>3</v>
      </c>
      <c r="S44" s="135"/>
      <c r="V44" s="113"/>
      <c r="W44" s="113"/>
      <c r="X44" s="113"/>
      <c r="Y44" s="113"/>
      <c r="Z44" s="117" t="s">
        <v>46</v>
      </c>
      <c r="AA44" s="135" t="s">
        <v>405</v>
      </c>
    </row>
    <row r="45" spans="1:27" x14ac:dyDescent="0.25">
      <c r="A45" s="135"/>
      <c r="B45" s="135"/>
      <c r="C45" s="135"/>
      <c r="D45" s="117"/>
      <c r="E45" s="117"/>
      <c r="F45" s="117"/>
      <c r="G45" s="117"/>
      <c r="H45" s="117"/>
      <c r="I45" s="117"/>
      <c r="J45" s="117" t="s">
        <v>0</v>
      </c>
      <c r="K45" s="117"/>
      <c r="L45" s="117" t="s">
        <v>0</v>
      </c>
      <c r="M45" s="117"/>
      <c r="N45" s="117" t="s">
        <v>0</v>
      </c>
      <c r="O45" s="117"/>
      <c r="P45" s="117" t="s">
        <v>0</v>
      </c>
      <c r="Q45" s="117"/>
      <c r="R45" s="117" t="s">
        <v>0</v>
      </c>
      <c r="S45" s="117"/>
      <c r="V45" s="113"/>
      <c r="W45" s="113"/>
      <c r="X45" s="113"/>
      <c r="Y45" s="113"/>
      <c r="Z45" s="117" t="s">
        <v>0</v>
      </c>
      <c r="AA45" s="135"/>
    </row>
    <row r="46" spans="1:27" x14ac:dyDescent="0.25">
      <c r="A46" s="117" t="s">
        <v>7</v>
      </c>
      <c r="B46" s="117" t="s">
        <v>8</v>
      </c>
      <c r="C46" s="117" t="s">
        <v>9</v>
      </c>
      <c r="D46" s="117"/>
      <c r="E46" s="117"/>
      <c r="F46" s="117"/>
      <c r="G46" s="117"/>
      <c r="H46" s="117"/>
      <c r="I46" s="117"/>
      <c r="J46" s="117"/>
      <c r="K46" s="117" t="s">
        <v>10</v>
      </c>
      <c r="L46" s="117"/>
      <c r="M46" s="117" t="s">
        <v>10</v>
      </c>
      <c r="N46" s="117"/>
      <c r="O46" s="117" t="s">
        <v>10</v>
      </c>
      <c r="P46" s="117"/>
      <c r="Q46" s="117" t="s">
        <v>10</v>
      </c>
      <c r="R46" s="117"/>
      <c r="S46" s="117" t="s">
        <v>10</v>
      </c>
      <c r="V46" s="113"/>
      <c r="W46" s="113"/>
      <c r="X46" s="113"/>
      <c r="Y46" s="113"/>
      <c r="Z46" s="117"/>
      <c r="AA46" s="117" t="s">
        <v>10</v>
      </c>
    </row>
    <row r="47" spans="1:27" x14ac:dyDescent="0.25">
      <c r="A47" s="112" t="s">
        <v>389</v>
      </c>
      <c r="B47" s="112"/>
      <c r="C47" s="112"/>
      <c r="D47" s="112"/>
      <c r="E47" s="112"/>
      <c r="F47" s="112"/>
      <c r="G47" s="112"/>
      <c r="H47" s="112"/>
      <c r="I47" s="112"/>
      <c r="J47" s="112"/>
      <c r="K47" s="112"/>
      <c r="L47" s="112"/>
      <c r="M47" s="112"/>
      <c r="N47" s="112"/>
      <c r="O47" s="112"/>
      <c r="P47" s="112"/>
      <c r="Q47" s="112"/>
      <c r="R47" s="112"/>
      <c r="S47" s="112"/>
      <c r="V47" s="113"/>
      <c r="W47" s="113"/>
      <c r="X47" s="113"/>
      <c r="Y47" s="113"/>
      <c r="Z47" s="112"/>
      <c r="AA47" s="112"/>
    </row>
    <row r="48" spans="1:27" x14ac:dyDescent="0.25">
      <c r="A48" s="113" t="s">
        <v>379</v>
      </c>
      <c r="B48" s="114">
        <v>43959</v>
      </c>
      <c r="C48" s="115">
        <v>9.42</v>
      </c>
      <c r="D48" s="115"/>
      <c r="E48" s="115"/>
      <c r="F48" s="115"/>
      <c r="G48" s="115"/>
      <c r="H48" s="115"/>
      <c r="I48" s="115"/>
      <c r="J48" s="115">
        <v>42.186777623671198</v>
      </c>
      <c r="K48" s="116">
        <v>2</v>
      </c>
      <c r="L48" s="115">
        <v>27.7415852334417</v>
      </c>
      <c r="M48" s="116">
        <v>3</v>
      </c>
      <c r="N48" s="115"/>
      <c r="O48" s="116"/>
      <c r="P48" s="115"/>
      <c r="Q48" s="116"/>
      <c r="R48" s="115"/>
      <c r="S48" s="116"/>
      <c r="V48" s="113"/>
      <c r="W48" s="113"/>
      <c r="X48" s="113"/>
      <c r="Y48" s="113"/>
      <c r="Z48" s="115">
        <v>-24.616279069767501</v>
      </c>
      <c r="AA48" s="116">
        <v>3</v>
      </c>
    </row>
    <row r="49" spans="1:27" x14ac:dyDescent="0.25">
      <c r="A49" s="113" t="s">
        <v>49</v>
      </c>
      <c r="B49" s="114">
        <v>43959</v>
      </c>
      <c r="C49" s="115">
        <v>8.56</v>
      </c>
      <c r="D49" s="115"/>
      <c r="E49" s="115"/>
      <c r="F49" s="115"/>
      <c r="G49" s="115"/>
      <c r="H49" s="115"/>
      <c r="I49" s="115"/>
      <c r="J49" s="115">
        <v>21.495877502944801</v>
      </c>
      <c r="K49" s="116">
        <v>3</v>
      </c>
      <c r="L49" s="115">
        <v>62.776412776412798</v>
      </c>
      <c r="M49" s="116">
        <v>2</v>
      </c>
      <c r="N49" s="115">
        <v>-87.545787545787505</v>
      </c>
      <c r="O49" s="116">
        <v>1</v>
      </c>
      <c r="P49" s="115">
        <v>-37.053898482469897</v>
      </c>
      <c r="Q49" s="116">
        <v>1</v>
      </c>
      <c r="R49" s="115">
        <v>-17.445996517099498</v>
      </c>
      <c r="S49" s="116">
        <v>1</v>
      </c>
      <c r="V49" s="113"/>
      <c r="W49" s="113"/>
      <c r="X49" s="113"/>
      <c r="Y49" s="113"/>
      <c r="Z49" s="115">
        <v>-17.4617940199335</v>
      </c>
      <c r="AA49" s="116">
        <v>2</v>
      </c>
    </row>
    <row r="50" spans="1:27" x14ac:dyDescent="0.25">
      <c r="A50" s="113" t="s">
        <v>50</v>
      </c>
      <c r="B50" s="114">
        <v>43959</v>
      </c>
      <c r="C50" s="115">
        <v>91.181299999999993</v>
      </c>
      <c r="D50" s="115"/>
      <c r="E50" s="115"/>
      <c r="F50" s="115"/>
      <c r="G50" s="115"/>
      <c r="H50" s="115"/>
      <c r="I50" s="115"/>
      <c r="J50" s="115">
        <v>53.304473934291899</v>
      </c>
      <c r="K50" s="116">
        <v>1</v>
      </c>
      <c r="L50" s="115">
        <v>71.616083611554501</v>
      </c>
      <c r="M50" s="116">
        <v>1</v>
      </c>
      <c r="N50" s="115">
        <v>-99.775887147214405</v>
      </c>
      <c r="O50" s="116">
        <v>2</v>
      </c>
      <c r="P50" s="115">
        <v>-44.650456247976003</v>
      </c>
      <c r="Q50" s="116">
        <v>2</v>
      </c>
      <c r="R50" s="115">
        <v>-19.538153387513798</v>
      </c>
      <c r="S50" s="116">
        <v>2</v>
      </c>
      <c r="V50" s="113"/>
      <c r="W50" s="113"/>
      <c r="X50" s="113"/>
      <c r="Y50" s="113"/>
      <c r="Z50" s="115">
        <v>12.1107044053997</v>
      </c>
      <c r="AA50" s="116">
        <v>1</v>
      </c>
    </row>
    <row r="51" spans="1:27" x14ac:dyDescent="0.25">
      <c r="A51" s="135"/>
      <c r="B51" s="135"/>
      <c r="C51" s="135"/>
      <c r="D51" s="117"/>
      <c r="E51" s="117"/>
      <c r="F51" s="117"/>
      <c r="G51" s="117"/>
      <c r="H51" s="117"/>
      <c r="I51" s="117"/>
      <c r="J51" s="135" t="s">
        <v>47</v>
      </c>
      <c r="K51" s="135"/>
      <c r="L51" s="135" t="s">
        <v>48</v>
      </c>
      <c r="M51" s="135"/>
      <c r="N51" s="135" t="s">
        <v>1</v>
      </c>
      <c r="O51" s="135"/>
      <c r="P51" s="135" t="s">
        <v>2</v>
      </c>
      <c r="Q51" s="135"/>
      <c r="R51" s="135" t="s">
        <v>3</v>
      </c>
      <c r="S51" s="135"/>
      <c r="Z51" s="117" t="s">
        <v>46</v>
      </c>
      <c r="AA51" s="135" t="s">
        <v>405</v>
      </c>
    </row>
    <row r="52" spans="1:27" x14ac:dyDescent="0.25">
      <c r="A52" s="135"/>
      <c r="B52" s="135"/>
      <c r="C52" s="135"/>
      <c r="D52" s="117"/>
      <c r="E52" s="117"/>
      <c r="F52" s="117"/>
      <c r="G52" s="117"/>
      <c r="H52" s="117"/>
      <c r="I52" s="117"/>
      <c r="J52" s="117" t="s">
        <v>0</v>
      </c>
      <c r="K52" s="117"/>
      <c r="L52" s="117" t="s">
        <v>0</v>
      </c>
      <c r="M52" s="117"/>
      <c r="N52" s="117" t="s">
        <v>0</v>
      </c>
      <c r="O52" s="117"/>
      <c r="P52" s="117" t="s">
        <v>0</v>
      </c>
      <c r="Q52" s="117"/>
      <c r="R52" s="117" t="s">
        <v>0</v>
      </c>
      <c r="S52" s="117"/>
      <c r="Z52" s="117" t="s">
        <v>0</v>
      </c>
      <c r="AA52" s="135"/>
    </row>
    <row r="53" spans="1:27" x14ac:dyDescent="0.25">
      <c r="A53" s="117" t="s">
        <v>7</v>
      </c>
      <c r="B53" s="117" t="s">
        <v>8</v>
      </c>
      <c r="C53" s="117" t="s">
        <v>9</v>
      </c>
      <c r="D53" s="117"/>
      <c r="E53" s="117"/>
      <c r="F53" s="117"/>
      <c r="G53" s="117"/>
      <c r="H53" s="117"/>
      <c r="I53" s="117"/>
      <c r="J53" s="117"/>
      <c r="K53" s="117" t="s">
        <v>10</v>
      </c>
      <c r="L53" s="117"/>
      <c r="M53" s="117" t="s">
        <v>10</v>
      </c>
      <c r="N53" s="117"/>
      <c r="O53" s="117" t="s">
        <v>10</v>
      </c>
      <c r="P53" s="117"/>
      <c r="Q53" s="117" t="s">
        <v>10</v>
      </c>
      <c r="R53" s="117"/>
      <c r="S53" s="117" t="s">
        <v>10</v>
      </c>
      <c r="Z53" s="117"/>
      <c r="AA53" s="117" t="s">
        <v>10</v>
      </c>
    </row>
    <row r="54" spans="1:27" x14ac:dyDescent="0.25">
      <c r="A54" s="112" t="s">
        <v>389</v>
      </c>
      <c r="B54" s="112"/>
      <c r="C54" s="112"/>
      <c r="D54" s="112"/>
      <c r="E54" s="112"/>
      <c r="F54" s="112"/>
      <c r="G54" s="112"/>
      <c r="H54" s="112"/>
      <c r="I54" s="112"/>
      <c r="J54" s="112"/>
      <c r="K54" s="112"/>
      <c r="L54" s="112"/>
      <c r="M54" s="112"/>
      <c r="N54" s="112"/>
      <c r="O54" s="112"/>
      <c r="P54" s="112"/>
      <c r="Q54" s="112"/>
      <c r="R54" s="112"/>
      <c r="S54" s="112"/>
      <c r="Z54" s="112"/>
      <c r="AA54" s="112"/>
    </row>
    <row r="55" spans="1:27" x14ac:dyDescent="0.25">
      <c r="A55" s="113" t="s">
        <v>381</v>
      </c>
      <c r="B55" s="114">
        <v>43959</v>
      </c>
      <c r="C55" s="115">
        <v>9.3800000000000008</v>
      </c>
      <c r="D55" s="115"/>
      <c r="E55" s="115"/>
      <c r="F55" s="115"/>
      <c r="G55" s="115"/>
      <c r="H55" s="115"/>
      <c r="I55" s="115"/>
      <c r="J55" s="115">
        <v>39.502164502164497</v>
      </c>
      <c r="K55" s="116">
        <v>2</v>
      </c>
      <c r="L55" s="115">
        <v>25.1541530649259</v>
      </c>
      <c r="M55" s="116">
        <v>3</v>
      </c>
      <c r="N55" s="115"/>
      <c r="O55" s="116"/>
      <c r="P55" s="115"/>
      <c r="Q55" s="116"/>
      <c r="R55" s="115"/>
      <c r="S55" s="116"/>
      <c r="Z55" s="115">
        <v>-26.3139534883721</v>
      </c>
      <c r="AA55" s="116">
        <v>3</v>
      </c>
    </row>
    <row r="56" spans="1:27" x14ac:dyDescent="0.25">
      <c r="A56" s="113" t="s">
        <v>51</v>
      </c>
      <c r="B56" s="114">
        <v>43959</v>
      </c>
      <c r="C56" s="115">
        <v>8.52</v>
      </c>
      <c r="D56" s="115"/>
      <c r="E56" s="115"/>
      <c r="F56" s="115"/>
      <c r="G56" s="115"/>
      <c r="H56" s="115"/>
      <c r="I56" s="115"/>
      <c r="J56" s="115">
        <v>21.597633136094601</v>
      </c>
      <c r="K56" s="116">
        <v>3</v>
      </c>
      <c r="L56" s="115">
        <v>61.508425811755103</v>
      </c>
      <c r="M56" s="116">
        <v>2</v>
      </c>
      <c r="N56" s="115">
        <v>-88.153604637121106</v>
      </c>
      <c r="O56" s="116">
        <v>1</v>
      </c>
      <c r="P56" s="115">
        <v>-37.662766213767199</v>
      </c>
      <c r="Q56" s="116">
        <v>1</v>
      </c>
      <c r="R56" s="115">
        <v>-17.8698593555279</v>
      </c>
      <c r="S56" s="116">
        <v>1</v>
      </c>
      <c r="Z56" s="115">
        <v>-17.946843853820599</v>
      </c>
      <c r="AA56" s="116">
        <v>2</v>
      </c>
    </row>
    <row r="57" spans="1:27" x14ac:dyDescent="0.25">
      <c r="A57" s="113" t="s">
        <v>52</v>
      </c>
      <c r="B57" s="114">
        <v>43959</v>
      </c>
      <c r="C57" s="115">
        <v>86.214799999999997</v>
      </c>
      <c r="D57" s="115"/>
      <c r="E57" s="115"/>
      <c r="F57" s="115"/>
      <c r="G57" s="115"/>
      <c r="H57" s="115"/>
      <c r="I57" s="115"/>
      <c r="J57" s="115">
        <v>52.404447509515997</v>
      </c>
      <c r="K57" s="116">
        <v>1</v>
      </c>
      <c r="L57" s="115">
        <v>70.686238533611601</v>
      </c>
      <c r="M57" s="116">
        <v>1</v>
      </c>
      <c r="N57" s="115">
        <v>-100.383637365341</v>
      </c>
      <c r="O57" s="116">
        <v>2</v>
      </c>
      <c r="P57" s="115">
        <v>-45.2897050733065</v>
      </c>
      <c r="Q57" s="116">
        <v>2</v>
      </c>
      <c r="R57" s="115">
        <v>-20.223507624780201</v>
      </c>
      <c r="S57" s="116">
        <v>2</v>
      </c>
      <c r="Z57" s="115">
        <v>126.133752339929</v>
      </c>
      <c r="AA57" s="116">
        <v>1</v>
      </c>
    </row>
    <row r="58" spans="1:27" x14ac:dyDescent="0.25">
      <c r="A58" s="135"/>
      <c r="B58" s="135"/>
      <c r="C58" s="135"/>
      <c r="D58" s="117"/>
      <c r="E58" s="117"/>
      <c r="F58" s="117"/>
      <c r="G58" s="117"/>
      <c r="H58" s="117"/>
      <c r="I58" s="117"/>
      <c r="J58" s="117"/>
      <c r="K58" s="117"/>
      <c r="L58" s="135" t="s">
        <v>48</v>
      </c>
      <c r="M58" s="135"/>
      <c r="N58" s="135" t="s">
        <v>1</v>
      </c>
      <c r="O58" s="135"/>
      <c r="P58" s="135" t="s">
        <v>2</v>
      </c>
      <c r="Q58" s="135"/>
      <c r="R58" s="135" t="s">
        <v>3</v>
      </c>
      <c r="S58" s="135"/>
      <c r="T58" s="135" t="s">
        <v>4</v>
      </c>
      <c r="U58" s="135"/>
      <c r="V58" s="135" t="s">
        <v>5</v>
      </c>
      <c r="W58" s="135"/>
      <c r="Z58" s="117" t="s">
        <v>46</v>
      </c>
      <c r="AA58" s="135" t="s">
        <v>405</v>
      </c>
    </row>
    <row r="59" spans="1:27" x14ac:dyDescent="0.25">
      <c r="A59" s="135"/>
      <c r="B59" s="135"/>
      <c r="C59" s="135"/>
      <c r="D59" s="117"/>
      <c r="E59" s="117"/>
      <c r="F59" s="117"/>
      <c r="G59" s="117"/>
      <c r="H59" s="117"/>
      <c r="I59" s="117"/>
      <c r="J59" s="117"/>
      <c r="K59" s="117"/>
      <c r="L59" s="117" t="s">
        <v>0</v>
      </c>
      <c r="M59" s="117"/>
      <c r="N59" s="117" t="s">
        <v>0</v>
      </c>
      <c r="O59" s="117"/>
      <c r="P59" s="117" t="s">
        <v>0</v>
      </c>
      <c r="Q59" s="117"/>
      <c r="R59" s="117" t="s">
        <v>0</v>
      </c>
      <c r="S59" s="117"/>
      <c r="T59" s="117" t="s">
        <v>0</v>
      </c>
      <c r="U59" s="117"/>
      <c r="V59" s="117" t="s">
        <v>0</v>
      </c>
      <c r="W59" s="117"/>
      <c r="Z59" s="117" t="s">
        <v>0</v>
      </c>
      <c r="AA59" s="135"/>
    </row>
    <row r="60" spans="1:27" x14ac:dyDescent="0.25">
      <c r="A60" s="117" t="s">
        <v>7</v>
      </c>
      <c r="B60" s="117" t="s">
        <v>8</v>
      </c>
      <c r="C60" s="117" t="s">
        <v>9</v>
      </c>
      <c r="D60" s="117"/>
      <c r="E60" s="117"/>
      <c r="F60" s="117"/>
      <c r="G60" s="117"/>
      <c r="H60" s="117"/>
      <c r="I60" s="117"/>
      <c r="J60" s="117"/>
      <c r="K60" s="117"/>
      <c r="L60" s="117"/>
      <c r="M60" s="117" t="s">
        <v>10</v>
      </c>
      <c r="N60" s="117"/>
      <c r="O60" s="117" t="s">
        <v>10</v>
      </c>
      <c r="P60" s="117"/>
      <c r="Q60" s="117" t="s">
        <v>10</v>
      </c>
      <c r="R60" s="117"/>
      <c r="S60" s="117" t="s">
        <v>10</v>
      </c>
      <c r="T60" s="117"/>
      <c r="U60" s="117" t="s">
        <v>10</v>
      </c>
      <c r="V60" s="117"/>
      <c r="W60" s="117" t="s">
        <v>10</v>
      </c>
      <c r="Z60" s="117"/>
      <c r="AA60" s="117" t="s">
        <v>10</v>
      </c>
    </row>
    <row r="61" spans="1:27" x14ac:dyDescent="0.25">
      <c r="A61" s="112" t="s">
        <v>386</v>
      </c>
      <c r="B61" s="112"/>
      <c r="C61" s="112"/>
      <c r="D61" s="112"/>
      <c r="E61" s="112"/>
      <c r="F61" s="112"/>
      <c r="G61" s="112"/>
      <c r="H61" s="112"/>
      <c r="I61" s="112"/>
      <c r="J61" s="112"/>
      <c r="K61" s="112"/>
      <c r="L61" s="112"/>
      <c r="M61" s="112"/>
      <c r="N61" s="112"/>
      <c r="O61" s="112"/>
      <c r="P61" s="112"/>
      <c r="Q61" s="112"/>
      <c r="R61" s="112"/>
      <c r="S61" s="112"/>
      <c r="T61" s="112"/>
      <c r="U61" s="112"/>
      <c r="V61" s="112"/>
      <c r="W61" s="112"/>
      <c r="Z61" s="112"/>
      <c r="AA61" s="112"/>
    </row>
    <row r="62" spans="1:27" x14ac:dyDescent="0.25">
      <c r="A62" s="113" t="s">
        <v>53</v>
      </c>
      <c r="B62" s="114">
        <v>43959</v>
      </c>
      <c r="C62" s="115">
        <v>32.951500000000003</v>
      </c>
      <c r="D62" s="115"/>
      <c r="E62" s="115"/>
      <c r="F62" s="115"/>
      <c r="G62" s="115"/>
      <c r="H62" s="115"/>
      <c r="I62" s="115"/>
      <c r="J62" s="115"/>
      <c r="K62" s="115"/>
      <c r="L62" s="115">
        <v>7.2876755822723398</v>
      </c>
      <c r="M62" s="116">
        <v>26</v>
      </c>
      <c r="N62" s="115">
        <v>-1.92129548730706</v>
      </c>
      <c r="O62" s="116">
        <v>26</v>
      </c>
      <c r="P62" s="115">
        <v>-4.6426896969698301</v>
      </c>
      <c r="Q62" s="116">
        <v>27</v>
      </c>
      <c r="R62" s="115">
        <v>-5.1016196430479797</v>
      </c>
      <c r="S62" s="116">
        <v>28</v>
      </c>
      <c r="T62" s="115">
        <v>0.77807650219744395</v>
      </c>
      <c r="U62" s="116">
        <v>26</v>
      </c>
      <c r="V62" s="115">
        <v>3.6429553309954001</v>
      </c>
      <c r="W62" s="116">
        <v>25</v>
      </c>
      <c r="Z62" s="115">
        <v>9.4611207792814795</v>
      </c>
      <c r="AA62" s="116">
        <v>24</v>
      </c>
    </row>
    <row r="63" spans="1:27" x14ac:dyDescent="0.25">
      <c r="A63" s="113" t="s">
        <v>54</v>
      </c>
      <c r="B63" s="114">
        <v>43959</v>
      </c>
      <c r="C63" s="115">
        <v>1.4522999999999999</v>
      </c>
      <c r="D63" s="115"/>
      <c r="E63" s="115"/>
      <c r="F63" s="115"/>
      <c r="G63" s="115"/>
      <c r="H63" s="115"/>
      <c r="I63" s="115"/>
      <c r="J63" s="115"/>
      <c r="K63" s="115"/>
      <c r="L63" s="115">
        <v>0</v>
      </c>
      <c r="M63" s="116">
        <v>27</v>
      </c>
      <c r="N63" s="115">
        <v>-101.69720801402499</v>
      </c>
      <c r="O63" s="116">
        <v>29</v>
      </c>
      <c r="P63" s="115"/>
      <c r="Q63" s="116"/>
      <c r="R63" s="115"/>
      <c r="S63" s="116"/>
      <c r="T63" s="115"/>
      <c r="U63" s="116"/>
      <c r="V63" s="115"/>
      <c r="W63" s="116"/>
      <c r="Z63" s="115">
        <v>-52.956981568063597</v>
      </c>
      <c r="AA63" s="116">
        <v>30</v>
      </c>
    </row>
    <row r="64" spans="1:27" x14ac:dyDescent="0.25">
      <c r="A64" s="113" t="s">
        <v>55</v>
      </c>
      <c r="B64" s="114">
        <v>43959</v>
      </c>
      <c r="C64" s="115">
        <v>23.355399999999999</v>
      </c>
      <c r="D64" s="115"/>
      <c r="E64" s="115"/>
      <c r="F64" s="115"/>
      <c r="G64" s="115"/>
      <c r="H64" s="115"/>
      <c r="I64" s="115"/>
      <c r="J64" s="115"/>
      <c r="K64" s="115"/>
      <c r="L64" s="115">
        <v>57.867384316363797</v>
      </c>
      <c r="M64" s="116">
        <v>5</v>
      </c>
      <c r="N64" s="115">
        <v>12.6669897301158</v>
      </c>
      <c r="O64" s="116">
        <v>12</v>
      </c>
      <c r="P64" s="115">
        <v>15.409525579474201</v>
      </c>
      <c r="Q64" s="116">
        <v>5</v>
      </c>
      <c r="R64" s="115">
        <v>11.689284025074899</v>
      </c>
      <c r="S64" s="116">
        <v>5</v>
      </c>
      <c r="T64" s="115">
        <v>15.057604928880099</v>
      </c>
      <c r="U64" s="116">
        <v>5</v>
      </c>
      <c r="V64" s="115">
        <v>10.307882078835201</v>
      </c>
      <c r="W64" s="116">
        <v>6</v>
      </c>
      <c r="Z64" s="115">
        <v>13.6544170886492</v>
      </c>
      <c r="AA64" s="116">
        <v>4</v>
      </c>
    </row>
    <row r="65" spans="1:27" x14ac:dyDescent="0.25">
      <c r="A65" s="113" t="s">
        <v>56</v>
      </c>
      <c r="B65" s="114">
        <v>43959</v>
      </c>
      <c r="C65" s="115">
        <v>18.402799999999999</v>
      </c>
      <c r="D65" s="115"/>
      <c r="E65" s="115"/>
      <c r="F65" s="115"/>
      <c r="G65" s="115"/>
      <c r="H65" s="115"/>
      <c r="I65" s="115"/>
      <c r="J65" s="115"/>
      <c r="K65" s="115"/>
      <c r="L65" s="115">
        <v>42.532562481722401</v>
      </c>
      <c r="M65" s="116">
        <v>13</v>
      </c>
      <c r="N65" s="115">
        <v>13.788394707051101</v>
      </c>
      <c r="O65" s="116">
        <v>10</v>
      </c>
      <c r="P65" s="115">
        <v>11.901198404977499</v>
      </c>
      <c r="Q65" s="116">
        <v>14</v>
      </c>
      <c r="R65" s="115">
        <v>7.8199326376272298</v>
      </c>
      <c r="S65" s="116">
        <v>18</v>
      </c>
      <c r="T65" s="115">
        <v>1.5083945791298401</v>
      </c>
      <c r="U65" s="116">
        <v>25</v>
      </c>
      <c r="V65" s="115">
        <v>4.4640310920225499</v>
      </c>
      <c r="W65" s="116">
        <v>24</v>
      </c>
      <c r="Z65" s="115">
        <v>10.1665274439836</v>
      </c>
      <c r="AA65" s="116">
        <v>20</v>
      </c>
    </row>
    <row r="66" spans="1:27" x14ac:dyDescent="0.25">
      <c r="A66" s="113" t="s">
        <v>57</v>
      </c>
      <c r="B66" s="114">
        <v>43959</v>
      </c>
      <c r="C66" s="115">
        <v>37.082099999999997</v>
      </c>
      <c r="D66" s="115"/>
      <c r="E66" s="115"/>
      <c r="F66" s="115"/>
      <c r="G66" s="115"/>
      <c r="H66" s="115"/>
      <c r="I66" s="115"/>
      <c r="J66" s="115"/>
      <c r="K66" s="115"/>
      <c r="L66" s="115">
        <v>46.7414072169856</v>
      </c>
      <c r="M66" s="116">
        <v>12</v>
      </c>
      <c r="N66" s="115">
        <v>15.726745860142699</v>
      </c>
      <c r="O66" s="116">
        <v>7</v>
      </c>
      <c r="P66" s="115">
        <v>14.5366290672704</v>
      </c>
      <c r="Q66" s="116">
        <v>8</v>
      </c>
      <c r="R66" s="115">
        <v>10.268630786754899</v>
      </c>
      <c r="S66" s="116">
        <v>10</v>
      </c>
      <c r="T66" s="115">
        <v>12.70928548056</v>
      </c>
      <c r="U66" s="116">
        <v>16</v>
      </c>
      <c r="V66" s="115">
        <v>8.9845526464868506</v>
      </c>
      <c r="W66" s="116">
        <v>12</v>
      </c>
      <c r="Z66" s="115">
        <v>12.6814646499995</v>
      </c>
      <c r="AA66" s="116">
        <v>10</v>
      </c>
    </row>
    <row r="67" spans="1:27" x14ac:dyDescent="0.25">
      <c r="A67" s="113" t="s">
        <v>58</v>
      </c>
      <c r="B67" s="114">
        <v>43959</v>
      </c>
      <c r="C67" s="115">
        <v>24.249099999999999</v>
      </c>
      <c r="D67" s="115"/>
      <c r="E67" s="115"/>
      <c r="F67" s="115"/>
      <c r="G67" s="115"/>
      <c r="H67" s="115"/>
      <c r="I67" s="115"/>
      <c r="J67" s="115"/>
      <c r="K67" s="115"/>
      <c r="L67" s="115">
        <v>52.539222982710399</v>
      </c>
      <c r="M67" s="116">
        <v>7</v>
      </c>
      <c r="N67" s="115">
        <v>18.106905485847602</v>
      </c>
      <c r="O67" s="116">
        <v>6</v>
      </c>
      <c r="P67" s="115">
        <v>13.6765166466501</v>
      </c>
      <c r="Q67" s="116">
        <v>11</v>
      </c>
      <c r="R67" s="115">
        <v>9.3160774506335908</v>
      </c>
      <c r="S67" s="116">
        <v>13</v>
      </c>
      <c r="T67" s="115">
        <v>13.924563347578999</v>
      </c>
      <c r="U67" s="116">
        <v>10</v>
      </c>
      <c r="V67" s="115">
        <v>8.3652087221247502</v>
      </c>
      <c r="W67" s="116">
        <v>14</v>
      </c>
      <c r="Z67" s="115">
        <v>12.646333931754</v>
      </c>
      <c r="AA67" s="116">
        <v>11</v>
      </c>
    </row>
    <row r="68" spans="1:27" x14ac:dyDescent="0.25">
      <c r="A68" s="113" t="s">
        <v>59</v>
      </c>
      <c r="B68" s="114">
        <v>43959</v>
      </c>
      <c r="C68" s="115">
        <v>2602.8544000000002</v>
      </c>
      <c r="D68" s="115"/>
      <c r="E68" s="115"/>
      <c r="F68" s="115"/>
      <c r="G68" s="115"/>
      <c r="H68" s="115"/>
      <c r="I68" s="115"/>
      <c r="J68" s="115"/>
      <c r="K68" s="115"/>
      <c r="L68" s="115">
        <v>62.290517052607903</v>
      </c>
      <c r="M68" s="116">
        <v>2</v>
      </c>
      <c r="N68" s="115">
        <v>23.179720811242898</v>
      </c>
      <c r="O68" s="116">
        <v>2</v>
      </c>
      <c r="P68" s="115">
        <v>18.752475720217799</v>
      </c>
      <c r="Q68" s="116">
        <v>1</v>
      </c>
      <c r="R68" s="115">
        <v>16.595364683122899</v>
      </c>
      <c r="S68" s="116">
        <v>1</v>
      </c>
      <c r="T68" s="115">
        <v>16.905354830778801</v>
      </c>
      <c r="U68" s="116">
        <v>4</v>
      </c>
      <c r="V68" s="115">
        <v>10.1822678855318</v>
      </c>
      <c r="W68" s="116">
        <v>7</v>
      </c>
      <c r="Z68" s="115">
        <v>12.932008315589201</v>
      </c>
      <c r="AA68" s="116">
        <v>9</v>
      </c>
    </row>
    <row r="69" spans="1:27" x14ac:dyDescent="0.25">
      <c r="A69" s="113" t="s">
        <v>60</v>
      </c>
      <c r="B69" s="114">
        <v>43959</v>
      </c>
      <c r="C69" s="115">
        <v>23.476900000000001</v>
      </c>
      <c r="D69" s="115"/>
      <c r="E69" s="115"/>
      <c r="F69" s="115"/>
      <c r="G69" s="115"/>
      <c r="H69" s="115"/>
      <c r="I69" s="115"/>
      <c r="J69" s="115"/>
      <c r="K69" s="115"/>
      <c r="L69" s="115">
        <v>12.333504006517201</v>
      </c>
      <c r="M69" s="116">
        <v>23</v>
      </c>
      <c r="N69" s="115">
        <v>11.524396151409601</v>
      </c>
      <c r="O69" s="116">
        <v>15</v>
      </c>
      <c r="P69" s="115">
        <v>10.430886407755199</v>
      </c>
      <c r="Q69" s="116">
        <v>17</v>
      </c>
      <c r="R69" s="115">
        <v>8.0566047876195199</v>
      </c>
      <c r="S69" s="116">
        <v>17</v>
      </c>
      <c r="T69" s="115">
        <v>13.304606786761999</v>
      </c>
      <c r="U69" s="116">
        <v>13</v>
      </c>
      <c r="V69" s="115">
        <v>9.7405017304834107</v>
      </c>
      <c r="W69" s="116">
        <v>9</v>
      </c>
      <c r="Z69" s="115">
        <v>11.5472240437535</v>
      </c>
      <c r="AA69" s="116">
        <v>14</v>
      </c>
    </row>
    <row r="70" spans="1:27" x14ac:dyDescent="0.25">
      <c r="A70" s="113" t="s">
        <v>61</v>
      </c>
      <c r="B70" s="114">
        <v>43959</v>
      </c>
      <c r="C70" s="115">
        <v>69.315799999999996</v>
      </c>
      <c r="D70" s="115"/>
      <c r="E70" s="115"/>
      <c r="F70" s="115"/>
      <c r="G70" s="115"/>
      <c r="H70" s="115"/>
      <c r="I70" s="115"/>
      <c r="J70" s="115"/>
      <c r="K70" s="115"/>
      <c r="L70" s="115">
        <v>-23.913297645397702</v>
      </c>
      <c r="M70" s="116">
        <v>30</v>
      </c>
      <c r="N70" s="115">
        <v>-12.9786279761781</v>
      </c>
      <c r="O70" s="116">
        <v>28</v>
      </c>
      <c r="P70" s="115">
        <v>-9.5791251679822906</v>
      </c>
      <c r="Q70" s="116">
        <v>28</v>
      </c>
      <c r="R70" s="115">
        <v>-4.5503792208559499</v>
      </c>
      <c r="S70" s="116">
        <v>27</v>
      </c>
      <c r="T70" s="115">
        <v>-1.3340320777805099</v>
      </c>
      <c r="U70" s="116">
        <v>27</v>
      </c>
      <c r="V70" s="115">
        <v>5.7412883506991896</v>
      </c>
      <c r="W70" s="116">
        <v>20</v>
      </c>
      <c r="Z70" s="115">
        <v>10.5853551660721</v>
      </c>
      <c r="AA70" s="116">
        <v>18</v>
      </c>
    </row>
    <row r="71" spans="1:27" x14ac:dyDescent="0.25">
      <c r="A71" s="113" t="s">
        <v>62</v>
      </c>
      <c r="B71" s="114">
        <v>43959</v>
      </c>
      <c r="C71" s="115">
        <v>67.945499999999996</v>
      </c>
      <c r="D71" s="115"/>
      <c r="E71" s="115"/>
      <c r="F71" s="115"/>
      <c r="G71" s="115"/>
      <c r="H71" s="115"/>
      <c r="I71" s="115"/>
      <c r="J71" s="115"/>
      <c r="K71" s="115"/>
      <c r="L71" s="115">
        <v>22.243511735625599</v>
      </c>
      <c r="M71" s="116">
        <v>21</v>
      </c>
      <c r="N71" s="115">
        <v>6.3109233164395198</v>
      </c>
      <c r="O71" s="116">
        <v>21</v>
      </c>
      <c r="P71" s="115">
        <v>8.5048747295434897</v>
      </c>
      <c r="Q71" s="116">
        <v>20</v>
      </c>
      <c r="R71" s="115">
        <v>8.1224122082308394</v>
      </c>
      <c r="S71" s="116">
        <v>16</v>
      </c>
      <c r="T71" s="115">
        <v>9.5962885121555903</v>
      </c>
      <c r="U71" s="116">
        <v>19</v>
      </c>
      <c r="V71" s="115">
        <v>5.2521825762238503</v>
      </c>
      <c r="W71" s="116">
        <v>22</v>
      </c>
      <c r="Z71" s="115">
        <v>10.418622739154699</v>
      </c>
      <c r="AA71" s="116">
        <v>19</v>
      </c>
    </row>
    <row r="72" spans="1:27" x14ac:dyDescent="0.25">
      <c r="A72" s="113" t="s">
        <v>63</v>
      </c>
      <c r="B72" s="114">
        <v>43959</v>
      </c>
      <c r="C72" s="115">
        <v>28.7028</v>
      </c>
      <c r="D72" s="115"/>
      <c r="E72" s="115"/>
      <c r="F72" s="115"/>
      <c r="G72" s="115"/>
      <c r="H72" s="115"/>
      <c r="I72" s="115"/>
      <c r="J72" s="115"/>
      <c r="K72" s="115"/>
      <c r="L72" s="115">
        <v>32.358341201941897</v>
      </c>
      <c r="M72" s="116">
        <v>17</v>
      </c>
      <c r="N72" s="115">
        <v>10.5350810115507</v>
      </c>
      <c r="O72" s="116">
        <v>17</v>
      </c>
      <c r="P72" s="115">
        <v>10.2086554178087</v>
      </c>
      <c r="Q72" s="116">
        <v>18</v>
      </c>
      <c r="R72" s="115">
        <v>7.5281086044335499</v>
      </c>
      <c r="S72" s="116">
        <v>19</v>
      </c>
      <c r="T72" s="115">
        <v>12.841757845214699</v>
      </c>
      <c r="U72" s="116">
        <v>14</v>
      </c>
      <c r="V72" s="115">
        <v>8.1989230784637694</v>
      </c>
      <c r="W72" s="116">
        <v>16</v>
      </c>
      <c r="Z72" s="115">
        <v>10.676845681612599</v>
      </c>
      <c r="AA72" s="116">
        <v>17</v>
      </c>
    </row>
    <row r="73" spans="1:27" x14ac:dyDescent="0.25">
      <c r="A73" s="113" t="s">
        <v>64</v>
      </c>
      <c r="B73" s="114">
        <v>43959</v>
      </c>
      <c r="C73" s="115">
        <v>27.148700000000002</v>
      </c>
      <c r="D73" s="115"/>
      <c r="E73" s="115"/>
      <c r="F73" s="115"/>
      <c r="G73" s="115"/>
      <c r="H73" s="115"/>
      <c r="I73" s="115"/>
      <c r="J73" s="115"/>
      <c r="K73" s="115"/>
      <c r="L73" s="115">
        <v>36.5361899847735</v>
      </c>
      <c r="M73" s="116">
        <v>15</v>
      </c>
      <c r="N73" s="115">
        <v>12.1750396069249</v>
      </c>
      <c r="O73" s="116">
        <v>13</v>
      </c>
      <c r="P73" s="115">
        <v>13.934627313053101</v>
      </c>
      <c r="Q73" s="116">
        <v>9</v>
      </c>
      <c r="R73" s="115">
        <v>11.3798734271783</v>
      </c>
      <c r="S73" s="116">
        <v>6</v>
      </c>
      <c r="T73" s="115">
        <v>13.360329689790699</v>
      </c>
      <c r="U73" s="116">
        <v>12</v>
      </c>
      <c r="V73" s="115">
        <v>10.136095574013099</v>
      </c>
      <c r="W73" s="116">
        <v>8</v>
      </c>
      <c r="Z73" s="115">
        <v>15.878287901965299</v>
      </c>
      <c r="AA73" s="116">
        <v>1</v>
      </c>
    </row>
    <row r="74" spans="1:27" x14ac:dyDescent="0.25">
      <c r="A74" s="113" t="s">
        <v>65</v>
      </c>
      <c r="B74" s="114">
        <v>43959</v>
      </c>
      <c r="C74" s="115">
        <v>17.075600000000001</v>
      </c>
      <c r="D74" s="115"/>
      <c r="E74" s="115"/>
      <c r="F74" s="115"/>
      <c r="G74" s="115"/>
      <c r="H74" s="115"/>
      <c r="I74" s="115"/>
      <c r="J74" s="115"/>
      <c r="K74" s="115"/>
      <c r="L74" s="115">
        <v>17.1683097755079</v>
      </c>
      <c r="M74" s="116">
        <v>22</v>
      </c>
      <c r="N74" s="115">
        <v>3.9734840658657902</v>
      </c>
      <c r="O74" s="116">
        <v>24</v>
      </c>
      <c r="P74" s="115">
        <v>9.1785797906459692</v>
      </c>
      <c r="Q74" s="116">
        <v>19</v>
      </c>
      <c r="R74" s="115">
        <v>6.4551194207625198</v>
      </c>
      <c r="S74" s="116">
        <v>21</v>
      </c>
      <c r="T74" s="115">
        <v>6.4334240037630899</v>
      </c>
      <c r="U74" s="116">
        <v>22</v>
      </c>
      <c r="V74" s="115">
        <v>5.7048751491505403</v>
      </c>
      <c r="W74" s="116">
        <v>21</v>
      </c>
      <c r="Z74" s="115">
        <v>7.8213643794786298</v>
      </c>
      <c r="AA74" s="116">
        <v>29</v>
      </c>
    </row>
    <row r="75" spans="1:27" x14ac:dyDescent="0.25">
      <c r="A75" s="113" t="s">
        <v>66</v>
      </c>
      <c r="B75" s="114">
        <v>43959</v>
      </c>
      <c r="C75" s="115">
        <v>27.682400000000001</v>
      </c>
      <c r="D75" s="115"/>
      <c r="E75" s="115"/>
      <c r="F75" s="115"/>
      <c r="G75" s="115"/>
      <c r="H75" s="115"/>
      <c r="I75" s="115"/>
      <c r="J75" s="115"/>
      <c r="K75" s="115"/>
      <c r="L75" s="115">
        <v>60.769882358890598</v>
      </c>
      <c r="M75" s="116">
        <v>3</v>
      </c>
      <c r="N75" s="115">
        <v>20.553786395126199</v>
      </c>
      <c r="O75" s="116">
        <v>4</v>
      </c>
      <c r="P75" s="115">
        <v>18.161380018595501</v>
      </c>
      <c r="Q75" s="116">
        <v>2</v>
      </c>
      <c r="R75" s="115">
        <v>12.7488182330216</v>
      </c>
      <c r="S75" s="116">
        <v>3</v>
      </c>
      <c r="T75" s="115">
        <v>17.738323023476799</v>
      </c>
      <c r="U75" s="116">
        <v>1</v>
      </c>
      <c r="V75" s="115">
        <v>10.651516693320399</v>
      </c>
      <c r="W75" s="116">
        <v>3</v>
      </c>
      <c r="Z75" s="115">
        <v>13.9709909863597</v>
      </c>
      <c r="AA75" s="116">
        <v>2</v>
      </c>
    </row>
    <row r="76" spans="1:27" x14ac:dyDescent="0.25">
      <c r="A76" s="113" t="s">
        <v>67</v>
      </c>
      <c r="B76" s="114">
        <v>43959</v>
      </c>
      <c r="C76" s="115">
        <v>16.414100000000001</v>
      </c>
      <c r="D76" s="115"/>
      <c r="E76" s="115"/>
      <c r="F76" s="115"/>
      <c r="G76" s="115"/>
      <c r="H76" s="115"/>
      <c r="I76" s="115"/>
      <c r="J76" s="115"/>
      <c r="K76" s="115"/>
      <c r="L76" s="115">
        <v>-4.2030437334303903</v>
      </c>
      <c r="M76" s="116">
        <v>28</v>
      </c>
      <c r="N76" s="115">
        <v>2.9985849851675699</v>
      </c>
      <c r="O76" s="116">
        <v>25</v>
      </c>
      <c r="P76" s="115">
        <v>5.6583043108723503</v>
      </c>
      <c r="Q76" s="116">
        <v>25</v>
      </c>
      <c r="R76" s="115">
        <v>6.4450676848950996</v>
      </c>
      <c r="S76" s="116">
        <v>22</v>
      </c>
      <c r="T76" s="115">
        <v>7.2701959123620004</v>
      </c>
      <c r="U76" s="116">
        <v>20</v>
      </c>
      <c r="V76" s="115">
        <v>7.8859025335834403</v>
      </c>
      <c r="W76" s="116">
        <v>19</v>
      </c>
      <c r="Z76" s="115">
        <v>9.3272768924302802</v>
      </c>
      <c r="AA76" s="116">
        <v>25</v>
      </c>
    </row>
    <row r="77" spans="1:27" x14ac:dyDescent="0.25">
      <c r="A77" s="113" t="s">
        <v>68</v>
      </c>
      <c r="B77" s="114">
        <v>43959</v>
      </c>
      <c r="C77" s="115">
        <v>1141.4636</v>
      </c>
      <c r="D77" s="115"/>
      <c r="E77" s="115"/>
      <c r="F77" s="115"/>
      <c r="G77" s="115"/>
      <c r="H77" s="115"/>
      <c r="I77" s="115"/>
      <c r="J77" s="115"/>
      <c r="K77" s="115"/>
      <c r="L77" s="115">
        <v>27.766740287107702</v>
      </c>
      <c r="M77" s="116">
        <v>18</v>
      </c>
      <c r="N77" s="115">
        <v>7.3205847265667998</v>
      </c>
      <c r="O77" s="116">
        <v>20</v>
      </c>
      <c r="P77" s="115">
        <v>7.5784303275579399</v>
      </c>
      <c r="Q77" s="116">
        <v>21</v>
      </c>
      <c r="R77" s="115">
        <v>7.38033701945362</v>
      </c>
      <c r="S77" s="116">
        <v>20</v>
      </c>
      <c r="T77" s="115">
        <v>9.9444676957694291</v>
      </c>
      <c r="U77" s="116">
        <v>18</v>
      </c>
      <c r="V77" s="115"/>
      <c r="W77" s="116"/>
      <c r="Z77" s="115">
        <v>9.9105976967370495</v>
      </c>
      <c r="AA77" s="116">
        <v>22</v>
      </c>
    </row>
    <row r="78" spans="1:27" x14ac:dyDescent="0.25">
      <c r="A78" s="113" t="s">
        <v>69</v>
      </c>
      <c r="B78" s="114">
        <v>43959</v>
      </c>
      <c r="C78" s="115">
        <v>31.950600000000001</v>
      </c>
      <c r="D78" s="115"/>
      <c r="E78" s="115"/>
      <c r="F78" s="115"/>
      <c r="G78" s="115"/>
      <c r="H78" s="115"/>
      <c r="I78" s="115"/>
      <c r="J78" s="115"/>
      <c r="K78" s="115"/>
      <c r="L78" s="115">
        <v>23.850880076248199</v>
      </c>
      <c r="M78" s="116">
        <v>20</v>
      </c>
      <c r="N78" s="115">
        <v>5.2113557573153004</v>
      </c>
      <c r="O78" s="116">
        <v>23</v>
      </c>
      <c r="P78" s="115">
        <v>6.4682920650005302</v>
      </c>
      <c r="Q78" s="116">
        <v>22</v>
      </c>
      <c r="R78" s="115">
        <v>6.2144940240387196</v>
      </c>
      <c r="S78" s="116">
        <v>23</v>
      </c>
      <c r="T78" s="115">
        <v>6.5384302278314896</v>
      </c>
      <c r="U78" s="116">
        <v>21</v>
      </c>
      <c r="V78" s="115">
        <v>7.9951255711801803</v>
      </c>
      <c r="W78" s="116">
        <v>17</v>
      </c>
      <c r="Z78" s="115">
        <v>11.033367707926701</v>
      </c>
      <c r="AA78" s="116">
        <v>15</v>
      </c>
    </row>
    <row r="79" spans="1:27" x14ac:dyDescent="0.25">
      <c r="A79" s="113" t="s">
        <v>70</v>
      </c>
      <c r="B79" s="114">
        <v>43959</v>
      </c>
      <c r="C79" s="115">
        <v>28.4864</v>
      </c>
      <c r="D79" s="115"/>
      <c r="E79" s="115"/>
      <c r="F79" s="115"/>
      <c r="G79" s="115"/>
      <c r="H79" s="115"/>
      <c r="I79" s="115"/>
      <c r="J79" s="115"/>
      <c r="K79" s="115"/>
      <c r="L79" s="115">
        <v>40.513776642822897</v>
      </c>
      <c r="M79" s="116">
        <v>14</v>
      </c>
      <c r="N79" s="115">
        <v>8.3260744902405595</v>
      </c>
      <c r="O79" s="116">
        <v>19</v>
      </c>
      <c r="P79" s="115">
        <v>10.8331505321497</v>
      </c>
      <c r="Q79" s="116">
        <v>16</v>
      </c>
      <c r="R79" s="115">
        <v>9.1003268038981808</v>
      </c>
      <c r="S79" s="116">
        <v>14</v>
      </c>
      <c r="T79" s="115">
        <v>12.830548784638401</v>
      </c>
      <c r="U79" s="116">
        <v>15</v>
      </c>
      <c r="V79" s="115">
        <v>10.4241339192577</v>
      </c>
      <c r="W79" s="116">
        <v>5</v>
      </c>
      <c r="Z79" s="115">
        <v>13.692612598507599</v>
      </c>
      <c r="AA79" s="116">
        <v>3</v>
      </c>
    </row>
    <row r="80" spans="1:27" x14ac:dyDescent="0.25">
      <c r="A80" s="113" t="s">
        <v>71</v>
      </c>
      <c r="B80" s="114">
        <v>43959</v>
      </c>
      <c r="C80" s="115">
        <v>23.6463</v>
      </c>
      <c r="D80" s="115"/>
      <c r="E80" s="115"/>
      <c r="F80" s="115"/>
      <c r="G80" s="115"/>
      <c r="H80" s="115"/>
      <c r="I80" s="115"/>
      <c r="J80" s="115"/>
      <c r="K80" s="115"/>
      <c r="L80" s="115">
        <v>50.496168076110003</v>
      </c>
      <c r="M80" s="116">
        <v>9</v>
      </c>
      <c r="N80" s="115">
        <v>14.849846825849101</v>
      </c>
      <c r="O80" s="116">
        <v>8</v>
      </c>
      <c r="P80" s="115">
        <v>13.365198915677301</v>
      </c>
      <c r="Q80" s="116">
        <v>12</v>
      </c>
      <c r="R80" s="115">
        <v>10.4589112808544</v>
      </c>
      <c r="S80" s="116">
        <v>7</v>
      </c>
      <c r="T80" s="115">
        <v>13.9522586750125</v>
      </c>
      <c r="U80" s="116">
        <v>9</v>
      </c>
      <c r="V80" s="115">
        <v>9.7328936259583294</v>
      </c>
      <c r="W80" s="116">
        <v>10</v>
      </c>
      <c r="Z80" s="115">
        <v>13.0486008824702</v>
      </c>
      <c r="AA80" s="116">
        <v>6</v>
      </c>
    </row>
    <row r="81" spans="1:27" x14ac:dyDescent="0.25">
      <c r="A81" s="113" t="s">
        <v>72</v>
      </c>
      <c r="B81" s="114">
        <v>43959</v>
      </c>
      <c r="C81" s="115">
        <v>13.4247</v>
      </c>
      <c r="D81" s="115"/>
      <c r="E81" s="115"/>
      <c r="F81" s="115"/>
      <c r="G81" s="115"/>
      <c r="H81" s="115"/>
      <c r="I81" s="115"/>
      <c r="J81" s="115"/>
      <c r="K81" s="115"/>
      <c r="L81" s="115">
        <v>53.158875404593601</v>
      </c>
      <c r="M81" s="116">
        <v>6</v>
      </c>
      <c r="N81" s="115">
        <v>24.809521752421599</v>
      </c>
      <c r="O81" s="116">
        <v>1</v>
      </c>
      <c r="P81" s="115">
        <v>17.863929251405199</v>
      </c>
      <c r="Q81" s="116">
        <v>3</v>
      </c>
      <c r="R81" s="115">
        <v>12.7920624274267</v>
      </c>
      <c r="S81" s="116">
        <v>2</v>
      </c>
      <c r="T81" s="115">
        <v>17.669778719694499</v>
      </c>
      <c r="U81" s="116">
        <v>2</v>
      </c>
      <c r="V81" s="115">
        <v>10.920999002528101</v>
      </c>
      <c r="W81" s="116">
        <v>1</v>
      </c>
      <c r="Z81" s="115">
        <v>10.9554382120947</v>
      </c>
      <c r="AA81" s="116">
        <v>16</v>
      </c>
    </row>
    <row r="82" spans="1:27" x14ac:dyDescent="0.25">
      <c r="A82" s="113" t="s">
        <v>73</v>
      </c>
      <c r="B82" s="114">
        <v>43959</v>
      </c>
      <c r="C82" s="115">
        <v>29.275600000000001</v>
      </c>
      <c r="D82" s="115"/>
      <c r="E82" s="115"/>
      <c r="F82" s="115"/>
      <c r="G82" s="115"/>
      <c r="H82" s="115"/>
      <c r="I82" s="115"/>
      <c r="J82" s="115"/>
      <c r="K82" s="115"/>
      <c r="L82" s="115">
        <v>62.339055922418702</v>
      </c>
      <c r="M82" s="116">
        <v>1</v>
      </c>
      <c r="N82" s="115">
        <v>20.7694767302877</v>
      </c>
      <c r="O82" s="116">
        <v>3</v>
      </c>
      <c r="P82" s="115">
        <v>14.8957724476503</v>
      </c>
      <c r="Q82" s="116">
        <v>7</v>
      </c>
      <c r="R82" s="115">
        <v>10.286566920450401</v>
      </c>
      <c r="S82" s="116">
        <v>9</v>
      </c>
      <c r="T82" s="115">
        <v>14.279839068523501</v>
      </c>
      <c r="U82" s="116">
        <v>8</v>
      </c>
      <c r="V82" s="115">
        <v>8.9770299966234894</v>
      </c>
      <c r="W82" s="116">
        <v>13</v>
      </c>
      <c r="Z82" s="115">
        <v>12.267583948634201</v>
      </c>
      <c r="AA82" s="116">
        <v>12</v>
      </c>
    </row>
    <row r="83" spans="1:27" x14ac:dyDescent="0.25">
      <c r="A83" s="113" t="s">
        <v>74</v>
      </c>
      <c r="B83" s="114">
        <v>43959</v>
      </c>
      <c r="C83" s="115">
        <v>2146.4110999999998</v>
      </c>
      <c r="D83" s="115"/>
      <c r="E83" s="115"/>
      <c r="F83" s="115"/>
      <c r="G83" s="115"/>
      <c r="H83" s="115"/>
      <c r="I83" s="115"/>
      <c r="J83" s="115"/>
      <c r="K83" s="115"/>
      <c r="L83" s="115">
        <v>49.308977297647303</v>
      </c>
      <c r="M83" s="116">
        <v>11</v>
      </c>
      <c r="N83" s="115">
        <v>11.9300557354715</v>
      </c>
      <c r="O83" s="116">
        <v>14</v>
      </c>
      <c r="P83" s="115">
        <v>12.5741900512334</v>
      </c>
      <c r="Q83" s="116">
        <v>13</v>
      </c>
      <c r="R83" s="115">
        <v>10.109528117573101</v>
      </c>
      <c r="S83" s="116">
        <v>11</v>
      </c>
      <c r="T83" s="115">
        <v>13.917659861295199</v>
      </c>
      <c r="U83" s="116">
        <v>11</v>
      </c>
      <c r="V83" s="115">
        <v>10.487173170094399</v>
      </c>
      <c r="W83" s="116">
        <v>4</v>
      </c>
      <c r="Z83" s="115">
        <v>13.072687313873599</v>
      </c>
      <c r="AA83" s="116">
        <v>5</v>
      </c>
    </row>
    <row r="84" spans="1:27" x14ac:dyDescent="0.25">
      <c r="A84" s="113" t="s">
        <v>75</v>
      </c>
      <c r="B84" s="114">
        <v>43959</v>
      </c>
      <c r="C84" s="115">
        <v>31.760200000000001</v>
      </c>
      <c r="D84" s="115"/>
      <c r="E84" s="115"/>
      <c r="F84" s="115"/>
      <c r="G84" s="115"/>
      <c r="H84" s="115"/>
      <c r="I84" s="115"/>
      <c r="J84" s="115"/>
      <c r="K84" s="115"/>
      <c r="L84" s="115">
        <v>-9.9922347964393694</v>
      </c>
      <c r="M84" s="116">
        <v>29</v>
      </c>
      <c r="N84" s="115">
        <v>-2.80658873392741</v>
      </c>
      <c r="O84" s="116">
        <v>27</v>
      </c>
      <c r="P84" s="115">
        <v>2.9187509078643501</v>
      </c>
      <c r="Q84" s="116">
        <v>26</v>
      </c>
      <c r="R84" s="115">
        <v>2.5685211089538198</v>
      </c>
      <c r="S84" s="116">
        <v>26</v>
      </c>
      <c r="T84" s="115">
        <v>-2.8827385520849802</v>
      </c>
      <c r="U84" s="116">
        <v>28</v>
      </c>
      <c r="V84" s="115">
        <v>2.7995122658302201</v>
      </c>
      <c r="W84" s="116">
        <v>26</v>
      </c>
      <c r="Z84" s="115">
        <v>8.1937444679305909</v>
      </c>
      <c r="AA84" s="116">
        <v>28</v>
      </c>
    </row>
    <row r="85" spans="1:27" x14ac:dyDescent="0.25">
      <c r="A85" s="113" t="s">
        <v>76</v>
      </c>
      <c r="B85" s="114">
        <v>43959</v>
      </c>
      <c r="C85" s="115">
        <v>63.606000000000002</v>
      </c>
      <c r="D85" s="115"/>
      <c r="E85" s="115"/>
      <c r="F85" s="115"/>
      <c r="G85" s="115"/>
      <c r="H85" s="115"/>
      <c r="I85" s="115"/>
      <c r="J85" s="115"/>
      <c r="K85" s="115"/>
      <c r="L85" s="115">
        <v>7.6435175004365004</v>
      </c>
      <c r="M85" s="116">
        <v>25</v>
      </c>
      <c r="N85" s="115">
        <v>6.2765771896165301</v>
      </c>
      <c r="O85" s="116">
        <v>22</v>
      </c>
      <c r="P85" s="115">
        <v>6.3840779643854502</v>
      </c>
      <c r="Q85" s="116">
        <v>23</v>
      </c>
      <c r="R85" s="115">
        <v>6.0668011942432001</v>
      </c>
      <c r="S85" s="116">
        <v>24</v>
      </c>
      <c r="T85" s="115">
        <v>6.2891870785682</v>
      </c>
      <c r="U85" s="116">
        <v>23</v>
      </c>
      <c r="V85" s="115">
        <v>4.8935512749270904</v>
      </c>
      <c r="W85" s="116">
        <v>23</v>
      </c>
      <c r="Z85" s="115">
        <v>9.1879038980500098</v>
      </c>
      <c r="AA85" s="116">
        <v>26</v>
      </c>
    </row>
    <row r="86" spans="1:27" x14ac:dyDescent="0.25">
      <c r="A86" s="113" t="s">
        <v>77</v>
      </c>
      <c r="B86" s="114">
        <v>43959</v>
      </c>
      <c r="C86" s="115">
        <v>15.745799999999999</v>
      </c>
      <c r="D86" s="115"/>
      <c r="E86" s="115"/>
      <c r="F86" s="115"/>
      <c r="G86" s="115"/>
      <c r="H86" s="115"/>
      <c r="I86" s="115"/>
      <c r="J86" s="115"/>
      <c r="K86" s="115"/>
      <c r="L86" s="115">
        <v>35.564910078917897</v>
      </c>
      <c r="M86" s="116">
        <v>16</v>
      </c>
      <c r="N86" s="115">
        <v>13.2875903106008</v>
      </c>
      <c r="O86" s="116">
        <v>11</v>
      </c>
      <c r="P86" s="115">
        <v>15.092086378227901</v>
      </c>
      <c r="Q86" s="116">
        <v>6</v>
      </c>
      <c r="R86" s="115">
        <v>10.422898010954899</v>
      </c>
      <c r="S86" s="116">
        <v>8</v>
      </c>
      <c r="T86" s="115">
        <v>14.345830312418901</v>
      </c>
      <c r="U86" s="116">
        <v>7</v>
      </c>
      <c r="V86" s="115">
        <v>9.2194096279762991</v>
      </c>
      <c r="W86" s="116">
        <v>11</v>
      </c>
      <c r="Z86" s="115">
        <v>11.548551762114499</v>
      </c>
      <c r="AA86" s="116">
        <v>13</v>
      </c>
    </row>
    <row r="87" spans="1:27" x14ac:dyDescent="0.25">
      <c r="A87" s="113" t="s">
        <v>78</v>
      </c>
      <c r="B87" s="114">
        <v>43959</v>
      </c>
      <c r="C87" s="115">
        <v>28.1372</v>
      </c>
      <c r="D87" s="115"/>
      <c r="E87" s="115"/>
      <c r="F87" s="115"/>
      <c r="G87" s="115"/>
      <c r="H87" s="115"/>
      <c r="I87" s="115"/>
      <c r="J87" s="115"/>
      <c r="K87" s="115"/>
      <c r="L87" s="115">
        <v>58.935606794549003</v>
      </c>
      <c r="M87" s="116">
        <v>4</v>
      </c>
      <c r="N87" s="115">
        <v>18.995720507730599</v>
      </c>
      <c r="O87" s="116">
        <v>5</v>
      </c>
      <c r="P87" s="115">
        <v>16.7634925661552</v>
      </c>
      <c r="Q87" s="116">
        <v>4</v>
      </c>
      <c r="R87" s="115">
        <v>12.068658598213499</v>
      </c>
      <c r="S87" s="116">
        <v>4</v>
      </c>
      <c r="T87" s="115">
        <v>17.569024285208599</v>
      </c>
      <c r="U87" s="116">
        <v>3</v>
      </c>
      <c r="V87" s="115">
        <v>10.866759591740699</v>
      </c>
      <c r="W87" s="116">
        <v>2</v>
      </c>
      <c r="Z87" s="115">
        <v>13.0369848257393</v>
      </c>
      <c r="AA87" s="116">
        <v>7</v>
      </c>
    </row>
    <row r="88" spans="1:27" x14ac:dyDescent="0.25">
      <c r="A88" s="113" t="s">
        <v>79</v>
      </c>
      <c r="B88" s="114">
        <v>43959</v>
      </c>
      <c r="C88" s="115">
        <v>32.964399999999998</v>
      </c>
      <c r="D88" s="115"/>
      <c r="E88" s="115"/>
      <c r="F88" s="115"/>
      <c r="G88" s="115"/>
      <c r="H88" s="115"/>
      <c r="I88" s="115"/>
      <c r="J88" s="115"/>
      <c r="K88" s="115"/>
      <c r="L88" s="115">
        <v>25.407116525911299</v>
      </c>
      <c r="M88" s="116">
        <v>19</v>
      </c>
      <c r="N88" s="115">
        <v>10.6444430315108</v>
      </c>
      <c r="O88" s="116">
        <v>16</v>
      </c>
      <c r="P88" s="115">
        <v>11.049701506763901</v>
      </c>
      <c r="Q88" s="116">
        <v>15</v>
      </c>
      <c r="R88" s="115">
        <v>8.2277953067133005</v>
      </c>
      <c r="S88" s="116">
        <v>15</v>
      </c>
      <c r="T88" s="115">
        <v>10.1458638925592</v>
      </c>
      <c r="U88" s="116">
        <v>17</v>
      </c>
      <c r="V88" s="115">
        <v>7.9542025597507804</v>
      </c>
      <c r="W88" s="116">
        <v>18</v>
      </c>
      <c r="Z88" s="115">
        <v>12.9583005489761</v>
      </c>
      <c r="AA88" s="116">
        <v>8</v>
      </c>
    </row>
    <row r="89" spans="1:27" x14ac:dyDescent="0.25">
      <c r="A89" s="113" t="s">
        <v>80</v>
      </c>
      <c r="B89" s="114">
        <v>43959</v>
      </c>
      <c r="C89" s="115">
        <v>18.870899999999999</v>
      </c>
      <c r="D89" s="115"/>
      <c r="E89" s="115"/>
      <c r="F89" s="115"/>
      <c r="G89" s="115"/>
      <c r="H89" s="115"/>
      <c r="I89" s="115"/>
      <c r="J89" s="115"/>
      <c r="K89" s="115"/>
      <c r="L89" s="115">
        <v>50.908831594250799</v>
      </c>
      <c r="M89" s="116">
        <v>8</v>
      </c>
      <c r="N89" s="115">
        <v>14.5206629562754</v>
      </c>
      <c r="O89" s="116">
        <v>9</v>
      </c>
      <c r="P89" s="115">
        <v>13.6844305393172</v>
      </c>
      <c r="Q89" s="116">
        <v>10</v>
      </c>
      <c r="R89" s="115">
        <v>9.9788490887408496</v>
      </c>
      <c r="S89" s="116">
        <v>12</v>
      </c>
      <c r="T89" s="115">
        <v>14.352646982451599</v>
      </c>
      <c r="U89" s="116">
        <v>6</v>
      </c>
      <c r="V89" s="115">
        <v>8.2542141052612994</v>
      </c>
      <c r="W89" s="116">
        <v>15</v>
      </c>
      <c r="Z89" s="115">
        <v>10.099272219881801</v>
      </c>
      <c r="AA89" s="116">
        <v>21</v>
      </c>
    </row>
    <row r="90" spans="1:27" x14ac:dyDescent="0.25">
      <c r="A90" s="113" t="s">
        <v>365</v>
      </c>
      <c r="B90" s="114">
        <v>43959</v>
      </c>
      <c r="C90" s="115">
        <v>0.38090000000000002</v>
      </c>
      <c r="D90" s="115"/>
      <c r="E90" s="115"/>
      <c r="F90" s="115"/>
      <c r="G90" s="115"/>
      <c r="H90" s="115"/>
      <c r="I90" s="115"/>
      <c r="J90" s="115"/>
      <c r="K90" s="115"/>
      <c r="L90" s="115">
        <v>8.6858804865150603</v>
      </c>
      <c r="M90" s="116">
        <v>24</v>
      </c>
      <c r="N90" s="115"/>
      <c r="O90" s="116"/>
      <c r="P90" s="115"/>
      <c r="Q90" s="116"/>
      <c r="R90" s="115"/>
      <c r="S90" s="116"/>
      <c r="T90" s="115"/>
      <c r="U90" s="116"/>
      <c r="V90" s="115"/>
      <c r="W90" s="116"/>
      <c r="Z90" s="115">
        <v>8.8048880429322907</v>
      </c>
      <c r="AA90" s="116">
        <v>27</v>
      </c>
    </row>
    <row r="91" spans="1:27" x14ac:dyDescent="0.25">
      <c r="A91" s="113" t="s">
        <v>81</v>
      </c>
      <c r="B91" s="114">
        <v>43959</v>
      </c>
      <c r="C91" s="115">
        <v>21.2636</v>
      </c>
      <c r="D91" s="115"/>
      <c r="E91" s="115"/>
      <c r="F91" s="115"/>
      <c r="G91" s="115"/>
      <c r="H91" s="115"/>
      <c r="I91" s="115"/>
      <c r="J91" s="115"/>
      <c r="K91" s="115"/>
      <c r="L91" s="115">
        <v>50.319308882369803</v>
      </c>
      <c r="M91" s="116">
        <v>10</v>
      </c>
      <c r="N91" s="115">
        <v>9.6230976782278201</v>
      </c>
      <c r="O91" s="116">
        <v>18</v>
      </c>
      <c r="P91" s="115">
        <v>6.1403500362103003</v>
      </c>
      <c r="Q91" s="116">
        <v>24</v>
      </c>
      <c r="R91" s="115">
        <v>2.9520629124054598</v>
      </c>
      <c r="S91" s="116">
        <v>25</v>
      </c>
      <c r="T91" s="115">
        <v>1.7981090546817</v>
      </c>
      <c r="U91" s="116">
        <v>24</v>
      </c>
      <c r="V91" s="115">
        <v>2.55390229923441</v>
      </c>
      <c r="W91" s="116">
        <v>27</v>
      </c>
      <c r="Z91" s="115">
        <v>9.4815460095245196</v>
      </c>
      <c r="AA91" s="116">
        <v>23</v>
      </c>
    </row>
    <row r="92" spans="1:27" x14ac:dyDescent="0.25">
      <c r="A92" s="135"/>
      <c r="B92" s="135"/>
      <c r="C92" s="135"/>
      <c r="D92" s="117"/>
      <c r="E92" s="117"/>
      <c r="F92" s="117"/>
      <c r="G92" s="117"/>
      <c r="H92" s="117"/>
      <c r="I92" s="117"/>
      <c r="J92" s="117"/>
      <c r="K92" s="117"/>
      <c r="L92" s="135" t="s">
        <v>48</v>
      </c>
      <c r="M92" s="135"/>
      <c r="N92" s="135" t="s">
        <v>1</v>
      </c>
      <c r="O92" s="135"/>
      <c r="P92" s="135" t="s">
        <v>2</v>
      </c>
      <c r="Q92" s="135"/>
      <c r="R92" s="135" t="s">
        <v>3</v>
      </c>
      <c r="S92" s="135"/>
      <c r="T92" s="135" t="s">
        <v>4</v>
      </c>
      <c r="U92" s="135"/>
      <c r="V92" s="135" t="s">
        <v>5</v>
      </c>
      <c r="W92" s="135"/>
      <c r="Z92" s="117" t="s">
        <v>46</v>
      </c>
      <c r="AA92" s="135" t="s">
        <v>405</v>
      </c>
    </row>
    <row r="93" spans="1:27" x14ac:dyDescent="0.25">
      <c r="A93" s="135"/>
      <c r="B93" s="135"/>
      <c r="C93" s="135"/>
      <c r="D93" s="117"/>
      <c r="E93" s="117"/>
      <c r="F93" s="117"/>
      <c r="G93" s="117"/>
      <c r="H93" s="117"/>
      <c r="I93" s="117"/>
      <c r="J93" s="117"/>
      <c r="K93" s="117"/>
      <c r="L93" s="117" t="s">
        <v>0</v>
      </c>
      <c r="M93" s="117"/>
      <c r="N93" s="117" t="s">
        <v>0</v>
      </c>
      <c r="O93" s="117"/>
      <c r="P93" s="117" t="s">
        <v>0</v>
      </c>
      <c r="Q93" s="117"/>
      <c r="R93" s="117" t="s">
        <v>0</v>
      </c>
      <c r="S93" s="117"/>
      <c r="T93" s="117" t="s">
        <v>0</v>
      </c>
      <c r="U93" s="117"/>
      <c r="V93" s="117" t="s">
        <v>0</v>
      </c>
      <c r="W93" s="117"/>
      <c r="Z93" s="117" t="s">
        <v>0</v>
      </c>
      <c r="AA93" s="135"/>
    </row>
    <row r="94" spans="1:27" x14ac:dyDescent="0.25">
      <c r="A94" s="117" t="s">
        <v>7</v>
      </c>
      <c r="B94" s="117" t="s">
        <v>8</v>
      </c>
      <c r="C94" s="117" t="s">
        <v>9</v>
      </c>
      <c r="D94" s="117"/>
      <c r="E94" s="117"/>
      <c r="F94" s="117"/>
      <c r="G94" s="117"/>
      <c r="H94" s="117"/>
      <c r="I94" s="117"/>
      <c r="J94" s="117"/>
      <c r="K94" s="117"/>
      <c r="L94" s="117"/>
      <c r="M94" s="117" t="s">
        <v>10</v>
      </c>
      <c r="N94" s="117"/>
      <c r="O94" s="117" t="s">
        <v>10</v>
      </c>
      <c r="P94" s="117"/>
      <c r="Q94" s="117" t="s">
        <v>10</v>
      </c>
      <c r="R94" s="117"/>
      <c r="S94" s="117" t="s">
        <v>10</v>
      </c>
      <c r="T94" s="117"/>
      <c r="U94" s="117" t="s">
        <v>10</v>
      </c>
      <c r="V94" s="117"/>
      <c r="W94" s="117" t="s">
        <v>10</v>
      </c>
      <c r="Z94" s="117"/>
      <c r="AA94" s="117" t="s">
        <v>10</v>
      </c>
    </row>
    <row r="95" spans="1:27" x14ac:dyDescent="0.25">
      <c r="A95" s="112" t="s">
        <v>386</v>
      </c>
      <c r="B95" s="112"/>
      <c r="C95" s="112"/>
      <c r="D95" s="112"/>
      <c r="E95" s="112"/>
      <c r="F95" s="112"/>
      <c r="G95" s="112"/>
      <c r="H95" s="112"/>
      <c r="I95" s="112"/>
      <c r="J95" s="112"/>
      <c r="K95" s="112"/>
      <c r="L95" s="112"/>
      <c r="M95" s="112"/>
      <c r="N95" s="112"/>
      <c r="O95" s="112"/>
      <c r="P95" s="112"/>
      <c r="Q95" s="112"/>
      <c r="R95" s="112"/>
      <c r="S95" s="112"/>
      <c r="T95" s="112"/>
      <c r="U95" s="112"/>
      <c r="V95" s="112"/>
      <c r="W95" s="112"/>
      <c r="Z95" s="112"/>
      <c r="AA95" s="112"/>
    </row>
    <row r="96" spans="1:27" x14ac:dyDescent="0.25">
      <c r="A96" s="113" t="s">
        <v>82</v>
      </c>
      <c r="B96" s="114">
        <v>43959</v>
      </c>
      <c r="C96" s="115">
        <v>21.892299999999999</v>
      </c>
      <c r="D96" s="115"/>
      <c r="E96" s="115"/>
      <c r="F96" s="115"/>
      <c r="G96" s="115"/>
      <c r="H96" s="115"/>
      <c r="I96" s="115"/>
      <c r="J96" s="115"/>
      <c r="K96" s="115"/>
      <c r="L96" s="115">
        <v>6.7226253904098296</v>
      </c>
      <c r="M96" s="116">
        <v>29</v>
      </c>
      <c r="N96" s="115">
        <v>-2.4727157934288702</v>
      </c>
      <c r="O96" s="116">
        <v>29</v>
      </c>
      <c r="P96" s="115">
        <v>-5.1960855835007198</v>
      </c>
      <c r="Q96" s="116">
        <v>30</v>
      </c>
      <c r="R96" s="115">
        <v>-5.6541271651505003</v>
      </c>
      <c r="S96" s="116">
        <v>31</v>
      </c>
      <c r="T96" s="115">
        <v>0.19763693527882301</v>
      </c>
      <c r="U96" s="116">
        <v>29</v>
      </c>
      <c r="V96" s="115">
        <v>3.04554519994206</v>
      </c>
      <c r="W96" s="116">
        <v>28</v>
      </c>
      <c r="Z96" s="115">
        <v>10.723047183794501</v>
      </c>
      <c r="AA96" s="116">
        <v>21</v>
      </c>
    </row>
    <row r="97" spans="1:27" x14ac:dyDescent="0.25">
      <c r="A97" s="113" t="s">
        <v>83</v>
      </c>
      <c r="B97" s="114">
        <v>43959</v>
      </c>
      <c r="C97" s="115">
        <v>31.6495</v>
      </c>
      <c r="D97" s="115"/>
      <c r="E97" s="115"/>
      <c r="F97" s="115"/>
      <c r="G97" s="115"/>
      <c r="H97" s="115"/>
      <c r="I97" s="115"/>
      <c r="J97" s="115"/>
      <c r="K97" s="115"/>
      <c r="L97" s="115">
        <v>6.7297529711034398</v>
      </c>
      <c r="M97" s="116">
        <v>28</v>
      </c>
      <c r="N97" s="115">
        <v>-2.4573835314117698</v>
      </c>
      <c r="O97" s="116">
        <v>28</v>
      </c>
      <c r="P97" s="115">
        <v>-5.1875123728222601</v>
      </c>
      <c r="Q97" s="116">
        <v>29</v>
      </c>
      <c r="R97" s="115">
        <v>-5.6487297777135899</v>
      </c>
      <c r="S97" s="116">
        <v>30</v>
      </c>
      <c r="T97" s="115">
        <v>0.20175462817254</v>
      </c>
      <c r="U97" s="116">
        <v>28</v>
      </c>
      <c r="V97" s="115">
        <v>3.0473867907282299</v>
      </c>
      <c r="W97" s="116">
        <v>27</v>
      </c>
      <c r="Z97" s="115">
        <v>13.858413714486099</v>
      </c>
      <c r="AA97" s="116">
        <v>10</v>
      </c>
    </row>
    <row r="98" spans="1:27" x14ac:dyDescent="0.25">
      <c r="A98" s="113" t="s">
        <v>84</v>
      </c>
      <c r="B98" s="114">
        <v>43959</v>
      </c>
      <c r="C98" s="115">
        <v>0.96740000000000004</v>
      </c>
      <c r="D98" s="115"/>
      <c r="E98" s="115"/>
      <c r="F98" s="115"/>
      <c r="G98" s="115"/>
      <c r="H98" s="115"/>
      <c r="I98" s="115"/>
      <c r="J98" s="115"/>
      <c r="K98" s="115"/>
      <c r="L98" s="115">
        <v>0</v>
      </c>
      <c r="M98" s="116">
        <v>30</v>
      </c>
      <c r="N98" s="115">
        <v>-101.67527510686701</v>
      </c>
      <c r="O98" s="116">
        <v>32</v>
      </c>
      <c r="P98" s="115"/>
      <c r="Q98" s="116"/>
      <c r="R98" s="115"/>
      <c r="S98" s="116"/>
      <c r="T98" s="115"/>
      <c r="U98" s="116"/>
      <c r="V98" s="115"/>
      <c r="W98" s="116"/>
      <c r="Z98" s="115">
        <v>-52.946194131915099</v>
      </c>
      <c r="AA98" s="116">
        <v>33</v>
      </c>
    </row>
    <row r="99" spans="1:27" x14ac:dyDescent="0.25">
      <c r="A99" s="113" t="s">
        <v>85</v>
      </c>
      <c r="B99" s="114">
        <v>43959</v>
      </c>
      <c r="C99" s="115">
        <v>1.3985000000000001</v>
      </c>
      <c r="D99" s="115"/>
      <c r="E99" s="115"/>
      <c r="F99" s="115"/>
      <c r="G99" s="115"/>
      <c r="H99" s="115"/>
      <c r="I99" s="115"/>
      <c r="J99" s="115"/>
      <c r="K99" s="115"/>
      <c r="L99" s="115">
        <v>0</v>
      </c>
      <c r="M99" s="116">
        <v>30</v>
      </c>
      <c r="N99" s="115">
        <v>-101.677094123982</v>
      </c>
      <c r="O99" s="116">
        <v>33</v>
      </c>
      <c r="P99" s="115"/>
      <c r="Q99" s="116"/>
      <c r="R99" s="115"/>
      <c r="S99" s="116"/>
      <c r="T99" s="115"/>
      <c r="U99" s="116"/>
      <c r="V99" s="115"/>
      <c r="W99" s="116"/>
      <c r="Z99" s="115">
        <v>-52.950861821741803</v>
      </c>
      <c r="AA99" s="116">
        <v>34</v>
      </c>
    </row>
    <row r="100" spans="1:27" x14ac:dyDescent="0.25">
      <c r="A100" s="113" t="s">
        <v>86</v>
      </c>
      <c r="B100" s="114">
        <v>43959</v>
      </c>
      <c r="C100" s="115">
        <v>21.6692</v>
      </c>
      <c r="D100" s="115"/>
      <c r="E100" s="115"/>
      <c r="F100" s="115"/>
      <c r="G100" s="115"/>
      <c r="H100" s="115"/>
      <c r="I100" s="115"/>
      <c r="J100" s="115"/>
      <c r="K100" s="115"/>
      <c r="L100" s="115">
        <v>57.415175400020502</v>
      </c>
      <c r="M100" s="116">
        <v>5</v>
      </c>
      <c r="N100" s="115">
        <v>12.224682247936601</v>
      </c>
      <c r="O100" s="116">
        <v>12</v>
      </c>
      <c r="P100" s="115">
        <v>14.911822850790101</v>
      </c>
      <c r="Q100" s="116">
        <v>6</v>
      </c>
      <c r="R100" s="115">
        <v>11.0752820618647</v>
      </c>
      <c r="S100" s="116">
        <v>5</v>
      </c>
      <c r="T100" s="115">
        <v>14.3456504747372</v>
      </c>
      <c r="U100" s="116">
        <v>5</v>
      </c>
      <c r="V100" s="115">
        <v>9.3025761171454899</v>
      </c>
      <c r="W100" s="116">
        <v>5</v>
      </c>
      <c r="Z100" s="115">
        <v>12.910754774174</v>
      </c>
      <c r="AA100" s="116">
        <v>12</v>
      </c>
    </row>
    <row r="101" spans="1:27" x14ac:dyDescent="0.25">
      <c r="A101" s="113" t="s">
        <v>87</v>
      </c>
      <c r="B101" s="114">
        <v>43959</v>
      </c>
      <c r="C101" s="115">
        <v>17.470400000000001</v>
      </c>
      <c r="D101" s="115"/>
      <c r="E101" s="115"/>
      <c r="F101" s="115"/>
      <c r="G101" s="115"/>
      <c r="H101" s="115"/>
      <c r="I101" s="115"/>
      <c r="J101" s="115"/>
      <c r="K101" s="115"/>
      <c r="L101" s="115">
        <v>42.151799779691302</v>
      </c>
      <c r="M101" s="116">
        <v>13</v>
      </c>
      <c r="N101" s="115">
        <v>13.4273044533627</v>
      </c>
      <c r="O101" s="116">
        <v>10</v>
      </c>
      <c r="P101" s="115">
        <v>11.515840605764801</v>
      </c>
      <c r="Q101" s="116">
        <v>14</v>
      </c>
      <c r="R101" s="115">
        <v>7.3964457898857798</v>
      </c>
      <c r="S101" s="116">
        <v>15</v>
      </c>
      <c r="T101" s="115">
        <v>1.0953405597318999</v>
      </c>
      <c r="U101" s="116">
        <v>27</v>
      </c>
      <c r="V101" s="115">
        <v>3.9304017947771999</v>
      </c>
      <c r="W101" s="116">
        <v>26</v>
      </c>
      <c r="Z101" s="115">
        <v>9.5039944231439506</v>
      </c>
      <c r="AA101" s="116">
        <v>26</v>
      </c>
    </row>
    <row r="102" spans="1:27" x14ac:dyDescent="0.25">
      <c r="A102" s="113" t="s">
        <v>88</v>
      </c>
      <c r="B102" s="114">
        <v>43959</v>
      </c>
      <c r="C102" s="115">
        <v>35.163699999999999</v>
      </c>
      <c r="D102" s="115"/>
      <c r="E102" s="115"/>
      <c r="F102" s="115"/>
      <c r="G102" s="115"/>
      <c r="H102" s="115"/>
      <c r="I102" s="115"/>
      <c r="J102" s="115"/>
      <c r="K102" s="115"/>
      <c r="L102" s="115">
        <v>45.998400363607303</v>
      </c>
      <c r="M102" s="116">
        <v>12</v>
      </c>
      <c r="N102" s="115">
        <v>15.0992052682917</v>
      </c>
      <c r="O102" s="116">
        <v>7</v>
      </c>
      <c r="P102" s="115">
        <v>13.947547804597701</v>
      </c>
      <c r="Q102" s="116">
        <v>8</v>
      </c>
      <c r="R102" s="115">
        <v>9.4523212089659108</v>
      </c>
      <c r="S102" s="116">
        <v>11</v>
      </c>
      <c r="T102" s="115">
        <v>11.738435504844601</v>
      </c>
      <c r="U102" s="116">
        <v>16</v>
      </c>
      <c r="V102" s="115">
        <v>7.8308547212607102</v>
      </c>
      <c r="W102" s="116">
        <v>14</v>
      </c>
      <c r="Z102" s="115">
        <v>16.096653522607799</v>
      </c>
      <c r="AA102" s="116">
        <v>6</v>
      </c>
    </row>
    <row r="103" spans="1:27" x14ac:dyDescent="0.25">
      <c r="A103" s="113" t="s">
        <v>89</v>
      </c>
      <c r="B103" s="114">
        <v>43959</v>
      </c>
      <c r="C103" s="115">
        <v>23.210699999999999</v>
      </c>
      <c r="D103" s="115"/>
      <c r="E103" s="115"/>
      <c r="F103" s="115"/>
      <c r="G103" s="115"/>
      <c r="H103" s="115"/>
      <c r="I103" s="115"/>
      <c r="J103" s="115"/>
      <c r="K103" s="115"/>
      <c r="L103" s="115">
        <v>51.842818062985899</v>
      </c>
      <c r="M103" s="116">
        <v>7</v>
      </c>
      <c r="N103" s="115">
        <v>17.335384500798</v>
      </c>
      <c r="O103" s="116">
        <v>6</v>
      </c>
      <c r="P103" s="115">
        <v>12.8280015996435</v>
      </c>
      <c r="Q103" s="116">
        <v>11</v>
      </c>
      <c r="R103" s="115">
        <v>8.4539025891780497</v>
      </c>
      <c r="S103" s="116">
        <v>13</v>
      </c>
      <c r="T103" s="115">
        <v>13.0086216927254</v>
      </c>
      <c r="U103" s="116">
        <v>11</v>
      </c>
      <c r="V103" s="115">
        <v>7.4357716975190398</v>
      </c>
      <c r="W103" s="116">
        <v>15</v>
      </c>
      <c r="Z103" s="115">
        <v>12.0638116087065</v>
      </c>
      <c r="AA103" s="116">
        <v>16</v>
      </c>
    </row>
    <row r="104" spans="1:27" x14ac:dyDescent="0.25">
      <c r="A104" s="113" t="s">
        <v>90</v>
      </c>
      <c r="B104" s="114">
        <v>43959</v>
      </c>
      <c r="C104" s="115">
        <v>2525.0445</v>
      </c>
      <c r="D104" s="115"/>
      <c r="E104" s="115"/>
      <c r="F104" s="115"/>
      <c r="G104" s="115"/>
      <c r="H104" s="115"/>
      <c r="I104" s="115"/>
      <c r="J104" s="115"/>
      <c r="K104" s="115"/>
      <c r="L104" s="115">
        <v>61.649388326925099</v>
      </c>
      <c r="M104" s="116">
        <v>2</v>
      </c>
      <c r="N104" s="115">
        <v>22.487902576387199</v>
      </c>
      <c r="O104" s="116">
        <v>2</v>
      </c>
      <c r="P104" s="115">
        <v>18.028653533989601</v>
      </c>
      <c r="Q104" s="116">
        <v>1</v>
      </c>
      <c r="R104" s="115">
        <v>15.872133531314599</v>
      </c>
      <c r="S104" s="116">
        <v>1</v>
      </c>
      <c r="T104" s="115">
        <v>16.164442593020901</v>
      </c>
      <c r="U104" s="116">
        <v>4</v>
      </c>
      <c r="V104" s="115">
        <v>9.5442283135669292</v>
      </c>
      <c r="W104" s="116">
        <v>4</v>
      </c>
      <c r="Z104" s="115">
        <v>11.7236992944398</v>
      </c>
      <c r="AA104" s="116">
        <v>18</v>
      </c>
    </row>
    <row r="105" spans="1:27" x14ac:dyDescent="0.25">
      <c r="A105" s="113" t="s">
        <v>91</v>
      </c>
      <c r="B105" s="114">
        <v>43959</v>
      </c>
      <c r="C105" s="115">
        <v>22.104600000000001</v>
      </c>
      <c r="D105" s="115"/>
      <c r="E105" s="115"/>
      <c r="F105" s="115"/>
      <c r="G105" s="115"/>
      <c r="H105" s="115"/>
      <c r="I105" s="115"/>
      <c r="J105" s="115"/>
      <c r="K105" s="115"/>
      <c r="L105" s="115">
        <v>11.5797870558971</v>
      </c>
      <c r="M105" s="116">
        <v>25</v>
      </c>
      <c r="N105" s="115">
        <v>10.763966719074</v>
      </c>
      <c r="O105" s="116">
        <v>15</v>
      </c>
      <c r="P105" s="115">
        <v>9.65004800508218</v>
      </c>
      <c r="Q105" s="116">
        <v>17</v>
      </c>
      <c r="R105" s="115">
        <v>7.22494544711709</v>
      </c>
      <c r="S105" s="116">
        <v>19</v>
      </c>
      <c r="T105" s="115">
        <v>12.385013971003501</v>
      </c>
      <c r="U105" s="116">
        <v>13</v>
      </c>
      <c r="V105" s="115">
        <v>8.8948033893329495</v>
      </c>
      <c r="W105" s="116">
        <v>10</v>
      </c>
      <c r="Z105" s="115">
        <v>10.1965820447727</v>
      </c>
      <c r="AA105" s="116">
        <v>24</v>
      </c>
    </row>
    <row r="106" spans="1:27" x14ac:dyDescent="0.25">
      <c r="A106" s="113" t="s">
        <v>92</v>
      </c>
      <c r="B106" s="114">
        <v>43959</v>
      </c>
      <c r="C106" s="115">
        <v>65.2821</v>
      </c>
      <c r="D106" s="115"/>
      <c r="E106" s="115"/>
      <c r="F106" s="115"/>
      <c r="G106" s="115"/>
      <c r="H106" s="115"/>
      <c r="I106" s="115"/>
      <c r="J106" s="115"/>
      <c r="K106" s="115"/>
      <c r="L106" s="115">
        <v>-24.771917503640399</v>
      </c>
      <c r="M106" s="116">
        <v>34</v>
      </c>
      <c r="N106" s="115">
        <v>-13.782284875737799</v>
      </c>
      <c r="O106" s="116">
        <v>31</v>
      </c>
      <c r="P106" s="115">
        <v>-10.402409575291101</v>
      </c>
      <c r="Q106" s="116">
        <v>31</v>
      </c>
      <c r="R106" s="115">
        <v>-5.3822524739653197</v>
      </c>
      <c r="S106" s="116">
        <v>29</v>
      </c>
      <c r="T106" s="115">
        <v>-2.17862483490828</v>
      </c>
      <c r="U106" s="116">
        <v>30</v>
      </c>
      <c r="V106" s="115">
        <v>4.6960514350509897</v>
      </c>
      <c r="W106" s="116">
        <v>20</v>
      </c>
      <c r="Z106" s="115">
        <v>23.836936207914899</v>
      </c>
      <c r="AA106" s="116">
        <v>2</v>
      </c>
    </row>
    <row r="107" spans="1:27" x14ac:dyDescent="0.25">
      <c r="A107" s="113" t="s">
        <v>93</v>
      </c>
      <c r="B107" s="114">
        <v>43959</v>
      </c>
      <c r="C107" s="115">
        <v>64.322699999999998</v>
      </c>
      <c r="D107" s="115"/>
      <c r="E107" s="115"/>
      <c r="F107" s="115"/>
      <c r="G107" s="115"/>
      <c r="H107" s="115"/>
      <c r="I107" s="115"/>
      <c r="J107" s="115"/>
      <c r="K107" s="115"/>
      <c r="L107" s="115">
        <v>21.401590656448999</v>
      </c>
      <c r="M107" s="116">
        <v>21</v>
      </c>
      <c r="N107" s="115">
        <v>5.3188448012718297</v>
      </c>
      <c r="O107" s="116">
        <v>22</v>
      </c>
      <c r="P107" s="115">
        <v>7.5279314398703301</v>
      </c>
      <c r="Q107" s="116">
        <v>20</v>
      </c>
      <c r="R107" s="115">
        <v>7.2409091504063898</v>
      </c>
      <c r="S107" s="116">
        <v>16</v>
      </c>
      <c r="T107" s="115">
        <v>8.7530725841703205</v>
      </c>
      <c r="U107" s="116">
        <v>19</v>
      </c>
      <c r="V107" s="115">
        <v>4.4884804359934396</v>
      </c>
      <c r="W107" s="116">
        <v>22</v>
      </c>
      <c r="Z107" s="115">
        <v>23.573636309594601</v>
      </c>
      <c r="AA107" s="116">
        <v>3</v>
      </c>
    </row>
    <row r="108" spans="1:27" x14ac:dyDescent="0.25">
      <c r="A108" s="113" t="s">
        <v>94</v>
      </c>
      <c r="B108" s="114">
        <v>43959</v>
      </c>
      <c r="C108" s="115">
        <v>64.322699999999998</v>
      </c>
      <c r="D108" s="115"/>
      <c r="E108" s="115"/>
      <c r="F108" s="115"/>
      <c r="G108" s="115"/>
      <c r="H108" s="115"/>
      <c r="I108" s="115"/>
      <c r="J108" s="115"/>
      <c r="K108" s="115"/>
      <c r="L108" s="115">
        <v>21.401590656448999</v>
      </c>
      <c r="M108" s="116">
        <v>21</v>
      </c>
      <c r="N108" s="115">
        <v>5.3188448012718297</v>
      </c>
      <c r="O108" s="116">
        <v>22</v>
      </c>
      <c r="P108" s="115">
        <v>7.5279314398703301</v>
      </c>
      <c r="Q108" s="116">
        <v>20</v>
      </c>
      <c r="R108" s="115">
        <v>7.2409091504063898</v>
      </c>
      <c r="S108" s="116">
        <v>16</v>
      </c>
      <c r="T108" s="115">
        <v>8.7530725841703205</v>
      </c>
      <c r="U108" s="116">
        <v>19</v>
      </c>
      <c r="V108" s="115">
        <v>4.4884804359934396</v>
      </c>
      <c r="W108" s="116">
        <v>22</v>
      </c>
      <c r="Z108" s="115">
        <v>23.573636309594601</v>
      </c>
      <c r="AA108" s="116">
        <v>3</v>
      </c>
    </row>
    <row r="109" spans="1:27" x14ac:dyDescent="0.25">
      <c r="A109" s="113" t="s">
        <v>95</v>
      </c>
      <c r="B109" s="114">
        <v>43959</v>
      </c>
      <c r="C109" s="115">
        <v>64.322699999999998</v>
      </c>
      <c r="D109" s="115"/>
      <c r="E109" s="115"/>
      <c r="F109" s="115"/>
      <c r="G109" s="115"/>
      <c r="H109" s="115"/>
      <c r="I109" s="115"/>
      <c r="J109" s="115"/>
      <c r="K109" s="115"/>
      <c r="L109" s="115">
        <v>21.401590656448999</v>
      </c>
      <c r="M109" s="116">
        <v>21</v>
      </c>
      <c r="N109" s="115">
        <v>5.3188448012718297</v>
      </c>
      <c r="O109" s="116">
        <v>22</v>
      </c>
      <c r="P109" s="115">
        <v>7.5279314398703301</v>
      </c>
      <c r="Q109" s="116">
        <v>20</v>
      </c>
      <c r="R109" s="115">
        <v>7.2409091504063898</v>
      </c>
      <c r="S109" s="116">
        <v>16</v>
      </c>
      <c r="T109" s="115">
        <v>8.7530725841703205</v>
      </c>
      <c r="U109" s="116">
        <v>19</v>
      </c>
      <c r="V109" s="115">
        <v>4.4884804359934396</v>
      </c>
      <c r="W109" s="116">
        <v>22</v>
      </c>
      <c r="Z109" s="115">
        <v>23.573636309594601</v>
      </c>
      <c r="AA109" s="116">
        <v>3</v>
      </c>
    </row>
    <row r="110" spans="1:27" x14ac:dyDescent="0.25">
      <c r="A110" s="113" t="s">
        <v>96</v>
      </c>
      <c r="B110" s="114">
        <v>43959</v>
      </c>
      <c r="C110" s="115">
        <v>27.136700000000001</v>
      </c>
      <c r="D110" s="115"/>
      <c r="E110" s="115"/>
      <c r="F110" s="115"/>
      <c r="G110" s="115"/>
      <c r="H110" s="115"/>
      <c r="I110" s="115"/>
      <c r="J110" s="115"/>
      <c r="K110" s="115"/>
      <c r="L110" s="115">
        <v>31.563738555666902</v>
      </c>
      <c r="M110" s="116">
        <v>17</v>
      </c>
      <c r="N110" s="115">
        <v>9.7253346593771397</v>
      </c>
      <c r="O110" s="116">
        <v>16</v>
      </c>
      <c r="P110" s="115">
        <v>9.3879906123379104</v>
      </c>
      <c r="Q110" s="116">
        <v>18</v>
      </c>
      <c r="R110" s="115">
        <v>6.70809748373701</v>
      </c>
      <c r="S110" s="116">
        <v>22</v>
      </c>
      <c r="T110" s="115">
        <v>11.9718067321903</v>
      </c>
      <c r="U110" s="116">
        <v>15</v>
      </c>
      <c r="V110" s="115">
        <v>7.2666297750884103</v>
      </c>
      <c r="W110" s="116">
        <v>17</v>
      </c>
      <c r="Z110" s="115">
        <v>13.6005555555556</v>
      </c>
      <c r="AA110" s="116">
        <v>11</v>
      </c>
    </row>
    <row r="111" spans="1:27" x14ac:dyDescent="0.25">
      <c r="A111" s="113" t="s">
        <v>97</v>
      </c>
      <c r="B111" s="114">
        <v>43959</v>
      </c>
      <c r="C111" s="115">
        <v>26.1</v>
      </c>
      <c r="D111" s="115"/>
      <c r="E111" s="115"/>
      <c r="F111" s="115"/>
      <c r="G111" s="115"/>
      <c r="H111" s="115"/>
      <c r="I111" s="115"/>
      <c r="J111" s="115"/>
      <c r="K111" s="115"/>
      <c r="L111" s="115">
        <v>35.951583572969803</v>
      </c>
      <c r="M111" s="116">
        <v>15</v>
      </c>
      <c r="N111" s="115">
        <v>11.547783069604501</v>
      </c>
      <c r="O111" s="116">
        <v>13</v>
      </c>
      <c r="P111" s="115">
        <v>13.252440593529199</v>
      </c>
      <c r="Q111" s="116">
        <v>10</v>
      </c>
      <c r="R111" s="115">
        <v>10.677574971942599</v>
      </c>
      <c r="S111" s="116">
        <v>6</v>
      </c>
      <c r="T111" s="115">
        <v>12.621779040695101</v>
      </c>
      <c r="U111" s="116">
        <v>12</v>
      </c>
      <c r="V111" s="115">
        <v>9.2380795176812995</v>
      </c>
      <c r="W111" s="116">
        <v>7</v>
      </c>
      <c r="Z111" s="115">
        <v>15.624833820792301</v>
      </c>
      <c r="AA111" s="116">
        <v>7</v>
      </c>
    </row>
    <row r="112" spans="1:27" x14ac:dyDescent="0.25">
      <c r="A112" s="113" t="s">
        <v>98</v>
      </c>
      <c r="B112" s="114">
        <v>43959</v>
      </c>
      <c r="C112" s="115">
        <v>16.079699999999999</v>
      </c>
      <c r="D112" s="115"/>
      <c r="E112" s="115"/>
      <c r="F112" s="115"/>
      <c r="G112" s="115"/>
      <c r="H112" s="115"/>
      <c r="I112" s="115"/>
      <c r="J112" s="115"/>
      <c r="K112" s="115"/>
      <c r="L112" s="115">
        <v>16.379576581516499</v>
      </c>
      <c r="M112" s="116">
        <v>24</v>
      </c>
      <c r="N112" s="115">
        <v>3.1880937421622799</v>
      </c>
      <c r="O112" s="116">
        <v>26</v>
      </c>
      <c r="P112" s="115">
        <v>8.3672166570900899</v>
      </c>
      <c r="Q112" s="116">
        <v>19</v>
      </c>
      <c r="R112" s="115">
        <v>5.6369448133847904</v>
      </c>
      <c r="S112" s="116">
        <v>25</v>
      </c>
      <c r="T112" s="115">
        <v>5.5998384717715304</v>
      </c>
      <c r="U112" s="116">
        <v>25</v>
      </c>
      <c r="V112" s="115">
        <v>4.3712717953616202</v>
      </c>
      <c r="W112" s="116">
        <v>25</v>
      </c>
      <c r="Z112" s="115">
        <v>7.3994348116038697</v>
      </c>
      <c r="AA112" s="116">
        <v>32</v>
      </c>
    </row>
    <row r="113" spans="1:27" x14ac:dyDescent="0.25">
      <c r="A113" s="113" t="s">
        <v>99</v>
      </c>
      <c r="B113" s="114">
        <v>43959</v>
      </c>
      <c r="C113" s="115">
        <v>26.035900000000002</v>
      </c>
      <c r="D113" s="115"/>
      <c r="E113" s="115"/>
      <c r="F113" s="115"/>
      <c r="G113" s="115"/>
      <c r="H113" s="115"/>
      <c r="I113" s="115"/>
      <c r="J113" s="115"/>
      <c r="K113" s="115"/>
      <c r="L113" s="115">
        <v>59.957844848084299</v>
      </c>
      <c r="M113" s="116">
        <v>3</v>
      </c>
      <c r="N113" s="115">
        <v>19.717140129374201</v>
      </c>
      <c r="O113" s="116">
        <v>4</v>
      </c>
      <c r="P113" s="115">
        <v>17.305639407468099</v>
      </c>
      <c r="Q113" s="116">
        <v>2</v>
      </c>
      <c r="R113" s="115">
        <v>11.9061024424173</v>
      </c>
      <c r="S113" s="116">
        <v>2</v>
      </c>
      <c r="T113" s="115">
        <v>16.851950359373401</v>
      </c>
      <c r="U113" s="116">
        <v>2</v>
      </c>
      <c r="V113" s="115">
        <v>9.6895181750666701</v>
      </c>
      <c r="W113" s="116">
        <v>2</v>
      </c>
      <c r="Z113" s="115">
        <v>14.0160524425287</v>
      </c>
      <c r="AA113" s="116">
        <v>9</v>
      </c>
    </row>
    <row r="114" spans="1:27" x14ac:dyDescent="0.25">
      <c r="A114" s="113" t="s">
        <v>100</v>
      </c>
      <c r="B114" s="114">
        <v>43959</v>
      </c>
      <c r="C114" s="115">
        <v>15.799099999999999</v>
      </c>
      <c r="D114" s="115"/>
      <c r="E114" s="115"/>
      <c r="F114" s="115"/>
      <c r="G114" s="115"/>
      <c r="H114" s="115"/>
      <c r="I114" s="115"/>
      <c r="J114" s="115"/>
      <c r="K114" s="115"/>
      <c r="L114" s="115">
        <v>-4.8475525827486399</v>
      </c>
      <c r="M114" s="116">
        <v>32</v>
      </c>
      <c r="N114" s="115">
        <v>2.3467574749789102</v>
      </c>
      <c r="O114" s="116">
        <v>27</v>
      </c>
      <c r="P114" s="115">
        <v>4.9931483085556998</v>
      </c>
      <c r="Q114" s="116">
        <v>27</v>
      </c>
      <c r="R114" s="115">
        <v>5.7670668367507902</v>
      </c>
      <c r="S114" s="116">
        <v>24</v>
      </c>
      <c r="T114" s="115">
        <v>6.57708503112132</v>
      </c>
      <c r="U114" s="116">
        <v>22</v>
      </c>
      <c r="V114" s="115">
        <v>7.1199469099132404</v>
      </c>
      <c r="W114" s="116">
        <v>18</v>
      </c>
      <c r="Z114" s="115">
        <v>8.4329541832669292</v>
      </c>
      <c r="AA114" s="116">
        <v>31</v>
      </c>
    </row>
    <row r="115" spans="1:27" x14ac:dyDescent="0.25">
      <c r="A115" s="113" t="s">
        <v>101</v>
      </c>
      <c r="B115" s="114">
        <v>43959</v>
      </c>
      <c r="C115" s="115">
        <v>1133.1084000000001</v>
      </c>
      <c r="D115" s="115"/>
      <c r="E115" s="115"/>
      <c r="F115" s="115"/>
      <c r="G115" s="115"/>
      <c r="H115" s="115"/>
      <c r="I115" s="115"/>
      <c r="J115" s="115"/>
      <c r="K115" s="115"/>
      <c r="L115" s="115">
        <v>27.234998154529801</v>
      </c>
      <c r="M115" s="116">
        <v>18</v>
      </c>
      <c r="N115" s="115">
        <v>6.7880949883669697</v>
      </c>
      <c r="O115" s="116">
        <v>20</v>
      </c>
      <c r="P115" s="115">
        <v>7.0374003922749102</v>
      </c>
      <c r="Q115" s="116">
        <v>23</v>
      </c>
      <c r="R115" s="115">
        <v>6.8307989908959197</v>
      </c>
      <c r="S115" s="116">
        <v>21</v>
      </c>
      <c r="T115" s="115">
        <v>9.3828055850731094</v>
      </c>
      <c r="U115" s="116">
        <v>17</v>
      </c>
      <c r="V115" s="115"/>
      <c r="W115" s="116"/>
      <c r="Z115" s="115">
        <v>9.3252525911708304</v>
      </c>
      <c r="AA115" s="116">
        <v>27</v>
      </c>
    </row>
    <row r="116" spans="1:27" x14ac:dyDescent="0.25">
      <c r="A116" s="113" t="s">
        <v>102</v>
      </c>
      <c r="B116" s="114">
        <v>43959</v>
      </c>
      <c r="C116" s="115">
        <v>30.730599999999999</v>
      </c>
      <c r="D116" s="115"/>
      <c r="E116" s="115"/>
      <c r="F116" s="115"/>
      <c r="G116" s="115"/>
      <c r="H116" s="115"/>
      <c r="I116" s="115"/>
      <c r="J116" s="115"/>
      <c r="K116" s="115"/>
      <c r="L116" s="115">
        <v>23.108670614788199</v>
      </c>
      <c r="M116" s="116">
        <v>20</v>
      </c>
      <c r="N116" s="115">
        <v>4.4873620913580998</v>
      </c>
      <c r="O116" s="116">
        <v>25</v>
      </c>
      <c r="P116" s="115">
        <v>5.8423937494086404</v>
      </c>
      <c r="Q116" s="116">
        <v>25</v>
      </c>
      <c r="R116" s="115">
        <v>5.6186091099269104</v>
      </c>
      <c r="S116" s="116">
        <v>26</v>
      </c>
      <c r="T116" s="115">
        <v>5.9512813265498297</v>
      </c>
      <c r="U116" s="116">
        <v>24</v>
      </c>
      <c r="V116" s="115">
        <v>7.3581464386785997</v>
      </c>
      <c r="W116" s="116">
        <v>16</v>
      </c>
      <c r="Z116" s="115">
        <v>12.2795666991237</v>
      </c>
      <c r="AA116" s="116">
        <v>14</v>
      </c>
    </row>
    <row r="117" spans="1:27" x14ac:dyDescent="0.25">
      <c r="A117" s="113" t="s">
        <v>103</v>
      </c>
      <c r="B117" s="114">
        <v>43959</v>
      </c>
      <c r="C117" s="115">
        <v>27.228899999999999</v>
      </c>
      <c r="D117" s="115"/>
      <c r="E117" s="115"/>
      <c r="F117" s="115"/>
      <c r="G117" s="115"/>
      <c r="H117" s="115"/>
      <c r="I117" s="115"/>
      <c r="J117" s="115"/>
      <c r="K117" s="115"/>
      <c r="L117" s="115">
        <v>39.8473630844464</v>
      </c>
      <c r="M117" s="116">
        <v>14</v>
      </c>
      <c r="N117" s="115">
        <v>7.6636695689483201</v>
      </c>
      <c r="O117" s="116">
        <v>19</v>
      </c>
      <c r="P117" s="115">
        <v>10.15085674056</v>
      </c>
      <c r="Q117" s="116">
        <v>15</v>
      </c>
      <c r="R117" s="115">
        <v>8.4025404114724598</v>
      </c>
      <c r="S117" s="116">
        <v>14</v>
      </c>
      <c r="T117" s="115">
        <v>12.089637116698</v>
      </c>
      <c r="U117" s="116">
        <v>14</v>
      </c>
      <c r="V117" s="115">
        <v>9.6374511864316705</v>
      </c>
      <c r="W117" s="116">
        <v>3</v>
      </c>
      <c r="Z117" s="115">
        <v>14.407893240162799</v>
      </c>
      <c r="AA117" s="116">
        <v>8</v>
      </c>
    </row>
    <row r="118" spans="1:27" x14ac:dyDescent="0.25">
      <c r="A118" s="113" t="s">
        <v>104</v>
      </c>
      <c r="B118" s="114">
        <v>43959</v>
      </c>
      <c r="C118" s="115">
        <v>22.540199999999999</v>
      </c>
      <c r="D118" s="115"/>
      <c r="E118" s="115"/>
      <c r="F118" s="115"/>
      <c r="G118" s="115"/>
      <c r="H118" s="115"/>
      <c r="I118" s="115"/>
      <c r="J118" s="115"/>
      <c r="K118" s="115"/>
      <c r="L118" s="115">
        <v>49.804345349699801</v>
      </c>
      <c r="M118" s="116">
        <v>9</v>
      </c>
      <c r="N118" s="115">
        <v>14.165665121281</v>
      </c>
      <c r="O118" s="116">
        <v>9</v>
      </c>
      <c r="P118" s="115">
        <v>12.666062028833901</v>
      </c>
      <c r="Q118" s="116">
        <v>12</v>
      </c>
      <c r="R118" s="115">
        <v>9.7558283796229492</v>
      </c>
      <c r="S118" s="116">
        <v>8</v>
      </c>
      <c r="T118" s="115">
        <v>13.173785839479599</v>
      </c>
      <c r="U118" s="116">
        <v>9</v>
      </c>
      <c r="V118" s="115">
        <v>8.7199471566027107</v>
      </c>
      <c r="W118" s="116">
        <v>11</v>
      </c>
      <c r="Z118" s="115">
        <v>9.1543460000000003</v>
      </c>
      <c r="AA118" s="116">
        <v>29</v>
      </c>
    </row>
    <row r="119" spans="1:27" x14ac:dyDescent="0.25">
      <c r="A119" s="113" t="s">
        <v>105</v>
      </c>
      <c r="B119" s="114">
        <v>43959</v>
      </c>
      <c r="C119" s="115">
        <v>12.878399999999999</v>
      </c>
      <c r="D119" s="115"/>
      <c r="E119" s="115"/>
      <c r="F119" s="115"/>
      <c r="G119" s="115"/>
      <c r="H119" s="115"/>
      <c r="I119" s="115"/>
      <c r="J119" s="115"/>
      <c r="K119" s="115"/>
      <c r="L119" s="115">
        <v>52.178889176815801</v>
      </c>
      <c r="M119" s="116">
        <v>6</v>
      </c>
      <c r="N119" s="115">
        <v>23.9271893706043</v>
      </c>
      <c r="O119" s="116">
        <v>1</v>
      </c>
      <c r="P119" s="115">
        <v>16.834128745062898</v>
      </c>
      <c r="Q119" s="116">
        <v>3</v>
      </c>
      <c r="R119" s="115">
        <v>11.674458361759701</v>
      </c>
      <c r="S119" s="116">
        <v>3</v>
      </c>
      <c r="T119" s="115">
        <v>16.397358210879201</v>
      </c>
      <c r="U119" s="116">
        <v>3</v>
      </c>
      <c r="V119" s="115">
        <v>9.1860908196932591</v>
      </c>
      <c r="W119" s="116">
        <v>8</v>
      </c>
      <c r="Z119" s="115">
        <v>9.2078527607361895</v>
      </c>
      <c r="AA119" s="116">
        <v>28</v>
      </c>
    </row>
    <row r="120" spans="1:27" x14ac:dyDescent="0.25">
      <c r="A120" s="113" t="s">
        <v>106</v>
      </c>
      <c r="B120" s="114">
        <v>43959</v>
      </c>
      <c r="C120" s="115">
        <v>27.868200000000002</v>
      </c>
      <c r="D120" s="115"/>
      <c r="E120" s="115"/>
      <c r="F120" s="115"/>
      <c r="G120" s="115"/>
      <c r="H120" s="115"/>
      <c r="I120" s="115"/>
      <c r="J120" s="115"/>
      <c r="K120" s="115"/>
      <c r="L120" s="115">
        <v>61.798781599053797</v>
      </c>
      <c r="M120" s="116">
        <v>1</v>
      </c>
      <c r="N120" s="115">
        <v>20.114344946468702</v>
      </c>
      <c r="O120" s="116">
        <v>3</v>
      </c>
      <c r="P120" s="115">
        <v>14.1872535579071</v>
      </c>
      <c r="Q120" s="116">
        <v>7</v>
      </c>
      <c r="R120" s="115">
        <v>9.5629853435184593</v>
      </c>
      <c r="S120" s="116">
        <v>10</v>
      </c>
      <c r="T120" s="115">
        <v>13.5054505771643</v>
      </c>
      <c r="U120" s="116">
        <v>8</v>
      </c>
      <c r="V120" s="115">
        <v>8.1210862821112304</v>
      </c>
      <c r="W120" s="116">
        <v>12</v>
      </c>
      <c r="Z120" s="115">
        <v>11.5370475853529</v>
      </c>
      <c r="AA120" s="116">
        <v>19</v>
      </c>
    </row>
    <row r="121" spans="1:27" x14ac:dyDescent="0.25">
      <c r="A121" s="113" t="s">
        <v>107</v>
      </c>
      <c r="B121" s="114">
        <v>43959</v>
      </c>
      <c r="C121" s="115">
        <v>2010.6205</v>
      </c>
      <c r="D121" s="115"/>
      <c r="E121" s="115"/>
      <c r="F121" s="115"/>
      <c r="G121" s="115"/>
      <c r="H121" s="115"/>
      <c r="I121" s="115"/>
      <c r="J121" s="115"/>
      <c r="K121" s="115"/>
      <c r="L121" s="115">
        <v>48.3372405090294</v>
      </c>
      <c r="M121" s="116">
        <v>11</v>
      </c>
      <c r="N121" s="115">
        <v>10.9592496561415</v>
      </c>
      <c r="O121" s="116">
        <v>14</v>
      </c>
      <c r="P121" s="115">
        <v>11.5621480155854</v>
      </c>
      <c r="Q121" s="116">
        <v>13</v>
      </c>
      <c r="R121" s="115">
        <v>9.3172992019466605</v>
      </c>
      <c r="S121" s="116">
        <v>12</v>
      </c>
      <c r="T121" s="115">
        <v>13.0685576034574</v>
      </c>
      <c r="U121" s="116">
        <v>10</v>
      </c>
      <c r="V121" s="115">
        <v>9.2892715131714301</v>
      </c>
      <c r="W121" s="116">
        <v>6</v>
      </c>
      <c r="Z121" s="115">
        <v>12.138087611056299</v>
      </c>
      <c r="AA121" s="116">
        <v>15</v>
      </c>
    </row>
    <row r="122" spans="1:27" x14ac:dyDescent="0.25">
      <c r="A122" s="113" t="s">
        <v>108</v>
      </c>
      <c r="B122" s="114">
        <v>43959</v>
      </c>
      <c r="C122" s="115">
        <v>30.166</v>
      </c>
      <c r="D122" s="115"/>
      <c r="E122" s="115"/>
      <c r="F122" s="115"/>
      <c r="G122" s="115"/>
      <c r="H122" s="115"/>
      <c r="I122" s="115"/>
      <c r="J122" s="115"/>
      <c r="K122" s="115"/>
      <c r="L122" s="115">
        <v>-10.3809511288739</v>
      </c>
      <c r="M122" s="116">
        <v>33</v>
      </c>
      <c r="N122" s="115">
        <v>-3.1777236507083901</v>
      </c>
      <c r="O122" s="116">
        <v>30</v>
      </c>
      <c r="P122" s="115">
        <v>2.6056053546810398</v>
      </c>
      <c r="Q122" s="116">
        <v>28</v>
      </c>
      <c r="R122" s="115">
        <v>2.2716794611393198</v>
      </c>
      <c r="S122" s="116">
        <v>28</v>
      </c>
      <c r="T122" s="115">
        <v>-3.2292723557879999</v>
      </c>
      <c r="U122" s="116">
        <v>31</v>
      </c>
      <c r="V122" s="115">
        <v>2.11714932272608</v>
      </c>
      <c r="W122" s="116">
        <v>29</v>
      </c>
      <c r="Z122" s="115">
        <v>11.818608672548599</v>
      </c>
      <c r="AA122" s="116">
        <v>17</v>
      </c>
    </row>
    <row r="123" spans="1:27" x14ac:dyDescent="0.25">
      <c r="A123" s="113" t="s">
        <v>109</v>
      </c>
      <c r="B123" s="114">
        <v>43959</v>
      </c>
      <c r="C123" s="115">
        <v>62.725999999999999</v>
      </c>
      <c r="D123" s="115"/>
      <c r="E123" s="115"/>
      <c r="F123" s="115"/>
      <c r="G123" s="115"/>
      <c r="H123" s="115"/>
      <c r="I123" s="115"/>
      <c r="J123" s="115"/>
      <c r="K123" s="115"/>
      <c r="L123" s="115">
        <v>7.54323770108312</v>
      </c>
      <c r="M123" s="116">
        <v>27</v>
      </c>
      <c r="N123" s="115">
        <v>6.1754072420216302</v>
      </c>
      <c r="O123" s="116">
        <v>21</v>
      </c>
      <c r="P123" s="115">
        <v>6.2672115439718104</v>
      </c>
      <c r="Q123" s="116">
        <v>24</v>
      </c>
      <c r="R123" s="115">
        <v>5.9539069276689096</v>
      </c>
      <c r="S123" s="116">
        <v>23</v>
      </c>
      <c r="T123" s="115">
        <v>6.1741492097738497</v>
      </c>
      <c r="U123" s="116">
        <v>23</v>
      </c>
      <c r="V123" s="115">
        <v>4.6892042117627302</v>
      </c>
      <c r="W123" s="116">
        <v>21</v>
      </c>
      <c r="Z123" s="115">
        <v>23.990264273248599</v>
      </c>
      <c r="AA123" s="116">
        <v>1</v>
      </c>
    </row>
    <row r="124" spans="1:27" x14ac:dyDescent="0.25">
      <c r="A124" s="113" t="s">
        <v>110</v>
      </c>
      <c r="B124" s="114">
        <v>43959</v>
      </c>
      <c r="C124" s="115">
        <v>15.6928</v>
      </c>
      <c r="D124" s="115"/>
      <c r="E124" s="115"/>
      <c r="F124" s="115"/>
      <c r="G124" s="115"/>
      <c r="H124" s="115"/>
      <c r="I124" s="115"/>
      <c r="J124" s="115"/>
      <c r="K124" s="115"/>
      <c r="L124" s="115">
        <v>35.4421608103913</v>
      </c>
      <c r="M124" s="116">
        <v>16</v>
      </c>
      <c r="N124" s="115">
        <v>13.1266811566901</v>
      </c>
      <c r="O124" s="116">
        <v>11</v>
      </c>
      <c r="P124" s="115">
        <v>14.9445696212104</v>
      </c>
      <c r="Q124" s="116">
        <v>5</v>
      </c>
      <c r="R124" s="115">
        <v>10.282361898554701</v>
      </c>
      <c r="S124" s="116">
        <v>7</v>
      </c>
      <c r="T124" s="115">
        <v>14.2002193939267</v>
      </c>
      <c r="U124" s="116">
        <v>6</v>
      </c>
      <c r="V124" s="115">
        <v>9.0786861692706999</v>
      </c>
      <c r="W124" s="116">
        <v>9</v>
      </c>
      <c r="Z124" s="115">
        <v>11.3831545802301</v>
      </c>
      <c r="AA124" s="116">
        <v>20</v>
      </c>
    </row>
    <row r="125" spans="1:27" x14ac:dyDescent="0.25">
      <c r="A125" s="113" t="s">
        <v>111</v>
      </c>
      <c r="B125" s="114">
        <v>43959</v>
      </c>
      <c r="C125" s="115">
        <v>26.775400000000001</v>
      </c>
      <c r="D125" s="115"/>
      <c r="E125" s="115"/>
      <c r="F125" s="115"/>
      <c r="G125" s="115"/>
      <c r="H125" s="115"/>
      <c r="I125" s="115"/>
      <c r="J125" s="115"/>
      <c r="K125" s="115"/>
      <c r="L125" s="115">
        <v>58.282520722934798</v>
      </c>
      <c r="M125" s="116">
        <v>4</v>
      </c>
      <c r="N125" s="115">
        <v>18.3669238623736</v>
      </c>
      <c r="O125" s="116">
        <v>5</v>
      </c>
      <c r="P125" s="115">
        <v>16.1185647930862</v>
      </c>
      <c r="Q125" s="116">
        <v>4</v>
      </c>
      <c r="R125" s="115">
        <v>11.419625494964899</v>
      </c>
      <c r="S125" s="116">
        <v>4</v>
      </c>
      <c r="T125" s="115">
        <v>16.868759593192301</v>
      </c>
      <c r="U125" s="116">
        <v>1</v>
      </c>
      <c r="V125" s="115">
        <v>9.8976672988535004</v>
      </c>
      <c r="W125" s="116">
        <v>1</v>
      </c>
      <c r="Z125" s="115">
        <v>10.2735251677852</v>
      </c>
      <c r="AA125" s="116">
        <v>23</v>
      </c>
    </row>
    <row r="126" spans="1:27" x14ac:dyDescent="0.25">
      <c r="A126" s="113" t="s">
        <v>112</v>
      </c>
      <c r="B126" s="114">
        <v>43959</v>
      </c>
      <c r="C126" s="115">
        <v>30.5946</v>
      </c>
      <c r="D126" s="115"/>
      <c r="E126" s="115"/>
      <c r="F126" s="115"/>
      <c r="G126" s="115"/>
      <c r="H126" s="115"/>
      <c r="I126" s="115"/>
      <c r="J126" s="115"/>
      <c r="K126" s="115"/>
      <c r="L126" s="115">
        <v>24.234287092196801</v>
      </c>
      <c r="M126" s="116">
        <v>19</v>
      </c>
      <c r="N126" s="115">
        <v>9.5238340378042405</v>
      </c>
      <c r="O126" s="116">
        <v>17</v>
      </c>
      <c r="P126" s="115">
        <v>9.9394437445340102</v>
      </c>
      <c r="Q126" s="116">
        <v>16</v>
      </c>
      <c r="R126" s="115">
        <v>7.0959583388794796</v>
      </c>
      <c r="S126" s="116">
        <v>20</v>
      </c>
      <c r="T126" s="115">
        <v>8.9984202903842192</v>
      </c>
      <c r="U126" s="116">
        <v>18</v>
      </c>
      <c r="V126" s="115">
        <v>6.6845806765545204</v>
      </c>
      <c r="W126" s="116">
        <v>19</v>
      </c>
      <c r="Z126" s="115">
        <v>12.339180892974399</v>
      </c>
      <c r="AA126" s="116">
        <v>13</v>
      </c>
    </row>
    <row r="127" spans="1:27" x14ac:dyDescent="0.25">
      <c r="A127" s="113" t="s">
        <v>113</v>
      </c>
      <c r="B127" s="114">
        <v>43959</v>
      </c>
      <c r="C127" s="115">
        <v>18.096800000000002</v>
      </c>
      <c r="D127" s="115"/>
      <c r="E127" s="115"/>
      <c r="F127" s="115"/>
      <c r="G127" s="115"/>
      <c r="H127" s="115"/>
      <c r="I127" s="115"/>
      <c r="J127" s="115"/>
      <c r="K127" s="115"/>
      <c r="L127" s="115">
        <v>50.484965680237202</v>
      </c>
      <c r="M127" s="116">
        <v>8</v>
      </c>
      <c r="N127" s="115">
        <v>14.3266824346452</v>
      </c>
      <c r="O127" s="116">
        <v>8</v>
      </c>
      <c r="P127" s="115">
        <v>13.3768984887746</v>
      </c>
      <c r="Q127" s="116">
        <v>9</v>
      </c>
      <c r="R127" s="115">
        <v>9.6643937282352397</v>
      </c>
      <c r="S127" s="116">
        <v>9</v>
      </c>
      <c r="T127" s="115">
        <v>14.0290084197438</v>
      </c>
      <c r="U127" s="116">
        <v>7</v>
      </c>
      <c r="V127" s="115">
        <v>7.8525291390854903</v>
      </c>
      <c r="W127" s="116">
        <v>13</v>
      </c>
      <c r="Z127" s="115">
        <v>9.8281742600598605</v>
      </c>
      <c r="AA127" s="116">
        <v>25</v>
      </c>
    </row>
    <row r="128" spans="1:27" x14ac:dyDescent="0.25">
      <c r="A128" s="113" t="s">
        <v>369</v>
      </c>
      <c r="B128" s="114">
        <v>43959</v>
      </c>
      <c r="C128" s="115">
        <v>0.36399999999999999</v>
      </c>
      <c r="D128" s="115"/>
      <c r="E128" s="115"/>
      <c r="F128" s="115"/>
      <c r="G128" s="115"/>
      <c r="H128" s="115"/>
      <c r="I128" s="115"/>
      <c r="J128" s="115"/>
      <c r="K128" s="115"/>
      <c r="L128" s="115">
        <v>9.0921671740935697</v>
      </c>
      <c r="M128" s="116">
        <v>26</v>
      </c>
      <c r="N128" s="115"/>
      <c r="O128" s="116"/>
      <c r="P128" s="115"/>
      <c r="Q128" s="116"/>
      <c r="R128" s="115"/>
      <c r="S128" s="116"/>
      <c r="T128" s="115"/>
      <c r="U128" s="116"/>
      <c r="V128" s="115"/>
      <c r="W128" s="116"/>
      <c r="Z128" s="115">
        <v>8.8356330186395198</v>
      </c>
      <c r="AA128" s="116">
        <v>30</v>
      </c>
    </row>
    <row r="129" spans="1:27" x14ac:dyDescent="0.25">
      <c r="A129" s="113" t="s">
        <v>114</v>
      </c>
      <c r="B129" s="114">
        <v>43959</v>
      </c>
      <c r="C129" s="115">
        <v>20.291</v>
      </c>
      <c r="D129" s="115"/>
      <c r="E129" s="115"/>
      <c r="F129" s="115"/>
      <c r="G129" s="115"/>
      <c r="H129" s="115"/>
      <c r="I129" s="115"/>
      <c r="J129" s="115"/>
      <c r="K129" s="115"/>
      <c r="L129" s="115">
        <v>49.697182653062796</v>
      </c>
      <c r="M129" s="116">
        <v>10</v>
      </c>
      <c r="N129" s="115">
        <v>9.0102337144443307</v>
      </c>
      <c r="O129" s="116">
        <v>18</v>
      </c>
      <c r="P129" s="115">
        <v>5.53109583363198</v>
      </c>
      <c r="Q129" s="116">
        <v>26</v>
      </c>
      <c r="R129" s="115">
        <v>2.3394613018037198</v>
      </c>
      <c r="S129" s="116">
        <v>27</v>
      </c>
      <c r="T129" s="115">
        <v>1.1720393657983901</v>
      </c>
      <c r="U129" s="116">
        <v>26</v>
      </c>
      <c r="V129" s="115">
        <v>1.8120800475099801</v>
      </c>
      <c r="W129" s="116">
        <v>30</v>
      </c>
      <c r="Z129" s="115">
        <v>10.4136817299695</v>
      </c>
      <c r="AA129" s="116">
        <v>22</v>
      </c>
    </row>
    <row r="130" spans="1:27" x14ac:dyDescent="0.25">
      <c r="A130" s="135"/>
      <c r="B130" s="135"/>
      <c r="C130" s="135"/>
      <c r="D130" s="135" t="s">
        <v>115</v>
      </c>
      <c r="E130" s="135"/>
      <c r="F130" s="135" t="s">
        <v>116</v>
      </c>
      <c r="G130" s="135"/>
      <c r="H130" s="135" t="s">
        <v>117</v>
      </c>
      <c r="I130" s="135"/>
      <c r="J130" s="135" t="s">
        <v>47</v>
      </c>
      <c r="K130" s="135"/>
      <c r="L130" s="135" t="s">
        <v>48</v>
      </c>
      <c r="M130" s="135"/>
      <c r="N130" s="135" t="s">
        <v>1</v>
      </c>
      <c r="O130" s="135"/>
      <c r="P130" s="135" t="s">
        <v>2</v>
      </c>
      <c r="Q130" s="135"/>
      <c r="R130" s="135" t="s">
        <v>3</v>
      </c>
      <c r="S130" s="135"/>
      <c r="T130" s="135" t="s">
        <v>4</v>
      </c>
      <c r="U130" s="135"/>
      <c r="V130" s="135" t="s">
        <v>5</v>
      </c>
      <c r="W130" s="135"/>
      <c r="Z130" s="117" t="s">
        <v>46</v>
      </c>
      <c r="AA130" s="135" t="s">
        <v>405</v>
      </c>
    </row>
    <row r="131" spans="1:27" x14ac:dyDescent="0.25">
      <c r="A131" s="135"/>
      <c r="B131" s="135"/>
      <c r="C131" s="135"/>
      <c r="D131" s="117" t="s">
        <v>0</v>
      </c>
      <c r="E131" s="117"/>
      <c r="F131" s="117" t="s">
        <v>0</v>
      </c>
      <c r="G131" s="117"/>
      <c r="H131" s="117" t="s">
        <v>0</v>
      </c>
      <c r="I131" s="117"/>
      <c r="J131" s="117" t="s">
        <v>0</v>
      </c>
      <c r="K131" s="117"/>
      <c r="L131" s="117" t="s">
        <v>0</v>
      </c>
      <c r="M131" s="117"/>
      <c r="N131" s="117" t="s">
        <v>0</v>
      </c>
      <c r="O131" s="117"/>
      <c r="P131" s="117" t="s">
        <v>0</v>
      </c>
      <c r="Q131" s="117"/>
      <c r="R131" s="117" t="s">
        <v>0</v>
      </c>
      <c r="S131" s="117"/>
      <c r="T131" s="117" t="s">
        <v>0</v>
      </c>
      <c r="U131" s="117"/>
      <c r="V131" s="117" t="s">
        <v>0</v>
      </c>
      <c r="W131" s="117"/>
      <c r="Z131" s="117" t="s">
        <v>0</v>
      </c>
      <c r="AA131" s="135"/>
    </row>
    <row r="132" spans="1:27" x14ac:dyDescent="0.25">
      <c r="A132" s="117" t="s">
        <v>7</v>
      </c>
      <c r="B132" s="117" t="s">
        <v>8</v>
      </c>
      <c r="C132" s="117" t="s">
        <v>9</v>
      </c>
      <c r="D132" s="117"/>
      <c r="E132" s="117" t="s">
        <v>10</v>
      </c>
      <c r="F132" s="117"/>
      <c r="G132" s="117" t="s">
        <v>10</v>
      </c>
      <c r="H132" s="117"/>
      <c r="I132" s="117" t="s">
        <v>10</v>
      </c>
      <c r="J132" s="117"/>
      <c r="K132" s="117" t="s">
        <v>10</v>
      </c>
      <c r="L132" s="117"/>
      <c r="M132" s="117" t="s">
        <v>10</v>
      </c>
      <c r="N132" s="117"/>
      <c r="O132" s="117" t="s">
        <v>10</v>
      </c>
      <c r="P132" s="117"/>
      <c r="Q132" s="117" t="s">
        <v>10</v>
      </c>
      <c r="R132" s="117"/>
      <c r="S132" s="117" t="s">
        <v>10</v>
      </c>
      <c r="T132" s="117"/>
      <c r="U132" s="117" t="s">
        <v>10</v>
      </c>
      <c r="V132" s="117"/>
      <c r="W132" s="117" t="s">
        <v>10</v>
      </c>
      <c r="Z132" s="117"/>
      <c r="AA132" s="117" t="s">
        <v>10</v>
      </c>
    </row>
    <row r="133" spans="1:27" x14ac:dyDescent="0.25">
      <c r="A133" s="112" t="s">
        <v>388</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Z133" s="112"/>
      <c r="AA133" s="112"/>
    </row>
    <row r="134" spans="1:27" x14ac:dyDescent="0.25">
      <c r="A134" s="113" t="s">
        <v>118</v>
      </c>
      <c r="B134" s="114">
        <v>43961</v>
      </c>
      <c r="C134" s="115">
        <v>321.39010000000002</v>
      </c>
      <c r="D134" s="115">
        <v>4.4751730741483504</v>
      </c>
      <c r="E134" s="116">
        <v>9</v>
      </c>
      <c r="F134" s="115">
        <v>5.2870475428586197</v>
      </c>
      <c r="G134" s="116">
        <v>2</v>
      </c>
      <c r="H134" s="115">
        <v>5.7464351717061399</v>
      </c>
      <c r="I134" s="116">
        <v>8</v>
      </c>
      <c r="J134" s="115">
        <v>4.4635955633714</v>
      </c>
      <c r="K134" s="116">
        <v>6</v>
      </c>
      <c r="L134" s="115">
        <v>5.3234632332260601</v>
      </c>
      <c r="M134" s="116">
        <v>12</v>
      </c>
      <c r="N134" s="115">
        <v>5.7439086808595698</v>
      </c>
      <c r="O134" s="116">
        <v>14</v>
      </c>
      <c r="P134" s="115">
        <v>5.5435202067302001</v>
      </c>
      <c r="Q134" s="116">
        <v>14</v>
      </c>
      <c r="R134" s="115">
        <v>5.6538684477890104</v>
      </c>
      <c r="S134" s="116">
        <v>13</v>
      </c>
      <c r="T134" s="115">
        <v>6.1284277876059203</v>
      </c>
      <c r="U134" s="116">
        <v>9</v>
      </c>
      <c r="V134" s="115">
        <v>7.3617458547746697</v>
      </c>
      <c r="W134" s="116">
        <v>9</v>
      </c>
      <c r="Z134" s="115">
        <v>10.146694511672299</v>
      </c>
      <c r="AA134" s="116">
        <v>5</v>
      </c>
    </row>
    <row r="135" spans="1:27" x14ac:dyDescent="0.25">
      <c r="A135" s="113" t="s">
        <v>119</v>
      </c>
      <c r="B135" s="114">
        <v>43961</v>
      </c>
      <c r="C135" s="115">
        <v>2217.0825</v>
      </c>
      <c r="D135" s="115">
        <v>4.3434765323840896</v>
      </c>
      <c r="E135" s="116">
        <v>14</v>
      </c>
      <c r="F135" s="115">
        <v>4.8541534693289403</v>
      </c>
      <c r="G135" s="116">
        <v>13</v>
      </c>
      <c r="H135" s="115">
        <v>5.4304688020904903</v>
      </c>
      <c r="I135" s="116">
        <v>15</v>
      </c>
      <c r="J135" s="115">
        <v>4.0696653147097299</v>
      </c>
      <c r="K135" s="116">
        <v>15</v>
      </c>
      <c r="L135" s="115">
        <v>5.3496084885310298</v>
      </c>
      <c r="M135" s="116">
        <v>9</v>
      </c>
      <c r="N135" s="115">
        <v>5.9136145554269701</v>
      </c>
      <c r="O135" s="116">
        <v>8</v>
      </c>
      <c r="P135" s="115">
        <v>5.6301393826115902</v>
      </c>
      <c r="Q135" s="116">
        <v>9</v>
      </c>
      <c r="R135" s="115">
        <v>5.6880159013655103</v>
      </c>
      <c r="S135" s="116">
        <v>10</v>
      </c>
      <c r="T135" s="115">
        <v>6.08031694120083</v>
      </c>
      <c r="U135" s="116">
        <v>12</v>
      </c>
      <c r="V135" s="115">
        <v>7.3497693529000401</v>
      </c>
      <c r="W135" s="116">
        <v>10</v>
      </c>
      <c r="Z135" s="115">
        <v>10.0747412627759</v>
      </c>
      <c r="AA135" s="116">
        <v>11</v>
      </c>
    </row>
    <row r="136" spans="1:27" x14ac:dyDescent="0.25">
      <c r="A136" s="113" t="s">
        <v>120</v>
      </c>
      <c r="B136" s="114">
        <v>43961</v>
      </c>
      <c r="C136" s="115">
        <v>2301.1658000000002</v>
      </c>
      <c r="D136" s="115">
        <v>3.8499982898244598</v>
      </c>
      <c r="E136" s="116">
        <v>33</v>
      </c>
      <c r="F136" s="115">
        <v>4.05291196884383</v>
      </c>
      <c r="G136" s="116">
        <v>30</v>
      </c>
      <c r="H136" s="115">
        <v>4.36942999347783</v>
      </c>
      <c r="I136" s="116">
        <v>28</v>
      </c>
      <c r="J136" s="115">
        <v>3.6534900689432801</v>
      </c>
      <c r="K136" s="116">
        <v>34</v>
      </c>
      <c r="L136" s="115">
        <v>4.7223106959493402</v>
      </c>
      <c r="M136" s="116">
        <v>31</v>
      </c>
      <c r="N136" s="115">
        <v>5.93305585959427</v>
      </c>
      <c r="O136" s="116">
        <v>7</v>
      </c>
      <c r="P136" s="115">
        <v>5.6597156569569904</v>
      </c>
      <c r="Q136" s="116">
        <v>8</v>
      </c>
      <c r="R136" s="115">
        <v>5.7567809304875102</v>
      </c>
      <c r="S136" s="116">
        <v>7</v>
      </c>
      <c r="T136" s="115">
        <v>6.1046440518680098</v>
      </c>
      <c r="U136" s="116">
        <v>10</v>
      </c>
      <c r="V136" s="115">
        <v>7.3861567056946802</v>
      </c>
      <c r="W136" s="116">
        <v>6</v>
      </c>
      <c r="Z136" s="115">
        <v>10.1658039622533</v>
      </c>
      <c r="AA136" s="116">
        <v>4</v>
      </c>
    </row>
    <row r="137" spans="1:27" x14ac:dyDescent="0.25">
      <c r="A137" s="113" t="s">
        <v>121</v>
      </c>
      <c r="B137" s="114">
        <v>43961</v>
      </c>
      <c r="C137" s="115">
        <v>3073.8543</v>
      </c>
      <c r="D137" s="115">
        <v>4.0559893293303801</v>
      </c>
      <c r="E137" s="116">
        <v>26</v>
      </c>
      <c r="F137" s="115">
        <v>4.2097232057214002</v>
      </c>
      <c r="G137" s="116">
        <v>28</v>
      </c>
      <c r="H137" s="115">
        <v>4.8053909536466097</v>
      </c>
      <c r="I137" s="116">
        <v>24</v>
      </c>
      <c r="J137" s="115">
        <v>3.9264733117287598</v>
      </c>
      <c r="K137" s="116">
        <v>23</v>
      </c>
      <c r="L137" s="115">
        <v>4.8865704623630402</v>
      </c>
      <c r="M137" s="116">
        <v>25</v>
      </c>
      <c r="N137" s="115">
        <v>5.7588349872895197</v>
      </c>
      <c r="O137" s="116">
        <v>13</v>
      </c>
      <c r="P137" s="115">
        <v>5.5927059719302799</v>
      </c>
      <c r="Q137" s="116">
        <v>11</v>
      </c>
      <c r="R137" s="115">
        <v>5.7553849956948797</v>
      </c>
      <c r="S137" s="116">
        <v>8</v>
      </c>
      <c r="T137" s="115">
        <v>6.1447085057197102</v>
      </c>
      <c r="U137" s="116">
        <v>7</v>
      </c>
      <c r="V137" s="115">
        <v>7.3753762384674904</v>
      </c>
      <c r="W137" s="116">
        <v>8</v>
      </c>
      <c r="Z137" s="115">
        <v>10.041705246684099</v>
      </c>
      <c r="AA137" s="116">
        <v>14</v>
      </c>
    </row>
    <row r="138" spans="1:27" x14ac:dyDescent="0.25">
      <c r="A138" s="113" t="s">
        <v>122</v>
      </c>
      <c r="B138" s="114">
        <v>43961</v>
      </c>
      <c r="C138" s="115">
        <v>2297.8384000000001</v>
      </c>
      <c r="D138" s="115">
        <v>4.2543632826822497</v>
      </c>
      <c r="E138" s="116">
        <v>17</v>
      </c>
      <c r="F138" s="115">
        <v>4.62414453434923</v>
      </c>
      <c r="G138" s="116">
        <v>19</v>
      </c>
      <c r="H138" s="115">
        <v>5.5868831620906496</v>
      </c>
      <c r="I138" s="116">
        <v>10</v>
      </c>
      <c r="J138" s="115">
        <v>4.0211116761143897</v>
      </c>
      <c r="K138" s="116">
        <v>17</v>
      </c>
      <c r="L138" s="115">
        <v>5.5706131500774303</v>
      </c>
      <c r="M138" s="116">
        <v>4</v>
      </c>
      <c r="N138" s="115">
        <v>5.6002354994140102</v>
      </c>
      <c r="O138" s="116">
        <v>20</v>
      </c>
      <c r="P138" s="115">
        <v>5.34362359638203</v>
      </c>
      <c r="Q138" s="116">
        <v>24</v>
      </c>
      <c r="R138" s="115">
        <v>5.4454131450199403</v>
      </c>
      <c r="S138" s="116">
        <v>25</v>
      </c>
      <c r="T138" s="115">
        <v>5.8287467260862504</v>
      </c>
      <c r="U138" s="116">
        <v>27</v>
      </c>
      <c r="V138" s="115">
        <v>7.2474028448905701</v>
      </c>
      <c r="W138" s="116">
        <v>23</v>
      </c>
      <c r="Z138" s="115">
        <v>10.025307294868201</v>
      </c>
      <c r="AA138" s="116">
        <v>18</v>
      </c>
    </row>
    <row r="139" spans="1:27" x14ac:dyDescent="0.25">
      <c r="A139" s="113" t="s">
        <v>123</v>
      </c>
      <c r="B139" s="114">
        <v>43961</v>
      </c>
      <c r="C139" s="115">
        <v>2399.6280999999999</v>
      </c>
      <c r="D139" s="115">
        <v>3.4592388007483899</v>
      </c>
      <c r="E139" s="116">
        <v>38</v>
      </c>
      <c r="F139" s="115">
        <v>3.4598946145445502</v>
      </c>
      <c r="G139" s="116">
        <v>38</v>
      </c>
      <c r="H139" s="115">
        <v>3.4633828308177201</v>
      </c>
      <c r="I139" s="116">
        <v>39</v>
      </c>
      <c r="J139" s="115">
        <v>3.4323505297367198</v>
      </c>
      <c r="K139" s="116">
        <v>37</v>
      </c>
      <c r="L139" s="115">
        <v>3.6965955031672801</v>
      </c>
      <c r="M139" s="116">
        <v>41</v>
      </c>
      <c r="N139" s="115">
        <v>4.38975974815345</v>
      </c>
      <c r="O139" s="116">
        <v>39</v>
      </c>
      <c r="P139" s="115">
        <v>4.7477895767922398</v>
      </c>
      <c r="Q139" s="116">
        <v>34</v>
      </c>
      <c r="R139" s="115">
        <v>5.0011779185783602</v>
      </c>
      <c r="S139" s="116">
        <v>32</v>
      </c>
      <c r="T139" s="115">
        <v>5.4226422074735403</v>
      </c>
      <c r="U139" s="116">
        <v>31</v>
      </c>
      <c r="V139" s="115">
        <v>6.9808692168382702</v>
      </c>
      <c r="W139" s="116">
        <v>30</v>
      </c>
      <c r="Z139" s="115">
        <v>9.7512186361923696</v>
      </c>
      <c r="AA139" s="116">
        <v>29</v>
      </c>
    </row>
    <row r="140" spans="1:27" x14ac:dyDescent="0.25">
      <c r="A140" s="113" t="s">
        <v>124</v>
      </c>
      <c r="B140" s="114">
        <v>43961</v>
      </c>
      <c r="C140" s="115">
        <v>2855.9796999999999</v>
      </c>
      <c r="D140" s="115">
        <v>4.1041845828472301</v>
      </c>
      <c r="E140" s="116">
        <v>25</v>
      </c>
      <c r="F140" s="115">
        <v>4.3613160266825099</v>
      </c>
      <c r="G140" s="116">
        <v>25</v>
      </c>
      <c r="H140" s="115">
        <v>4.5460440942547597</v>
      </c>
      <c r="I140" s="116">
        <v>27</v>
      </c>
      <c r="J140" s="115">
        <v>3.7976838916296298</v>
      </c>
      <c r="K140" s="116">
        <v>31</v>
      </c>
      <c r="L140" s="115">
        <v>4.8948351512457497</v>
      </c>
      <c r="M140" s="116">
        <v>24</v>
      </c>
      <c r="N140" s="115">
        <v>5.8692996276401299</v>
      </c>
      <c r="O140" s="116">
        <v>11</v>
      </c>
      <c r="P140" s="115">
        <v>5.5415937697581903</v>
      </c>
      <c r="Q140" s="116">
        <v>15</v>
      </c>
      <c r="R140" s="115">
        <v>5.6032540437292102</v>
      </c>
      <c r="S140" s="116">
        <v>16</v>
      </c>
      <c r="T140" s="115">
        <v>5.9919355927158504</v>
      </c>
      <c r="U140" s="116">
        <v>17</v>
      </c>
      <c r="V140" s="115">
        <v>7.3011688896941802</v>
      </c>
      <c r="W140" s="116">
        <v>14</v>
      </c>
      <c r="Z140" s="115">
        <v>10.019335096105401</v>
      </c>
      <c r="AA140" s="116">
        <v>19</v>
      </c>
    </row>
    <row r="141" spans="1:27" x14ac:dyDescent="0.25">
      <c r="A141" s="113" t="s">
        <v>125</v>
      </c>
      <c r="B141" s="114">
        <v>43961</v>
      </c>
      <c r="C141" s="115">
        <v>2573.6478000000002</v>
      </c>
      <c r="D141" s="115">
        <v>4.7715173530872299</v>
      </c>
      <c r="E141" s="116">
        <v>3</v>
      </c>
      <c r="F141" s="115">
        <v>5.1763423780830999</v>
      </c>
      <c r="G141" s="116">
        <v>6</v>
      </c>
      <c r="H141" s="115">
        <v>6.1284365615050502</v>
      </c>
      <c r="I141" s="116">
        <v>2</v>
      </c>
      <c r="J141" s="115">
        <v>4.6306972951997896</v>
      </c>
      <c r="K141" s="116">
        <v>4</v>
      </c>
      <c r="L141" s="115">
        <v>5.8221993422895801</v>
      </c>
      <c r="M141" s="116">
        <v>1</v>
      </c>
      <c r="N141" s="115">
        <v>6.0743877936419697</v>
      </c>
      <c r="O141" s="116">
        <v>5</v>
      </c>
      <c r="P141" s="115">
        <v>5.7391177530297499</v>
      </c>
      <c r="Q141" s="116">
        <v>5</v>
      </c>
      <c r="R141" s="115">
        <v>5.8397207370703796</v>
      </c>
      <c r="S141" s="116">
        <v>4</v>
      </c>
      <c r="T141" s="115">
        <v>6.2286259319542099</v>
      </c>
      <c r="U141" s="116">
        <v>3</v>
      </c>
      <c r="V141" s="115">
        <v>7.4124791044481197</v>
      </c>
      <c r="W141" s="116">
        <v>4</v>
      </c>
      <c r="Z141" s="115">
        <v>9.89460537074911</v>
      </c>
      <c r="AA141" s="116">
        <v>28</v>
      </c>
    </row>
    <row r="142" spans="1:27" x14ac:dyDescent="0.25">
      <c r="A142" s="113" t="s">
        <v>126</v>
      </c>
      <c r="B142" s="114">
        <v>43961</v>
      </c>
      <c r="C142" s="115">
        <v>2188.8494999999998</v>
      </c>
      <c r="D142" s="115">
        <v>3.70019353814499</v>
      </c>
      <c r="E142" s="116">
        <v>35</v>
      </c>
      <c r="F142" s="115">
        <v>3.6975096630708801</v>
      </c>
      <c r="G142" s="116">
        <v>36</v>
      </c>
      <c r="H142" s="115">
        <v>3.68310467452913</v>
      </c>
      <c r="I142" s="116">
        <v>37</v>
      </c>
      <c r="J142" s="115">
        <v>3.6564438336866298</v>
      </c>
      <c r="K142" s="116">
        <v>33</v>
      </c>
      <c r="L142" s="115">
        <v>3.9370098940924501</v>
      </c>
      <c r="M142" s="116">
        <v>38</v>
      </c>
      <c r="N142" s="115">
        <v>4.7940338822493898</v>
      </c>
      <c r="O142" s="116">
        <v>34</v>
      </c>
      <c r="P142" s="115">
        <v>4.8259116158816999</v>
      </c>
      <c r="Q142" s="116">
        <v>32</v>
      </c>
      <c r="R142" s="115">
        <v>4.96344043276516</v>
      </c>
      <c r="S142" s="116">
        <v>34</v>
      </c>
      <c r="T142" s="115">
        <v>5.3694871098714598</v>
      </c>
      <c r="U142" s="116">
        <v>34</v>
      </c>
      <c r="V142" s="115">
        <v>7.1151629723573304</v>
      </c>
      <c r="W142" s="116">
        <v>29</v>
      </c>
      <c r="Z142" s="115">
        <v>10.081425842215801</v>
      </c>
      <c r="AA142" s="116">
        <v>10</v>
      </c>
    </row>
    <row r="143" spans="1:27" x14ac:dyDescent="0.25">
      <c r="A143" s="113" t="s">
        <v>127</v>
      </c>
      <c r="B143" s="114">
        <v>43961</v>
      </c>
      <c r="C143" s="115">
        <v>3001.1837</v>
      </c>
      <c r="D143" s="115">
        <v>5.2510337408752097</v>
      </c>
      <c r="E143" s="116">
        <v>1</v>
      </c>
      <c r="F143" s="115">
        <v>5.5710637594466803</v>
      </c>
      <c r="G143" s="116">
        <v>1</v>
      </c>
      <c r="H143" s="115">
        <v>6.0274314806890601</v>
      </c>
      <c r="I143" s="116">
        <v>4</v>
      </c>
      <c r="J143" s="115">
        <v>4.7370387428452103</v>
      </c>
      <c r="K143" s="116">
        <v>3</v>
      </c>
      <c r="L143" s="115">
        <v>5.45081528269335</v>
      </c>
      <c r="M143" s="116">
        <v>7</v>
      </c>
      <c r="N143" s="115">
        <v>6.21732125342686</v>
      </c>
      <c r="O143" s="116">
        <v>1</v>
      </c>
      <c r="P143" s="115">
        <v>5.9290869348276001</v>
      </c>
      <c r="Q143" s="116">
        <v>2</v>
      </c>
      <c r="R143" s="115">
        <v>6.0315054105143</v>
      </c>
      <c r="S143" s="116">
        <v>2</v>
      </c>
      <c r="T143" s="115">
        <v>6.3757943609092802</v>
      </c>
      <c r="U143" s="116">
        <v>2</v>
      </c>
      <c r="V143" s="115">
        <v>7.4905673656674203</v>
      </c>
      <c r="W143" s="116">
        <v>2</v>
      </c>
      <c r="Z143" s="115">
        <v>10.263641404776701</v>
      </c>
      <c r="AA143" s="116">
        <v>3</v>
      </c>
    </row>
    <row r="144" spans="1:27" x14ac:dyDescent="0.25">
      <c r="A144" s="113" t="s">
        <v>128</v>
      </c>
      <c r="B144" s="114">
        <v>43961</v>
      </c>
      <c r="C144" s="115">
        <v>3928.3557999999998</v>
      </c>
      <c r="D144" s="115">
        <v>4.0431442518660301</v>
      </c>
      <c r="E144" s="116">
        <v>28</v>
      </c>
      <c r="F144" s="115">
        <v>4.8210589532317103</v>
      </c>
      <c r="G144" s="116">
        <v>15</v>
      </c>
      <c r="H144" s="115">
        <v>5.1605124833068796</v>
      </c>
      <c r="I144" s="116">
        <v>20</v>
      </c>
      <c r="J144" s="115">
        <v>3.9680904785159998</v>
      </c>
      <c r="K144" s="116">
        <v>21</v>
      </c>
      <c r="L144" s="115">
        <v>5.1526058249951303</v>
      </c>
      <c r="M144" s="116">
        <v>17</v>
      </c>
      <c r="N144" s="115">
        <v>5.6667328534284902</v>
      </c>
      <c r="O144" s="116">
        <v>18</v>
      </c>
      <c r="P144" s="115">
        <v>5.4330999622240901</v>
      </c>
      <c r="Q144" s="116">
        <v>22</v>
      </c>
      <c r="R144" s="115">
        <v>5.5287914314922304</v>
      </c>
      <c r="S144" s="116">
        <v>22</v>
      </c>
      <c r="T144" s="115">
        <v>5.9565365930457199</v>
      </c>
      <c r="U144" s="116">
        <v>21</v>
      </c>
      <c r="V144" s="115">
        <v>7.1777531291909904</v>
      </c>
      <c r="W144" s="116">
        <v>26</v>
      </c>
      <c r="Z144" s="115">
        <v>9.9727280497146396</v>
      </c>
      <c r="AA144" s="116">
        <v>24</v>
      </c>
    </row>
    <row r="145" spans="1:27" x14ac:dyDescent="0.25">
      <c r="A145" s="113" t="s">
        <v>129</v>
      </c>
      <c r="B145" s="114">
        <v>43961</v>
      </c>
      <c r="C145" s="115">
        <v>1988.9581000000001</v>
      </c>
      <c r="D145" s="115">
        <v>4.6009171534421904</v>
      </c>
      <c r="E145" s="116">
        <v>7</v>
      </c>
      <c r="F145" s="115">
        <v>4.8674923167339603</v>
      </c>
      <c r="G145" s="116">
        <v>11</v>
      </c>
      <c r="H145" s="115">
        <v>4.7833289997435697</v>
      </c>
      <c r="I145" s="116">
        <v>25</v>
      </c>
      <c r="J145" s="115">
        <v>4.3389062017693796</v>
      </c>
      <c r="K145" s="116">
        <v>7</v>
      </c>
      <c r="L145" s="115">
        <v>5.2806377793705499</v>
      </c>
      <c r="M145" s="116">
        <v>15</v>
      </c>
      <c r="N145" s="115">
        <v>5.1873439762504496</v>
      </c>
      <c r="O145" s="116">
        <v>32</v>
      </c>
      <c r="P145" s="115">
        <v>5.2930369756055704</v>
      </c>
      <c r="Q145" s="116">
        <v>27</v>
      </c>
      <c r="R145" s="115">
        <v>5.5057011199565897</v>
      </c>
      <c r="S145" s="116">
        <v>24</v>
      </c>
      <c r="T145" s="115">
        <v>5.9593625285334699</v>
      </c>
      <c r="U145" s="116">
        <v>20</v>
      </c>
      <c r="V145" s="115">
        <v>7.2901431583065603</v>
      </c>
      <c r="W145" s="116">
        <v>16</v>
      </c>
      <c r="Z145" s="115">
        <v>10.0025676720419</v>
      </c>
      <c r="AA145" s="116">
        <v>22</v>
      </c>
    </row>
    <row r="146" spans="1:27" x14ac:dyDescent="0.25">
      <c r="A146" s="113" t="s">
        <v>130</v>
      </c>
      <c r="B146" s="114">
        <v>43961</v>
      </c>
      <c r="C146" s="115">
        <v>295.48770000000002</v>
      </c>
      <c r="D146" s="115">
        <v>4.4350719812842296</v>
      </c>
      <c r="E146" s="116">
        <v>11</v>
      </c>
      <c r="F146" s="115">
        <v>4.9017832063230298</v>
      </c>
      <c r="G146" s="116">
        <v>10</v>
      </c>
      <c r="H146" s="115">
        <v>5.7696820966106204</v>
      </c>
      <c r="I146" s="116">
        <v>6</v>
      </c>
      <c r="J146" s="115">
        <v>4.1021671639235198</v>
      </c>
      <c r="K146" s="116">
        <v>14</v>
      </c>
      <c r="L146" s="115">
        <v>5.3402477619259896</v>
      </c>
      <c r="M146" s="116">
        <v>11</v>
      </c>
      <c r="N146" s="115">
        <v>5.8724569089347103</v>
      </c>
      <c r="O146" s="116">
        <v>9</v>
      </c>
      <c r="P146" s="115">
        <v>5.5760130827706096</v>
      </c>
      <c r="Q146" s="116">
        <v>13</v>
      </c>
      <c r="R146" s="115">
        <v>5.6430465823524996</v>
      </c>
      <c r="S146" s="116">
        <v>14</v>
      </c>
      <c r="T146" s="115">
        <v>6.0549396946298</v>
      </c>
      <c r="U146" s="116">
        <v>14</v>
      </c>
      <c r="V146" s="115">
        <v>7.2877168362785802</v>
      </c>
      <c r="W146" s="116">
        <v>19</v>
      </c>
      <c r="Z146" s="115">
        <v>10.0458574777976</v>
      </c>
      <c r="AA146" s="116">
        <v>13</v>
      </c>
    </row>
    <row r="147" spans="1:27" x14ac:dyDescent="0.25">
      <c r="A147" s="113" t="s">
        <v>131</v>
      </c>
      <c r="B147" s="114">
        <v>43961</v>
      </c>
      <c r="C147" s="115">
        <v>2143.9223000000002</v>
      </c>
      <c r="D147" s="115">
        <v>4.8067539325653597</v>
      </c>
      <c r="E147" s="116">
        <v>2</v>
      </c>
      <c r="F147" s="115">
        <v>5.2510329690552702</v>
      </c>
      <c r="G147" s="116">
        <v>4</v>
      </c>
      <c r="H147" s="115">
        <v>6.4869964850038402</v>
      </c>
      <c r="I147" s="116">
        <v>1</v>
      </c>
      <c r="J147" s="115">
        <v>4.5401564187026899</v>
      </c>
      <c r="K147" s="116">
        <v>5</v>
      </c>
      <c r="L147" s="115">
        <v>5.7595237638869001</v>
      </c>
      <c r="M147" s="116">
        <v>3</v>
      </c>
      <c r="N147" s="115">
        <v>6.1619093098177302</v>
      </c>
      <c r="O147" s="116">
        <v>3</v>
      </c>
      <c r="P147" s="115">
        <v>5.79078675665576</v>
      </c>
      <c r="Q147" s="116">
        <v>3</v>
      </c>
      <c r="R147" s="115">
        <v>5.8406968167074798</v>
      </c>
      <c r="S147" s="116">
        <v>3</v>
      </c>
      <c r="T147" s="115">
        <v>6.2106589675085697</v>
      </c>
      <c r="U147" s="116">
        <v>4</v>
      </c>
      <c r="V147" s="115">
        <v>7.4195355601014903</v>
      </c>
      <c r="W147" s="116">
        <v>3</v>
      </c>
      <c r="Z147" s="115">
        <v>10.041494586142401</v>
      </c>
      <c r="AA147" s="116">
        <v>15</v>
      </c>
    </row>
    <row r="148" spans="1:27" x14ac:dyDescent="0.25">
      <c r="A148" s="113" t="s">
        <v>132</v>
      </c>
      <c r="B148" s="114">
        <v>43961</v>
      </c>
      <c r="C148" s="115">
        <v>2414.9403000000002</v>
      </c>
      <c r="D148" s="115">
        <v>4.1508437379189598</v>
      </c>
      <c r="E148" s="116">
        <v>24</v>
      </c>
      <c r="F148" s="115">
        <v>4.5193259972627899</v>
      </c>
      <c r="G148" s="116">
        <v>21</v>
      </c>
      <c r="H148" s="115">
        <v>4.7480333752399</v>
      </c>
      <c r="I148" s="116">
        <v>26</v>
      </c>
      <c r="J148" s="115">
        <v>3.97115387891035</v>
      </c>
      <c r="K148" s="116">
        <v>20</v>
      </c>
      <c r="L148" s="115">
        <v>5.0330212532283003</v>
      </c>
      <c r="M148" s="116">
        <v>20</v>
      </c>
      <c r="N148" s="115">
        <v>5.4042464839939601</v>
      </c>
      <c r="O148" s="116">
        <v>26</v>
      </c>
      <c r="P148" s="115">
        <v>5.2456202072482698</v>
      </c>
      <c r="Q148" s="116">
        <v>28</v>
      </c>
      <c r="R148" s="115">
        <v>5.3416527076665004</v>
      </c>
      <c r="S148" s="116">
        <v>29</v>
      </c>
      <c r="T148" s="115">
        <v>5.7245688591197501</v>
      </c>
      <c r="U148" s="116">
        <v>30</v>
      </c>
      <c r="V148" s="115">
        <v>7.1163772605467299</v>
      </c>
      <c r="W148" s="116">
        <v>28</v>
      </c>
      <c r="Z148" s="115">
        <v>9.9063409485462408</v>
      </c>
      <c r="AA148" s="116">
        <v>27</v>
      </c>
    </row>
    <row r="149" spans="1:27" x14ac:dyDescent="0.25">
      <c r="A149" s="113" t="s">
        <v>133</v>
      </c>
      <c r="B149" s="114">
        <v>43961</v>
      </c>
      <c r="C149" s="115">
        <v>1549.6706999999999</v>
      </c>
      <c r="D149" s="115">
        <v>3.5631459326459498</v>
      </c>
      <c r="E149" s="116">
        <v>36</v>
      </c>
      <c r="F149" s="115">
        <v>3.6848660422791699</v>
      </c>
      <c r="G149" s="116">
        <v>37</v>
      </c>
      <c r="H149" s="115">
        <v>4.0111975281921701</v>
      </c>
      <c r="I149" s="116">
        <v>33</v>
      </c>
      <c r="J149" s="115">
        <v>3.3659135290350499</v>
      </c>
      <c r="K149" s="116">
        <v>38</v>
      </c>
      <c r="L149" s="115">
        <v>3.78385483668916</v>
      </c>
      <c r="M149" s="116">
        <v>39</v>
      </c>
      <c r="N149" s="115">
        <v>4.15433645036161</v>
      </c>
      <c r="O149" s="116">
        <v>41</v>
      </c>
      <c r="P149" s="115">
        <v>4.4843947419068497</v>
      </c>
      <c r="Q149" s="116">
        <v>36</v>
      </c>
      <c r="R149" s="115">
        <v>4.7296929456797301</v>
      </c>
      <c r="S149" s="116">
        <v>36</v>
      </c>
      <c r="T149" s="115">
        <v>5.1458606261066002</v>
      </c>
      <c r="U149" s="116">
        <v>36</v>
      </c>
      <c r="V149" s="115">
        <v>6.5326937042078104</v>
      </c>
      <c r="W149" s="116">
        <v>31</v>
      </c>
      <c r="Z149" s="115">
        <v>8.4598474124739997</v>
      </c>
      <c r="AA149" s="116">
        <v>32</v>
      </c>
    </row>
    <row r="150" spans="1:27" x14ac:dyDescent="0.25">
      <c r="A150" s="113" t="s">
        <v>134</v>
      </c>
      <c r="B150" s="114">
        <v>43961</v>
      </c>
      <c r="C150" s="115">
        <v>1949.1573000000001</v>
      </c>
      <c r="D150" s="115">
        <v>4.0490192340879601</v>
      </c>
      <c r="E150" s="116">
        <v>27</v>
      </c>
      <c r="F150" s="115">
        <v>4.0455454478866404</v>
      </c>
      <c r="G150" s="116">
        <v>31</v>
      </c>
      <c r="H150" s="115">
        <v>4.0112587910480402</v>
      </c>
      <c r="I150" s="116">
        <v>32</v>
      </c>
      <c r="J150" s="115">
        <v>3.8389989876571202</v>
      </c>
      <c r="K150" s="116">
        <v>28</v>
      </c>
      <c r="L150" s="115">
        <v>4.7781018345045503</v>
      </c>
      <c r="M150" s="116">
        <v>30</v>
      </c>
      <c r="N150" s="115">
        <v>5.3381301531480103</v>
      </c>
      <c r="O150" s="116">
        <v>28</v>
      </c>
      <c r="P150" s="115">
        <v>5.3628374439624604</v>
      </c>
      <c r="Q150" s="116">
        <v>23</v>
      </c>
      <c r="R150" s="115">
        <v>5.5151158602092298</v>
      </c>
      <c r="S150" s="116">
        <v>23</v>
      </c>
      <c r="T150" s="115">
        <v>5.94146410787015</v>
      </c>
      <c r="U150" s="116">
        <v>23</v>
      </c>
      <c r="V150" s="115">
        <v>7.25865638200509</v>
      </c>
      <c r="W150" s="116">
        <v>22</v>
      </c>
      <c r="Z150" s="115">
        <v>10.117306064681401</v>
      </c>
      <c r="AA150" s="116">
        <v>7</v>
      </c>
    </row>
    <row r="151" spans="1:27" x14ac:dyDescent="0.25">
      <c r="A151" s="113" t="s">
        <v>135</v>
      </c>
      <c r="B151" s="114">
        <v>43961</v>
      </c>
      <c r="C151" s="115">
        <v>1947.9699000000001</v>
      </c>
      <c r="D151" s="115">
        <v>4.2257854778076096</v>
      </c>
      <c r="E151" s="116">
        <v>19</v>
      </c>
      <c r="F151" s="115">
        <v>4.2280142165198198</v>
      </c>
      <c r="G151" s="116">
        <v>27</v>
      </c>
      <c r="H151" s="115">
        <v>4.0281826771881502</v>
      </c>
      <c r="I151" s="116">
        <v>31</v>
      </c>
      <c r="J151" s="115">
        <v>3.82953001858961</v>
      </c>
      <c r="K151" s="116">
        <v>29</v>
      </c>
      <c r="L151" s="115">
        <v>4.3831224756490297</v>
      </c>
      <c r="M151" s="116">
        <v>32</v>
      </c>
      <c r="N151" s="115">
        <v>5.0733479034864999</v>
      </c>
      <c r="O151" s="116">
        <v>33</v>
      </c>
      <c r="P151" s="115"/>
      <c r="Q151" s="116"/>
      <c r="R151" s="115"/>
      <c r="S151" s="116"/>
      <c r="T151" s="115"/>
      <c r="U151" s="116"/>
      <c r="V151" s="115"/>
      <c r="W151" s="116"/>
      <c r="Z151" s="115">
        <v>5.1394535345332502</v>
      </c>
      <c r="AA151" s="116">
        <v>42</v>
      </c>
    </row>
    <row r="152" spans="1:27" x14ac:dyDescent="0.25">
      <c r="A152" s="113" t="s">
        <v>136</v>
      </c>
      <c r="B152" s="114">
        <v>43961</v>
      </c>
      <c r="C152" s="115">
        <v>1949.7846999999999</v>
      </c>
      <c r="D152" s="115">
        <v>4.1581891240592999</v>
      </c>
      <c r="E152" s="116">
        <v>23</v>
      </c>
      <c r="F152" s="115">
        <v>4.1591367666531402</v>
      </c>
      <c r="G152" s="116">
        <v>29</v>
      </c>
      <c r="H152" s="115">
        <v>4.1425513645551204</v>
      </c>
      <c r="I152" s="116">
        <v>29</v>
      </c>
      <c r="J152" s="115">
        <v>3.9111211864101398</v>
      </c>
      <c r="K152" s="116">
        <v>24</v>
      </c>
      <c r="L152" s="115">
        <v>4.8653039129521503</v>
      </c>
      <c r="M152" s="116">
        <v>26</v>
      </c>
      <c r="N152" s="115">
        <v>5.3714511877982396</v>
      </c>
      <c r="O152" s="116">
        <v>27</v>
      </c>
      <c r="P152" s="115"/>
      <c r="Q152" s="116"/>
      <c r="R152" s="115"/>
      <c r="S152" s="116"/>
      <c r="T152" s="115"/>
      <c r="U152" s="116"/>
      <c r="V152" s="115"/>
      <c r="W152" s="116"/>
      <c r="Z152" s="115">
        <v>5.3955601129118502</v>
      </c>
      <c r="AA152" s="116">
        <v>38</v>
      </c>
    </row>
    <row r="153" spans="1:27" x14ac:dyDescent="0.25">
      <c r="A153" s="113" t="s">
        <v>137</v>
      </c>
      <c r="B153" s="114">
        <v>43961</v>
      </c>
      <c r="C153" s="115">
        <v>1949.5146999999999</v>
      </c>
      <c r="D153" s="115">
        <v>3.9752426303878399</v>
      </c>
      <c r="E153" s="116">
        <v>30</v>
      </c>
      <c r="F153" s="115">
        <v>4.0229460113384903</v>
      </c>
      <c r="G153" s="116">
        <v>32</v>
      </c>
      <c r="H153" s="115">
        <v>4.0019507870592603</v>
      </c>
      <c r="I153" s="116">
        <v>34</v>
      </c>
      <c r="J153" s="115">
        <v>3.84030606292731</v>
      </c>
      <c r="K153" s="116">
        <v>27</v>
      </c>
      <c r="L153" s="115">
        <v>4.7781030338935997</v>
      </c>
      <c r="M153" s="116">
        <v>29</v>
      </c>
      <c r="N153" s="115">
        <v>5.3317788542443401</v>
      </c>
      <c r="O153" s="116">
        <v>29</v>
      </c>
      <c r="P153" s="115"/>
      <c r="Q153" s="116"/>
      <c r="R153" s="115"/>
      <c r="S153" s="116"/>
      <c r="T153" s="115"/>
      <c r="U153" s="116"/>
      <c r="V153" s="115"/>
      <c r="W153" s="116"/>
      <c r="Z153" s="115">
        <v>5.3554098937938797</v>
      </c>
      <c r="AA153" s="116">
        <v>41</v>
      </c>
    </row>
    <row r="154" spans="1:27" x14ac:dyDescent="0.25">
      <c r="A154" s="113" t="s">
        <v>138</v>
      </c>
      <c r="B154" s="114">
        <v>43961</v>
      </c>
      <c r="C154" s="115">
        <v>1949.6672000000001</v>
      </c>
      <c r="D154" s="115">
        <v>3.8944133839766701</v>
      </c>
      <c r="E154" s="116">
        <v>32</v>
      </c>
      <c r="F154" s="115">
        <v>3.8946201622777799</v>
      </c>
      <c r="G154" s="116">
        <v>33</v>
      </c>
      <c r="H154" s="115">
        <v>3.94110286527689</v>
      </c>
      <c r="I154" s="116">
        <v>35</v>
      </c>
      <c r="J154" s="115">
        <v>3.8884222495595702</v>
      </c>
      <c r="K154" s="116">
        <v>26</v>
      </c>
      <c r="L154" s="115">
        <v>4.7794259944993804</v>
      </c>
      <c r="M154" s="116">
        <v>28</v>
      </c>
      <c r="N154" s="115">
        <v>5.3122687373390702</v>
      </c>
      <c r="O154" s="116">
        <v>30</v>
      </c>
      <c r="P154" s="115"/>
      <c r="Q154" s="116"/>
      <c r="R154" s="115"/>
      <c r="S154" s="116"/>
      <c r="T154" s="115"/>
      <c r="U154" s="116"/>
      <c r="V154" s="115"/>
      <c r="W154" s="116"/>
      <c r="Z154" s="115">
        <v>5.3705755310130003</v>
      </c>
      <c r="AA154" s="116">
        <v>40</v>
      </c>
    </row>
    <row r="155" spans="1:27" x14ac:dyDescent="0.25">
      <c r="A155" s="113" t="s">
        <v>139</v>
      </c>
      <c r="B155" s="114">
        <v>43961</v>
      </c>
      <c r="C155" s="115">
        <v>2743.5337</v>
      </c>
      <c r="D155" s="115">
        <v>4.1726145124088001</v>
      </c>
      <c r="E155" s="116">
        <v>21</v>
      </c>
      <c r="F155" s="115">
        <v>4.2978259754839696</v>
      </c>
      <c r="G155" s="116">
        <v>26</v>
      </c>
      <c r="H155" s="115">
        <v>5.2114426595226204</v>
      </c>
      <c r="I155" s="116">
        <v>19</v>
      </c>
      <c r="J155" s="115">
        <v>3.8185138403560899</v>
      </c>
      <c r="K155" s="116">
        <v>30</v>
      </c>
      <c r="L155" s="115">
        <v>5.2022428392432003</v>
      </c>
      <c r="M155" s="116">
        <v>16</v>
      </c>
      <c r="N155" s="115">
        <v>5.4160402764145701</v>
      </c>
      <c r="O155" s="116">
        <v>25</v>
      </c>
      <c r="P155" s="115">
        <v>5.2997162183488999</v>
      </c>
      <c r="Q155" s="116">
        <v>26</v>
      </c>
      <c r="R155" s="115">
        <v>5.4065287335802497</v>
      </c>
      <c r="S155" s="116">
        <v>27</v>
      </c>
      <c r="T155" s="115">
        <v>5.8149812528843299</v>
      </c>
      <c r="U155" s="116">
        <v>28</v>
      </c>
      <c r="V155" s="115">
        <v>7.2191818193172397</v>
      </c>
      <c r="W155" s="116">
        <v>24</v>
      </c>
      <c r="Z155" s="115">
        <v>10.0166378285405</v>
      </c>
      <c r="AA155" s="116">
        <v>20</v>
      </c>
    </row>
    <row r="156" spans="1:27" x14ac:dyDescent="0.25">
      <c r="A156" s="113" t="s">
        <v>140</v>
      </c>
      <c r="B156" s="114">
        <v>43961</v>
      </c>
      <c r="C156" s="115">
        <v>1052.3144</v>
      </c>
      <c r="D156" s="115">
        <v>3.2260320879257098</v>
      </c>
      <c r="E156" s="116">
        <v>42</v>
      </c>
      <c r="F156" s="115">
        <v>3.22313206671617</v>
      </c>
      <c r="G156" s="116">
        <v>40</v>
      </c>
      <c r="H156" s="115">
        <v>3.1959922890516701</v>
      </c>
      <c r="I156" s="116">
        <v>42</v>
      </c>
      <c r="J156" s="115">
        <v>3.1455492085769698</v>
      </c>
      <c r="K156" s="116">
        <v>42</v>
      </c>
      <c r="L156" s="115">
        <v>2.9625121008012898</v>
      </c>
      <c r="M156" s="116">
        <v>42</v>
      </c>
      <c r="N156" s="115">
        <v>3.6397390327505899</v>
      </c>
      <c r="O156" s="116">
        <v>42</v>
      </c>
      <c r="P156" s="115">
        <v>4.1712611708132998</v>
      </c>
      <c r="Q156" s="116">
        <v>38</v>
      </c>
      <c r="R156" s="115">
        <v>4.5084365575885599</v>
      </c>
      <c r="S156" s="116">
        <v>38</v>
      </c>
      <c r="T156" s="115">
        <v>4.90491501904794</v>
      </c>
      <c r="U156" s="116">
        <v>38</v>
      </c>
      <c r="V156" s="115"/>
      <c r="W156" s="116"/>
      <c r="Z156" s="115">
        <v>4.9898601721510998</v>
      </c>
      <c r="AA156" s="116">
        <v>43</v>
      </c>
    </row>
    <row r="157" spans="1:27" x14ac:dyDescent="0.25">
      <c r="A157" s="113" t="s">
        <v>141</v>
      </c>
      <c r="B157" s="114">
        <v>43961</v>
      </c>
      <c r="C157" s="115">
        <v>54.624000000000002</v>
      </c>
      <c r="D157" s="115">
        <v>4.2101736250330601</v>
      </c>
      <c r="E157" s="116">
        <v>20</v>
      </c>
      <c r="F157" s="115">
        <v>4.4117485468146604</v>
      </c>
      <c r="G157" s="116">
        <v>24</v>
      </c>
      <c r="H157" s="115">
        <v>4.8442056044669801</v>
      </c>
      <c r="I157" s="116">
        <v>23</v>
      </c>
      <c r="J157" s="115">
        <v>3.9962512716654399</v>
      </c>
      <c r="K157" s="116">
        <v>19</v>
      </c>
      <c r="L157" s="115">
        <v>4.8436425927356099</v>
      </c>
      <c r="M157" s="116">
        <v>27</v>
      </c>
      <c r="N157" s="115">
        <v>5.2310924196609196</v>
      </c>
      <c r="O157" s="116">
        <v>31</v>
      </c>
      <c r="P157" s="115">
        <v>5.2071981390409103</v>
      </c>
      <c r="Q157" s="116">
        <v>29</v>
      </c>
      <c r="R157" s="115">
        <v>5.3980765339452299</v>
      </c>
      <c r="S157" s="116">
        <v>28</v>
      </c>
      <c r="T157" s="115">
        <v>5.8417932432527904</v>
      </c>
      <c r="U157" s="116">
        <v>25</v>
      </c>
      <c r="V157" s="115">
        <v>7.2680793938876196</v>
      </c>
      <c r="W157" s="116">
        <v>21</v>
      </c>
      <c r="Z157" s="115">
        <v>10.1123402619502</v>
      </c>
      <c r="AA157" s="116">
        <v>9</v>
      </c>
    </row>
    <row r="158" spans="1:27" x14ac:dyDescent="0.25">
      <c r="A158" s="113" t="s">
        <v>142</v>
      </c>
      <c r="B158" s="114">
        <v>43961</v>
      </c>
      <c r="C158" s="115">
        <v>4036.5396999999998</v>
      </c>
      <c r="D158" s="115">
        <v>3.95600239256511</v>
      </c>
      <c r="E158" s="116">
        <v>31</v>
      </c>
      <c r="F158" s="115">
        <v>4.4731099408218</v>
      </c>
      <c r="G158" s="116">
        <v>22</v>
      </c>
      <c r="H158" s="115">
        <v>5.1162954924706803</v>
      </c>
      <c r="I158" s="116">
        <v>21</v>
      </c>
      <c r="J158" s="115">
        <v>4.0151212822918403</v>
      </c>
      <c r="K158" s="116">
        <v>18</v>
      </c>
      <c r="L158" s="115">
        <v>4.9456142782561301</v>
      </c>
      <c r="M158" s="116">
        <v>23</v>
      </c>
      <c r="N158" s="115">
        <v>5.4314713019996903</v>
      </c>
      <c r="O158" s="116">
        <v>24</v>
      </c>
      <c r="P158" s="115">
        <v>5.3279569774223798</v>
      </c>
      <c r="Q158" s="116">
        <v>25</v>
      </c>
      <c r="R158" s="115">
        <v>5.4333469637667298</v>
      </c>
      <c r="S158" s="116">
        <v>26</v>
      </c>
      <c r="T158" s="115">
        <v>5.8416463182927298</v>
      </c>
      <c r="U158" s="116">
        <v>26</v>
      </c>
      <c r="V158" s="115">
        <v>7.1762169853581401</v>
      </c>
      <c r="W158" s="116">
        <v>27</v>
      </c>
      <c r="Z158" s="115">
        <v>9.9495470046228096</v>
      </c>
      <c r="AA158" s="116">
        <v>25</v>
      </c>
    </row>
    <row r="159" spans="1:27" x14ac:dyDescent="0.25">
      <c r="A159" s="113" t="s">
        <v>143</v>
      </c>
      <c r="B159" s="114">
        <v>43961</v>
      </c>
      <c r="C159" s="115">
        <v>2736.5875999999998</v>
      </c>
      <c r="D159" s="115">
        <v>3.98843162961693</v>
      </c>
      <c r="E159" s="116">
        <v>29</v>
      </c>
      <c r="F159" s="115">
        <v>4.4568947549489604</v>
      </c>
      <c r="G159" s="116">
        <v>23</v>
      </c>
      <c r="H159" s="115">
        <v>4.8621485976312</v>
      </c>
      <c r="I159" s="116">
        <v>22</v>
      </c>
      <c r="J159" s="115">
        <v>3.6753495702239198</v>
      </c>
      <c r="K159" s="116">
        <v>32</v>
      </c>
      <c r="L159" s="115">
        <v>4.9937145650054404</v>
      </c>
      <c r="M159" s="116">
        <v>21</v>
      </c>
      <c r="N159" s="115">
        <v>5.7808920524652203</v>
      </c>
      <c r="O159" s="116">
        <v>12</v>
      </c>
      <c r="P159" s="115">
        <v>5.5390585625511699</v>
      </c>
      <c r="Q159" s="116">
        <v>16</v>
      </c>
      <c r="R159" s="115">
        <v>5.5897758146312198</v>
      </c>
      <c r="S159" s="116">
        <v>17</v>
      </c>
      <c r="T159" s="115">
        <v>5.9530373569683901</v>
      </c>
      <c r="U159" s="116">
        <v>22</v>
      </c>
      <c r="V159" s="115">
        <v>7.27637719161278</v>
      </c>
      <c r="W159" s="116">
        <v>20</v>
      </c>
      <c r="Z159" s="115">
        <v>10.0093370285239</v>
      </c>
      <c r="AA159" s="116">
        <v>21</v>
      </c>
    </row>
    <row r="160" spans="1:27" x14ac:dyDescent="0.25">
      <c r="A160" s="113" t="s">
        <v>144</v>
      </c>
      <c r="B160" s="114">
        <v>43961</v>
      </c>
      <c r="C160" s="115">
        <v>3623.8706999999999</v>
      </c>
      <c r="D160" s="115">
        <v>4.2841683222243399</v>
      </c>
      <c r="E160" s="116">
        <v>16</v>
      </c>
      <c r="F160" s="115">
        <v>4.5892377086572296</v>
      </c>
      <c r="G160" s="116">
        <v>20</v>
      </c>
      <c r="H160" s="115">
        <v>5.5654471660969502</v>
      </c>
      <c r="I160" s="116">
        <v>11</v>
      </c>
      <c r="J160" s="115">
        <v>3.90215290114971</v>
      </c>
      <c r="K160" s="116">
        <v>25</v>
      </c>
      <c r="L160" s="115">
        <v>5.0524811363661302</v>
      </c>
      <c r="M160" s="116">
        <v>19</v>
      </c>
      <c r="N160" s="115">
        <v>6.0222546652050397</v>
      </c>
      <c r="O160" s="116">
        <v>6</v>
      </c>
      <c r="P160" s="115">
        <v>5.7086996327432402</v>
      </c>
      <c r="Q160" s="116">
        <v>7</v>
      </c>
      <c r="R160" s="115">
        <v>5.7609188289756599</v>
      </c>
      <c r="S160" s="116">
        <v>5</v>
      </c>
      <c r="T160" s="115">
        <v>6.10178623528481</v>
      </c>
      <c r="U160" s="116">
        <v>11</v>
      </c>
      <c r="V160" s="115">
        <v>7.3296547701007704</v>
      </c>
      <c r="W160" s="116">
        <v>13</v>
      </c>
      <c r="Z160" s="115">
        <v>10.0274369570933</v>
      </c>
      <c r="AA160" s="116">
        <v>17</v>
      </c>
    </row>
    <row r="161" spans="1:27" x14ac:dyDescent="0.25">
      <c r="A161" s="113" t="s">
        <v>145</v>
      </c>
      <c r="B161" s="114">
        <v>43961</v>
      </c>
      <c r="C161" s="115">
        <v>1296.1199999999999</v>
      </c>
      <c r="D161" s="115">
        <v>4.5091287160886599</v>
      </c>
      <c r="E161" s="116">
        <v>8</v>
      </c>
      <c r="F161" s="115">
        <v>4.8531319877352601</v>
      </c>
      <c r="G161" s="116">
        <v>14</v>
      </c>
      <c r="H161" s="115">
        <v>5.4725870719644396</v>
      </c>
      <c r="I161" s="116">
        <v>13</v>
      </c>
      <c r="J161" s="115">
        <v>4.2812510318953896</v>
      </c>
      <c r="K161" s="116">
        <v>10</v>
      </c>
      <c r="L161" s="115">
        <v>5.4017778643663803</v>
      </c>
      <c r="M161" s="116">
        <v>8</v>
      </c>
      <c r="N161" s="115">
        <v>5.6964230918860199</v>
      </c>
      <c r="O161" s="116">
        <v>15</v>
      </c>
      <c r="P161" s="115">
        <v>5.5965525675715302</v>
      </c>
      <c r="Q161" s="116">
        <v>10</v>
      </c>
      <c r="R161" s="115">
        <v>5.7467834574551597</v>
      </c>
      <c r="S161" s="116">
        <v>9</v>
      </c>
      <c r="T161" s="115">
        <v>6.1370417908653803</v>
      </c>
      <c r="U161" s="116">
        <v>8</v>
      </c>
      <c r="V161" s="115">
        <v>7.4073253980130396</v>
      </c>
      <c r="W161" s="116">
        <v>5</v>
      </c>
      <c r="Z161" s="115">
        <v>7.6819631906577301</v>
      </c>
      <c r="AA161" s="116">
        <v>35</v>
      </c>
    </row>
    <row r="162" spans="1:27" x14ac:dyDescent="0.25">
      <c r="A162" s="113" t="s">
        <v>146</v>
      </c>
      <c r="B162" s="114">
        <v>43961</v>
      </c>
      <c r="C162" s="115">
        <v>2106.0920000000001</v>
      </c>
      <c r="D162" s="115">
        <v>4.3779124005792198</v>
      </c>
      <c r="E162" s="116">
        <v>13</v>
      </c>
      <c r="F162" s="115">
        <v>4.8585727825784302</v>
      </c>
      <c r="G162" s="116">
        <v>12</v>
      </c>
      <c r="H162" s="115">
        <v>5.7936384008417496</v>
      </c>
      <c r="I162" s="116">
        <v>5</v>
      </c>
      <c r="J162" s="115">
        <v>3.9282133386484599</v>
      </c>
      <c r="K162" s="116">
        <v>22</v>
      </c>
      <c r="L162" s="115">
        <v>4.9851386835097404</v>
      </c>
      <c r="M162" s="116">
        <v>22</v>
      </c>
      <c r="N162" s="115">
        <v>5.6216558677256101</v>
      </c>
      <c r="O162" s="116">
        <v>19</v>
      </c>
      <c r="P162" s="115">
        <v>5.4858966063137098</v>
      </c>
      <c r="Q162" s="116">
        <v>18</v>
      </c>
      <c r="R162" s="115">
        <v>5.5748694850676497</v>
      </c>
      <c r="S162" s="116">
        <v>18</v>
      </c>
      <c r="T162" s="115">
        <v>5.9738468913604796</v>
      </c>
      <c r="U162" s="116">
        <v>19</v>
      </c>
      <c r="V162" s="115">
        <v>7.2891146926257404</v>
      </c>
      <c r="W162" s="116">
        <v>18</v>
      </c>
      <c r="Z162" s="115">
        <v>9.6348962408952108</v>
      </c>
      <c r="AA162" s="116">
        <v>30</v>
      </c>
    </row>
    <row r="163" spans="1:27" x14ac:dyDescent="0.25">
      <c r="A163" s="113" t="s">
        <v>147</v>
      </c>
      <c r="B163" s="114">
        <v>43961</v>
      </c>
      <c r="C163" s="115">
        <v>10.7501</v>
      </c>
      <c r="D163" s="115">
        <v>3.22612158314756</v>
      </c>
      <c r="E163" s="116">
        <v>41</v>
      </c>
      <c r="F163" s="115">
        <v>3.0565532128692001</v>
      </c>
      <c r="G163" s="116">
        <v>43</v>
      </c>
      <c r="H163" s="115">
        <v>3.44609779125209</v>
      </c>
      <c r="I163" s="116">
        <v>41</v>
      </c>
      <c r="J163" s="115">
        <v>3.3268001511546998</v>
      </c>
      <c r="K163" s="116">
        <v>39</v>
      </c>
      <c r="L163" s="115">
        <v>4.2650164749136197</v>
      </c>
      <c r="M163" s="116">
        <v>33</v>
      </c>
      <c r="N163" s="115">
        <v>4.2042874657209799</v>
      </c>
      <c r="O163" s="116">
        <v>40</v>
      </c>
      <c r="P163" s="115">
        <v>4.4605956984002404</v>
      </c>
      <c r="Q163" s="116">
        <v>37</v>
      </c>
      <c r="R163" s="115">
        <v>4.6860709955042399</v>
      </c>
      <c r="S163" s="116">
        <v>37</v>
      </c>
      <c r="T163" s="115">
        <v>4.9882869669088796</v>
      </c>
      <c r="U163" s="116">
        <v>37</v>
      </c>
      <c r="V163" s="115"/>
      <c r="W163" s="116"/>
      <c r="Z163" s="115">
        <v>5.3894980314960597</v>
      </c>
      <c r="AA163" s="116">
        <v>39</v>
      </c>
    </row>
    <row r="164" spans="1:27" x14ac:dyDescent="0.25">
      <c r="A164" s="113" t="s">
        <v>148</v>
      </c>
      <c r="B164" s="114">
        <v>43961</v>
      </c>
      <c r="C164" s="115">
        <v>4881.1571999999996</v>
      </c>
      <c r="D164" s="115">
        <v>4.42810403246341</v>
      </c>
      <c r="E164" s="116">
        <v>12</v>
      </c>
      <c r="F164" s="115">
        <v>5.2710947395948597</v>
      </c>
      <c r="G164" s="116">
        <v>3</v>
      </c>
      <c r="H164" s="115">
        <v>6.0704337685243601</v>
      </c>
      <c r="I164" s="116">
        <v>3</v>
      </c>
      <c r="J164" s="115">
        <v>4.3293615581465597</v>
      </c>
      <c r="K164" s="116">
        <v>9</v>
      </c>
      <c r="L164" s="115">
        <v>5.7806799193361096</v>
      </c>
      <c r="M164" s="116">
        <v>2</v>
      </c>
      <c r="N164" s="115">
        <v>5.8700219839271801</v>
      </c>
      <c r="O164" s="116">
        <v>10</v>
      </c>
      <c r="P164" s="115">
        <v>5.5914499148106396</v>
      </c>
      <c r="Q164" s="116">
        <v>12</v>
      </c>
      <c r="R164" s="115">
        <v>5.6870288369687003</v>
      </c>
      <c r="S164" s="116">
        <v>11</v>
      </c>
      <c r="T164" s="115">
        <v>6.1464188434547502</v>
      </c>
      <c r="U164" s="116">
        <v>6</v>
      </c>
      <c r="V164" s="115">
        <v>7.3771654410233998</v>
      </c>
      <c r="W164" s="116">
        <v>7</v>
      </c>
      <c r="Z164" s="115">
        <v>10.1168335881916</v>
      </c>
      <c r="AA164" s="116">
        <v>8</v>
      </c>
    </row>
    <row r="165" spans="1:27" x14ac:dyDescent="0.25">
      <c r="A165" s="113" t="s">
        <v>149</v>
      </c>
      <c r="B165" s="114">
        <v>43961</v>
      </c>
      <c r="C165" s="115">
        <v>1122.0226</v>
      </c>
      <c r="D165" s="115">
        <v>3.53350055187807</v>
      </c>
      <c r="E165" s="116">
        <v>37</v>
      </c>
      <c r="F165" s="115">
        <v>3.73239747396544</v>
      </c>
      <c r="G165" s="116">
        <v>35</v>
      </c>
      <c r="H165" s="115">
        <v>4.0355134819331901</v>
      </c>
      <c r="I165" s="116">
        <v>30</v>
      </c>
      <c r="J165" s="115">
        <v>3.6294122647991398</v>
      </c>
      <c r="K165" s="116">
        <v>36</v>
      </c>
      <c r="L165" s="115">
        <v>4.2005636686377201</v>
      </c>
      <c r="M165" s="116">
        <v>36</v>
      </c>
      <c r="N165" s="115">
        <v>4.6915306674331001</v>
      </c>
      <c r="O165" s="116">
        <v>35</v>
      </c>
      <c r="P165" s="115">
        <v>4.7961507189246202</v>
      </c>
      <c r="Q165" s="116">
        <v>33</v>
      </c>
      <c r="R165" s="115">
        <v>4.9985360222680004</v>
      </c>
      <c r="S165" s="116">
        <v>33</v>
      </c>
      <c r="T165" s="115">
        <v>5.3735239696989199</v>
      </c>
      <c r="U165" s="116">
        <v>33</v>
      </c>
      <c r="V165" s="115"/>
      <c r="W165" s="116"/>
      <c r="Z165" s="115">
        <v>6.1011300000000004</v>
      </c>
      <c r="AA165" s="116">
        <v>37</v>
      </c>
    </row>
    <row r="166" spans="1:27" x14ac:dyDescent="0.25">
      <c r="A166" s="113" t="s">
        <v>150</v>
      </c>
      <c r="B166" s="114">
        <v>43961</v>
      </c>
      <c r="C166" s="115">
        <v>259.82979999999998</v>
      </c>
      <c r="D166" s="115">
        <v>4.6644182410329202</v>
      </c>
      <c r="E166" s="116">
        <v>6</v>
      </c>
      <c r="F166" s="115">
        <v>5.0170816798067799</v>
      </c>
      <c r="G166" s="116">
        <v>7</v>
      </c>
      <c r="H166" s="115">
        <v>5.3053730024524102</v>
      </c>
      <c r="I166" s="116">
        <v>17</v>
      </c>
      <c r="J166" s="115">
        <v>4.8876966971339897</v>
      </c>
      <c r="K166" s="116">
        <v>2</v>
      </c>
      <c r="L166" s="115">
        <v>5.2926686467900801</v>
      </c>
      <c r="M166" s="116">
        <v>14</v>
      </c>
      <c r="N166" s="115">
        <v>5.5401369546282604</v>
      </c>
      <c r="O166" s="116">
        <v>23</v>
      </c>
      <c r="P166" s="115">
        <v>5.4954875104989602</v>
      </c>
      <c r="Q166" s="116">
        <v>17</v>
      </c>
      <c r="R166" s="115">
        <v>5.6385539542503302</v>
      </c>
      <c r="S166" s="116">
        <v>15</v>
      </c>
      <c r="T166" s="115">
        <v>6.08018933739082</v>
      </c>
      <c r="U166" s="116">
        <v>13</v>
      </c>
      <c r="V166" s="115">
        <v>7.3462145734135804</v>
      </c>
      <c r="W166" s="116">
        <v>12</v>
      </c>
      <c r="Z166" s="115">
        <v>10.0621692634405</v>
      </c>
      <c r="AA166" s="116">
        <v>12</v>
      </c>
    </row>
    <row r="167" spans="1:27" x14ac:dyDescent="0.25">
      <c r="A167" s="113" t="s">
        <v>151</v>
      </c>
      <c r="B167" s="114">
        <v>43961</v>
      </c>
      <c r="C167" s="115">
        <v>1766.2045000000001</v>
      </c>
      <c r="D167" s="115">
        <v>3.7429571997751299</v>
      </c>
      <c r="E167" s="116">
        <v>34</v>
      </c>
      <c r="F167" s="115">
        <v>3.73269648844254</v>
      </c>
      <c r="G167" s="116">
        <v>34</v>
      </c>
      <c r="H167" s="115">
        <v>3.8839249972479699</v>
      </c>
      <c r="I167" s="116">
        <v>36</v>
      </c>
      <c r="J167" s="115">
        <v>3.65054861702879</v>
      </c>
      <c r="K167" s="116">
        <v>35</v>
      </c>
      <c r="L167" s="115">
        <v>4.1506438625862296</v>
      </c>
      <c r="M167" s="116">
        <v>37</v>
      </c>
      <c r="N167" s="115">
        <v>4.6553547492607601</v>
      </c>
      <c r="O167" s="116">
        <v>36</v>
      </c>
      <c r="P167" s="115">
        <v>4.8572954444586598</v>
      </c>
      <c r="Q167" s="116">
        <v>31</v>
      </c>
      <c r="R167" s="115">
        <v>5.0865134301952901</v>
      </c>
      <c r="S167" s="116">
        <v>31</v>
      </c>
      <c r="T167" s="115">
        <v>5.4022503562991497</v>
      </c>
      <c r="U167" s="116">
        <v>32</v>
      </c>
      <c r="V167" s="115">
        <v>3.56292147356009</v>
      </c>
      <c r="W167" s="116">
        <v>35</v>
      </c>
      <c r="Z167" s="115">
        <v>7.8989737451237403</v>
      </c>
      <c r="AA167" s="116">
        <v>34</v>
      </c>
    </row>
    <row r="168" spans="1:27" x14ac:dyDescent="0.25">
      <c r="A168" s="113" t="s">
        <v>152</v>
      </c>
      <c r="B168" s="114">
        <v>43961</v>
      </c>
      <c r="C168" s="115">
        <v>31.5489</v>
      </c>
      <c r="D168" s="115">
        <v>4.7446632446338004</v>
      </c>
      <c r="E168" s="116">
        <v>4</v>
      </c>
      <c r="F168" s="115">
        <v>4.9382559458307496</v>
      </c>
      <c r="G168" s="116">
        <v>8</v>
      </c>
      <c r="H168" s="115">
        <v>5.7579668420530998</v>
      </c>
      <c r="I168" s="116">
        <v>7</v>
      </c>
      <c r="J168" s="115">
        <v>4.9345560011090202</v>
      </c>
      <c r="K168" s="116">
        <v>1</v>
      </c>
      <c r="L168" s="115">
        <v>4.2323708593287597</v>
      </c>
      <c r="M168" s="116">
        <v>35</v>
      </c>
      <c r="N168" s="115">
        <v>5.5418646229156199</v>
      </c>
      <c r="O168" s="116">
        <v>22</v>
      </c>
      <c r="P168" s="115">
        <v>5.98748877802098</v>
      </c>
      <c r="Q168" s="116">
        <v>1</v>
      </c>
      <c r="R168" s="115">
        <v>6.2901519125333296</v>
      </c>
      <c r="S168" s="116">
        <v>1</v>
      </c>
      <c r="T168" s="115">
        <v>6.6984446547191601</v>
      </c>
      <c r="U168" s="116">
        <v>1</v>
      </c>
      <c r="V168" s="115">
        <v>7.5578954146944497</v>
      </c>
      <c r="W168" s="116">
        <v>1</v>
      </c>
      <c r="Z168" s="115">
        <v>10.6197251873462</v>
      </c>
      <c r="AA168" s="116">
        <v>2</v>
      </c>
    </row>
    <row r="169" spans="1:27" x14ac:dyDescent="0.25">
      <c r="A169" s="113" t="s">
        <v>153</v>
      </c>
      <c r="B169" s="114">
        <v>43961</v>
      </c>
      <c r="C169" s="115">
        <v>27.038499999999999</v>
      </c>
      <c r="D169" s="115">
        <v>3.2401122942975502</v>
      </c>
      <c r="E169" s="116">
        <v>40</v>
      </c>
      <c r="F169" s="115">
        <v>3.1956662745298301</v>
      </c>
      <c r="G169" s="116">
        <v>41</v>
      </c>
      <c r="H169" s="115">
        <v>3.4542428475195899</v>
      </c>
      <c r="I169" s="116">
        <v>40</v>
      </c>
      <c r="J169" s="115">
        <v>3.2535221251669602</v>
      </c>
      <c r="K169" s="116">
        <v>41</v>
      </c>
      <c r="L169" s="115">
        <v>3.7100789054878698</v>
      </c>
      <c r="M169" s="116">
        <v>40</v>
      </c>
      <c r="N169" s="115">
        <v>4.4781684897676897</v>
      </c>
      <c r="O169" s="116">
        <v>38</v>
      </c>
      <c r="P169" s="115">
        <v>4.6925913153775598</v>
      </c>
      <c r="Q169" s="116">
        <v>35</v>
      </c>
      <c r="R169" s="115">
        <v>4.8984834831956103</v>
      </c>
      <c r="S169" s="116">
        <v>35</v>
      </c>
      <c r="T169" s="115">
        <v>5.3296561542239296</v>
      </c>
      <c r="U169" s="116">
        <v>35</v>
      </c>
      <c r="V169" s="115">
        <v>6.4416532797422503</v>
      </c>
      <c r="W169" s="116">
        <v>33</v>
      </c>
      <c r="Z169" s="115">
        <v>12.0828686613561</v>
      </c>
      <c r="AA169" s="116">
        <v>1</v>
      </c>
    </row>
    <row r="170" spans="1:27" x14ac:dyDescent="0.25">
      <c r="A170" s="113" t="s">
        <v>156</v>
      </c>
      <c r="B170" s="114">
        <v>43961</v>
      </c>
      <c r="C170" s="115">
        <v>3126.1882999999998</v>
      </c>
      <c r="D170" s="115">
        <v>4.4606090914798298</v>
      </c>
      <c r="E170" s="116">
        <v>10</v>
      </c>
      <c r="F170" s="115">
        <v>4.7966537430715102</v>
      </c>
      <c r="G170" s="116">
        <v>17</v>
      </c>
      <c r="H170" s="115">
        <v>5.5163606412139696</v>
      </c>
      <c r="I170" s="116">
        <v>12</v>
      </c>
      <c r="J170" s="115">
        <v>4.202124377484</v>
      </c>
      <c r="K170" s="116">
        <v>11</v>
      </c>
      <c r="L170" s="115">
        <v>5.0838329859017497</v>
      </c>
      <c r="M170" s="116">
        <v>18</v>
      </c>
      <c r="N170" s="115">
        <v>5.670233173023</v>
      </c>
      <c r="O170" s="116">
        <v>16</v>
      </c>
      <c r="P170" s="115">
        <v>5.4488270505744403</v>
      </c>
      <c r="Q170" s="116">
        <v>21</v>
      </c>
      <c r="R170" s="115">
        <v>5.5485663513634398</v>
      </c>
      <c r="S170" s="116">
        <v>21</v>
      </c>
      <c r="T170" s="115">
        <v>5.9255702782475899</v>
      </c>
      <c r="U170" s="116">
        <v>24</v>
      </c>
      <c r="V170" s="115">
        <v>7.20328962168354</v>
      </c>
      <c r="W170" s="116">
        <v>25</v>
      </c>
      <c r="Z170" s="115">
        <v>9.9365366572676592</v>
      </c>
      <c r="AA170" s="116">
        <v>26</v>
      </c>
    </row>
    <row r="171" spans="1:27" x14ac:dyDescent="0.25">
      <c r="A171" s="113" t="s">
        <v>157</v>
      </c>
      <c r="B171" s="114">
        <v>43961</v>
      </c>
      <c r="C171" s="115">
        <v>42.100999999999999</v>
      </c>
      <c r="D171" s="115">
        <v>4.2486121042059102</v>
      </c>
      <c r="E171" s="116">
        <v>18</v>
      </c>
      <c r="F171" s="115">
        <v>4.6834011329487399</v>
      </c>
      <c r="G171" s="116">
        <v>18</v>
      </c>
      <c r="H171" s="115">
        <v>5.2442012167344103</v>
      </c>
      <c r="I171" s="116">
        <v>18</v>
      </c>
      <c r="J171" s="115">
        <v>4.0624676081608699</v>
      </c>
      <c r="K171" s="116">
        <v>16</v>
      </c>
      <c r="L171" s="115">
        <v>5.3407129963181301</v>
      </c>
      <c r="M171" s="116">
        <v>10</v>
      </c>
      <c r="N171" s="115">
        <v>5.5789925978008403</v>
      </c>
      <c r="O171" s="116">
        <v>21</v>
      </c>
      <c r="P171" s="115">
        <v>5.4678934023354397</v>
      </c>
      <c r="Q171" s="116">
        <v>19</v>
      </c>
      <c r="R171" s="115">
        <v>5.5620233500928897</v>
      </c>
      <c r="S171" s="116">
        <v>20</v>
      </c>
      <c r="T171" s="115">
        <v>5.9842041491982698</v>
      </c>
      <c r="U171" s="116">
        <v>18</v>
      </c>
      <c r="V171" s="115">
        <v>7.2894910383891398</v>
      </c>
      <c r="W171" s="116">
        <v>17</v>
      </c>
      <c r="Z171" s="115">
        <v>10.0295646464425</v>
      </c>
      <c r="AA171" s="116">
        <v>16</v>
      </c>
    </row>
    <row r="172" spans="1:27" x14ac:dyDescent="0.25">
      <c r="A172" s="113" t="s">
        <v>158</v>
      </c>
      <c r="B172" s="114">
        <v>43961</v>
      </c>
      <c r="C172" s="115">
        <v>3150.9092999999998</v>
      </c>
      <c r="D172" s="115">
        <v>4.1695426200905104</v>
      </c>
      <c r="E172" s="116">
        <v>22</v>
      </c>
      <c r="F172" s="115">
        <v>4.8107884357638104</v>
      </c>
      <c r="G172" s="116">
        <v>16</v>
      </c>
      <c r="H172" s="115">
        <v>5.3856432968850196</v>
      </c>
      <c r="I172" s="116">
        <v>16</v>
      </c>
      <c r="J172" s="115">
        <v>4.3373700006884199</v>
      </c>
      <c r="K172" s="116">
        <v>8</v>
      </c>
      <c r="L172" s="115">
        <v>5.5289360825419198</v>
      </c>
      <c r="M172" s="116">
        <v>6</v>
      </c>
      <c r="N172" s="115">
        <v>6.1812078478254602</v>
      </c>
      <c r="O172" s="116">
        <v>2</v>
      </c>
      <c r="P172" s="115">
        <v>5.7463715282469696</v>
      </c>
      <c r="Q172" s="116">
        <v>4</v>
      </c>
      <c r="R172" s="115">
        <v>5.7589572097590596</v>
      </c>
      <c r="S172" s="116">
        <v>6</v>
      </c>
      <c r="T172" s="115">
        <v>6.1620822404647901</v>
      </c>
      <c r="U172" s="116">
        <v>5</v>
      </c>
      <c r="V172" s="115">
        <v>7.3484835404276199</v>
      </c>
      <c r="W172" s="116">
        <v>11</v>
      </c>
      <c r="Z172" s="115">
        <v>10.1232873376331</v>
      </c>
      <c r="AA172" s="116">
        <v>6</v>
      </c>
    </row>
    <row r="173" spans="1:27" x14ac:dyDescent="0.25">
      <c r="A173" s="113" t="s">
        <v>159</v>
      </c>
      <c r="B173" s="114">
        <v>43961</v>
      </c>
      <c r="C173" s="115">
        <v>1965.6521</v>
      </c>
      <c r="D173" s="115">
        <v>3.1089636263843001</v>
      </c>
      <c r="E173" s="116">
        <v>43</v>
      </c>
      <c r="F173" s="115">
        <v>3.1086091816555599</v>
      </c>
      <c r="G173" s="116">
        <v>42</v>
      </c>
      <c r="H173" s="115">
        <v>3.0561091535517302</v>
      </c>
      <c r="I173" s="116">
        <v>43</v>
      </c>
      <c r="J173" s="115">
        <v>3.0024639586745199</v>
      </c>
      <c r="K173" s="116">
        <v>43</v>
      </c>
      <c r="L173" s="115">
        <v>2.6560598641684998</v>
      </c>
      <c r="M173" s="116">
        <v>43</v>
      </c>
      <c r="N173" s="115">
        <v>3.18581498508405</v>
      </c>
      <c r="O173" s="116">
        <v>43</v>
      </c>
      <c r="P173" s="115">
        <v>3.7898975342701702</v>
      </c>
      <c r="Q173" s="116">
        <v>39</v>
      </c>
      <c r="R173" s="115">
        <v>4.1044029153152799</v>
      </c>
      <c r="S173" s="116">
        <v>39</v>
      </c>
      <c r="T173" s="115">
        <v>4.4345332402636304</v>
      </c>
      <c r="U173" s="116">
        <v>39</v>
      </c>
      <c r="V173" s="115">
        <v>6.4654211664745596</v>
      </c>
      <c r="W173" s="116">
        <v>32</v>
      </c>
      <c r="Z173" s="115">
        <v>7.9677344161051602</v>
      </c>
      <c r="AA173" s="116">
        <v>33</v>
      </c>
    </row>
    <row r="174" spans="1:27" x14ac:dyDescent="0.25">
      <c r="A174" s="113" t="s">
        <v>160</v>
      </c>
      <c r="B174" s="114">
        <v>43961</v>
      </c>
      <c r="C174" s="115">
        <v>1922.693</v>
      </c>
      <c r="D174" s="115">
        <v>4.7370702962139504</v>
      </c>
      <c r="E174" s="116">
        <v>5</v>
      </c>
      <c r="F174" s="115">
        <v>5.2316499664096803</v>
      </c>
      <c r="G174" s="116">
        <v>5</v>
      </c>
      <c r="H174" s="115">
        <v>5.6046085269022097</v>
      </c>
      <c r="I174" s="116">
        <v>9</v>
      </c>
      <c r="J174" s="115">
        <v>4.1934734533014399</v>
      </c>
      <c r="K174" s="116">
        <v>12</v>
      </c>
      <c r="L174" s="115">
        <v>5.5443717102645396</v>
      </c>
      <c r="M174" s="116">
        <v>5</v>
      </c>
      <c r="N174" s="115">
        <v>6.1403880209478503</v>
      </c>
      <c r="O174" s="116">
        <v>4</v>
      </c>
      <c r="P174" s="115">
        <v>5.7226639281685996</v>
      </c>
      <c r="Q174" s="116">
        <v>6</v>
      </c>
      <c r="R174" s="115">
        <v>5.6849731811141897</v>
      </c>
      <c r="S174" s="116">
        <v>12</v>
      </c>
      <c r="T174" s="115">
        <v>6.0439611759583904</v>
      </c>
      <c r="U174" s="116">
        <v>15</v>
      </c>
      <c r="V174" s="115">
        <v>5.8159231173572197</v>
      </c>
      <c r="W174" s="116">
        <v>34</v>
      </c>
      <c r="Z174" s="115">
        <v>9.1135609637702597</v>
      </c>
      <c r="AA174" s="116">
        <v>31</v>
      </c>
    </row>
    <row r="175" spans="1:27" x14ac:dyDescent="0.25">
      <c r="A175" s="113" t="s">
        <v>161</v>
      </c>
      <c r="B175" s="114">
        <v>43961</v>
      </c>
      <c r="C175" s="115">
        <v>3270.1205</v>
      </c>
      <c r="D175" s="115">
        <v>4.3144946958984001</v>
      </c>
      <c r="E175" s="116">
        <v>15</v>
      </c>
      <c r="F175" s="115">
        <v>4.9321074056820597</v>
      </c>
      <c r="G175" s="116">
        <v>9</v>
      </c>
      <c r="H175" s="115">
        <v>5.4561052069463098</v>
      </c>
      <c r="I175" s="116">
        <v>14</v>
      </c>
      <c r="J175" s="115">
        <v>4.1256522138690004</v>
      </c>
      <c r="K175" s="116">
        <v>13</v>
      </c>
      <c r="L175" s="115">
        <v>5.3127615089855196</v>
      </c>
      <c r="M175" s="116">
        <v>13</v>
      </c>
      <c r="N175" s="115">
        <v>5.66899308756848</v>
      </c>
      <c r="O175" s="116">
        <v>17</v>
      </c>
      <c r="P175" s="115">
        <v>5.4587839594601997</v>
      </c>
      <c r="Q175" s="116">
        <v>20</v>
      </c>
      <c r="R175" s="115">
        <v>5.5695214699653697</v>
      </c>
      <c r="S175" s="116">
        <v>19</v>
      </c>
      <c r="T175" s="115">
        <v>5.99845390633888</v>
      </c>
      <c r="U175" s="116">
        <v>16</v>
      </c>
      <c r="V175" s="115">
        <v>7.2977937486387496</v>
      </c>
      <c r="W175" s="116">
        <v>15</v>
      </c>
      <c r="Z175" s="115">
        <v>9.9946385738112493</v>
      </c>
      <c r="AA175" s="116">
        <v>23</v>
      </c>
    </row>
    <row r="176" spans="1:27" x14ac:dyDescent="0.25">
      <c r="A176" s="113" t="s">
        <v>162</v>
      </c>
      <c r="B176" s="114">
        <v>43961</v>
      </c>
      <c r="C176" s="115">
        <v>1082.6132</v>
      </c>
      <c r="D176" s="115">
        <v>3.3940175639214401</v>
      </c>
      <c r="E176" s="116">
        <v>39</v>
      </c>
      <c r="F176" s="115">
        <v>3.3263042794087898</v>
      </c>
      <c r="G176" s="116">
        <v>39</v>
      </c>
      <c r="H176" s="115">
        <v>3.4947039083151701</v>
      </c>
      <c r="I176" s="116">
        <v>38</v>
      </c>
      <c r="J176" s="115">
        <v>3.3130636455969098</v>
      </c>
      <c r="K176" s="116">
        <v>40</v>
      </c>
      <c r="L176" s="115">
        <v>4.2583977212150899</v>
      </c>
      <c r="M176" s="116">
        <v>34</v>
      </c>
      <c r="N176" s="115">
        <v>4.4920228901776698</v>
      </c>
      <c r="O176" s="116">
        <v>37</v>
      </c>
      <c r="P176" s="115">
        <v>4.8821964317586799</v>
      </c>
      <c r="Q176" s="116">
        <v>30</v>
      </c>
      <c r="R176" s="115">
        <v>5.2800610264873598</v>
      </c>
      <c r="S176" s="116">
        <v>30</v>
      </c>
      <c r="T176" s="115">
        <v>5.7903498046989998</v>
      </c>
      <c r="U176" s="116">
        <v>29</v>
      </c>
      <c r="V176" s="115"/>
      <c r="W176" s="116"/>
      <c r="Z176" s="115">
        <v>6.2650357039604803</v>
      </c>
      <c r="AA176" s="116">
        <v>36</v>
      </c>
    </row>
    <row r="177" spans="1:27" x14ac:dyDescent="0.25">
      <c r="A177" s="135"/>
      <c r="B177" s="135"/>
      <c r="C177" s="135"/>
      <c r="D177" s="135" t="s">
        <v>115</v>
      </c>
      <c r="E177" s="135"/>
      <c r="F177" s="135" t="s">
        <v>116</v>
      </c>
      <c r="G177" s="135"/>
      <c r="H177" s="135" t="s">
        <v>117</v>
      </c>
      <c r="I177" s="135"/>
      <c r="J177" s="135" t="s">
        <v>47</v>
      </c>
      <c r="K177" s="135"/>
      <c r="L177" s="135" t="s">
        <v>48</v>
      </c>
      <c r="M177" s="135"/>
      <c r="N177" s="135" t="s">
        <v>1</v>
      </c>
      <c r="O177" s="135"/>
      <c r="P177" s="135" t="s">
        <v>2</v>
      </c>
      <c r="Q177" s="135"/>
      <c r="R177" s="135" t="s">
        <v>3</v>
      </c>
      <c r="S177" s="135"/>
      <c r="T177" s="135" t="s">
        <v>4</v>
      </c>
      <c r="U177" s="135"/>
      <c r="V177" s="135" t="s">
        <v>5</v>
      </c>
      <c r="W177" s="135"/>
      <c r="Z177" s="117" t="s">
        <v>46</v>
      </c>
      <c r="AA177" s="135" t="s">
        <v>405</v>
      </c>
    </row>
    <row r="178" spans="1:27" x14ac:dyDescent="0.25">
      <c r="A178" s="135"/>
      <c r="B178" s="135"/>
      <c r="C178" s="135"/>
      <c r="D178" s="117" t="s">
        <v>0</v>
      </c>
      <c r="E178" s="117"/>
      <c r="F178" s="117" t="s">
        <v>0</v>
      </c>
      <c r="G178" s="117"/>
      <c r="H178" s="117" t="s">
        <v>0</v>
      </c>
      <c r="I178" s="117"/>
      <c r="J178" s="117" t="s">
        <v>0</v>
      </c>
      <c r="K178" s="117"/>
      <c r="L178" s="117" t="s">
        <v>0</v>
      </c>
      <c r="M178" s="117"/>
      <c r="N178" s="117" t="s">
        <v>0</v>
      </c>
      <c r="O178" s="117"/>
      <c r="P178" s="117" t="s">
        <v>0</v>
      </c>
      <c r="Q178" s="117"/>
      <c r="R178" s="117" t="s">
        <v>0</v>
      </c>
      <c r="S178" s="117"/>
      <c r="T178" s="117" t="s">
        <v>0</v>
      </c>
      <c r="U178" s="117"/>
      <c r="V178" s="117" t="s">
        <v>0</v>
      </c>
      <c r="W178" s="117"/>
      <c r="Z178" s="117" t="s">
        <v>0</v>
      </c>
      <c r="AA178" s="135"/>
    </row>
    <row r="179" spans="1:27" x14ac:dyDescent="0.25">
      <c r="A179" s="117" t="s">
        <v>7</v>
      </c>
      <c r="B179" s="117" t="s">
        <v>8</v>
      </c>
      <c r="C179" s="117" t="s">
        <v>9</v>
      </c>
      <c r="D179" s="117"/>
      <c r="E179" s="117" t="s">
        <v>10</v>
      </c>
      <c r="F179" s="117"/>
      <c r="G179" s="117" t="s">
        <v>10</v>
      </c>
      <c r="H179" s="117"/>
      <c r="I179" s="117" t="s">
        <v>10</v>
      </c>
      <c r="J179" s="117"/>
      <c r="K179" s="117" t="s">
        <v>10</v>
      </c>
      <c r="L179" s="117"/>
      <c r="M179" s="117" t="s">
        <v>10</v>
      </c>
      <c r="N179" s="117"/>
      <c r="O179" s="117" t="s">
        <v>10</v>
      </c>
      <c r="P179" s="117"/>
      <c r="Q179" s="117" t="s">
        <v>10</v>
      </c>
      <c r="R179" s="117"/>
      <c r="S179" s="117" t="s">
        <v>10</v>
      </c>
      <c r="T179" s="117"/>
      <c r="U179" s="117" t="s">
        <v>10</v>
      </c>
      <c r="V179" s="117"/>
      <c r="W179" s="117" t="s">
        <v>10</v>
      </c>
      <c r="Z179" s="117"/>
      <c r="AA179" s="117" t="s">
        <v>10</v>
      </c>
    </row>
    <row r="180" spans="1:27" x14ac:dyDescent="0.25">
      <c r="A180" s="112" t="s">
        <v>388</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Z180" s="112"/>
      <c r="AA180" s="112"/>
    </row>
    <row r="181" spans="1:27" x14ac:dyDescent="0.25">
      <c r="A181" s="113" t="s">
        <v>227</v>
      </c>
      <c r="B181" s="114">
        <v>43961</v>
      </c>
      <c r="C181" s="115">
        <v>319.53460000000001</v>
      </c>
      <c r="D181" s="115">
        <v>4.3754810306054797</v>
      </c>
      <c r="E181" s="116">
        <v>9</v>
      </c>
      <c r="F181" s="115">
        <v>5.1958130425715501</v>
      </c>
      <c r="G181" s="116">
        <v>2</v>
      </c>
      <c r="H181" s="115">
        <v>5.6555492439127102</v>
      </c>
      <c r="I181" s="116">
        <v>5</v>
      </c>
      <c r="J181" s="115">
        <v>4.3724864500502996</v>
      </c>
      <c r="K181" s="116">
        <v>5</v>
      </c>
      <c r="L181" s="115">
        <v>5.2327578060355204</v>
      </c>
      <c r="M181" s="116">
        <v>9</v>
      </c>
      <c r="N181" s="115">
        <v>5.6466947685703603</v>
      </c>
      <c r="O181" s="116">
        <v>13</v>
      </c>
      <c r="P181" s="115">
        <v>5.4481927256641498</v>
      </c>
      <c r="Q181" s="116">
        <v>14</v>
      </c>
      <c r="R181" s="115">
        <v>5.5582296036653203</v>
      </c>
      <c r="S181" s="116">
        <v>12</v>
      </c>
      <c r="T181" s="115">
        <v>6.0315782507672902</v>
      </c>
      <c r="U181" s="116">
        <v>5</v>
      </c>
      <c r="V181" s="115">
        <v>7.2536175041962903</v>
      </c>
      <c r="W181" s="116">
        <v>6</v>
      </c>
      <c r="Z181" s="115">
        <v>13.613616833269701</v>
      </c>
      <c r="AA181" s="116">
        <v>5</v>
      </c>
    </row>
    <row r="182" spans="1:27" x14ac:dyDescent="0.25">
      <c r="A182" s="113" t="s">
        <v>228</v>
      </c>
      <c r="B182" s="114">
        <v>43961</v>
      </c>
      <c r="C182" s="115">
        <v>2206.7548000000002</v>
      </c>
      <c r="D182" s="115">
        <v>4.2926671994264503</v>
      </c>
      <c r="E182" s="116">
        <v>12</v>
      </c>
      <c r="F182" s="115">
        <v>4.8029421915803896</v>
      </c>
      <c r="G182" s="116">
        <v>8</v>
      </c>
      <c r="H182" s="115">
        <v>5.3780100126835197</v>
      </c>
      <c r="I182" s="116">
        <v>12</v>
      </c>
      <c r="J182" s="115">
        <v>4.0168049957623202</v>
      </c>
      <c r="K182" s="116">
        <v>13</v>
      </c>
      <c r="L182" s="115">
        <v>5.2963335610638902</v>
      </c>
      <c r="M182" s="116">
        <v>7</v>
      </c>
      <c r="N182" s="115">
        <v>5.8594845142569199</v>
      </c>
      <c r="O182" s="116">
        <v>5</v>
      </c>
      <c r="P182" s="115">
        <v>5.5748672244329196</v>
      </c>
      <c r="Q182" s="116">
        <v>6</v>
      </c>
      <c r="R182" s="115">
        <v>5.6318342372035302</v>
      </c>
      <c r="S182" s="116">
        <v>6</v>
      </c>
      <c r="T182" s="115">
        <v>6.02330141046441</v>
      </c>
      <c r="U182" s="116">
        <v>6</v>
      </c>
      <c r="V182" s="115">
        <v>7.2813939451847203</v>
      </c>
      <c r="W182" s="116">
        <v>2</v>
      </c>
      <c r="Z182" s="115">
        <v>11.393313554061001</v>
      </c>
      <c r="AA182" s="116">
        <v>25</v>
      </c>
    </row>
    <row r="183" spans="1:27" x14ac:dyDescent="0.25">
      <c r="A183" s="113" t="s">
        <v>229</v>
      </c>
      <c r="B183" s="114">
        <v>43961</v>
      </c>
      <c r="C183" s="115">
        <v>2285.0922999999998</v>
      </c>
      <c r="D183" s="115">
        <v>3.7508684896098199</v>
      </c>
      <c r="E183" s="116">
        <v>28</v>
      </c>
      <c r="F183" s="115">
        <v>3.9524952580966399</v>
      </c>
      <c r="G183" s="116">
        <v>27</v>
      </c>
      <c r="H183" s="115">
        <v>4.2692221220641402</v>
      </c>
      <c r="I183" s="116">
        <v>27</v>
      </c>
      <c r="J183" s="115">
        <v>3.5533739350033202</v>
      </c>
      <c r="K183" s="116">
        <v>29</v>
      </c>
      <c r="L183" s="115">
        <v>4.6219497680974904</v>
      </c>
      <c r="M183" s="116">
        <v>27</v>
      </c>
      <c r="N183" s="115">
        <v>5.8317602575020198</v>
      </c>
      <c r="O183" s="116">
        <v>6</v>
      </c>
      <c r="P183" s="115">
        <v>5.5571398205217397</v>
      </c>
      <c r="Q183" s="116">
        <v>7</v>
      </c>
      <c r="R183" s="115">
        <v>5.6527448419389197</v>
      </c>
      <c r="S183" s="116">
        <v>3</v>
      </c>
      <c r="T183" s="115">
        <v>5.9988371857800002</v>
      </c>
      <c r="U183" s="116">
        <v>9</v>
      </c>
      <c r="V183" s="115">
        <v>7.2650067169883297</v>
      </c>
      <c r="W183" s="116">
        <v>5</v>
      </c>
      <c r="Z183" s="115">
        <v>11.407069297179</v>
      </c>
      <c r="AA183" s="116">
        <v>24</v>
      </c>
    </row>
    <row r="184" spans="1:27" x14ac:dyDescent="0.25">
      <c r="A184" s="113" t="s">
        <v>230</v>
      </c>
      <c r="B184" s="114">
        <v>43961</v>
      </c>
      <c r="C184" s="115">
        <v>3051.7604000000001</v>
      </c>
      <c r="D184" s="115">
        <v>3.9555335977139499</v>
      </c>
      <c r="E184" s="116">
        <v>23</v>
      </c>
      <c r="F184" s="115">
        <v>4.1089563008757102</v>
      </c>
      <c r="G184" s="116">
        <v>26</v>
      </c>
      <c r="H184" s="115">
        <v>4.7051562705127301</v>
      </c>
      <c r="I184" s="116">
        <v>23</v>
      </c>
      <c r="J184" s="115">
        <v>3.8260713548290699</v>
      </c>
      <c r="K184" s="116">
        <v>21</v>
      </c>
      <c r="L184" s="115">
        <v>4.7857109497337902</v>
      </c>
      <c r="M184" s="116">
        <v>24</v>
      </c>
      <c r="N184" s="115">
        <v>5.6569742608287399</v>
      </c>
      <c r="O184" s="116">
        <v>12</v>
      </c>
      <c r="P184" s="115">
        <v>5.4788661778091798</v>
      </c>
      <c r="Q184" s="116">
        <v>12</v>
      </c>
      <c r="R184" s="115">
        <v>5.6344056608030497</v>
      </c>
      <c r="S184" s="116">
        <v>4</v>
      </c>
      <c r="T184" s="115">
        <v>6.0189312379119704</v>
      </c>
      <c r="U184" s="116">
        <v>8</v>
      </c>
      <c r="V184" s="115">
        <v>7.21156902100482</v>
      </c>
      <c r="W184" s="116">
        <v>12</v>
      </c>
      <c r="Z184" s="115">
        <v>13.0719592599057</v>
      </c>
      <c r="AA184" s="116">
        <v>12</v>
      </c>
    </row>
    <row r="185" spans="1:27" x14ac:dyDescent="0.25">
      <c r="A185" s="113" t="s">
        <v>231</v>
      </c>
      <c r="B185" s="114">
        <v>43961</v>
      </c>
      <c r="C185" s="115">
        <v>2281.8027999999999</v>
      </c>
      <c r="D185" s="115">
        <v>4.1706659719288304</v>
      </c>
      <c r="E185" s="116">
        <v>16</v>
      </c>
      <c r="F185" s="115">
        <v>4.5413944374278099</v>
      </c>
      <c r="G185" s="116">
        <v>18</v>
      </c>
      <c r="H185" s="115">
        <v>5.5038997284592304</v>
      </c>
      <c r="I185" s="116">
        <v>8</v>
      </c>
      <c r="J185" s="115">
        <v>3.9379004228632799</v>
      </c>
      <c r="K185" s="116">
        <v>17</v>
      </c>
      <c r="L185" s="115">
        <v>5.48715218862311</v>
      </c>
      <c r="M185" s="116">
        <v>4</v>
      </c>
      <c r="N185" s="115">
        <v>5.5161145748692402</v>
      </c>
      <c r="O185" s="116">
        <v>18</v>
      </c>
      <c r="P185" s="115">
        <v>5.2585049667466599</v>
      </c>
      <c r="Q185" s="116">
        <v>24</v>
      </c>
      <c r="R185" s="115">
        <v>5.3591210316590896</v>
      </c>
      <c r="S185" s="116">
        <v>25</v>
      </c>
      <c r="T185" s="115">
        <v>5.7408904325682597</v>
      </c>
      <c r="U185" s="116">
        <v>27</v>
      </c>
      <c r="V185" s="115">
        <v>7.1402616749490004</v>
      </c>
      <c r="W185" s="116">
        <v>21</v>
      </c>
      <c r="Z185" s="115">
        <v>10.8400839202966</v>
      </c>
      <c r="AA185" s="116">
        <v>27</v>
      </c>
    </row>
    <row r="186" spans="1:27" x14ac:dyDescent="0.25">
      <c r="A186" s="113" t="s">
        <v>232</v>
      </c>
      <c r="B186" s="114">
        <v>43961</v>
      </c>
      <c r="C186" s="115">
        <v>2392.7323999999999</v>
      </c>
      <c r="D186" s="115">
        <v>3.4386942232499398</v>
      </c>
      <c r="E186" s="116">
        <v>32</v>
      </c>
      <c r="F186" s="115">
        <v>3.43985104139932</v>
      </c>
      <c r="G186" s="116">
        <v>33</v>
      </c>
      <c r="H186" s="115">
        <v>3.4426029816243102</v>
      </c>
      <c r="I186" s="116">
        <v>33</v>
      </c>
      <c r="J186" s="115">
        <v>3.4122123225115399</v>
      </c>
      <c r="K186" s="116">
        <v>32</v>
      </c>
      <c r="L186" s="115">
        <v>3.6870739333598599</v>
      </c>
      <c r="M186" s="116">
        <v>35</v>
      </c>
      <c r="N186" s="115">
        <v>4.3753929641504996</v>
      </c>
      <c r="O186" s="116">
        <v>34</v>
      </c>
      <c r="P186" s="115">
        <v>4.7301433464494904</v>
      </c>
      <c r="Q186" s="116">
        <v>32</v>
      </c>
      <c r="R186" s="115">
        <v>4.9810566951117998</v>
      </c>
      <c r="S186" s="116">
        <v>31</v>
      </c>
      <c r="T186" s="115">
        <v>5.4002078079202303</v>
      </c>
      <c r="U186" s="116">
        <v>30</v>
      </c>
      <c r="V186" s="115">
        <v>6.9398647814266496</v>
      </c>
      <c r="W186" s="116">
        <v>29</v>
      </c>
      <c r="Z186" s="115">
        <v>11.6878554429072</v>
      </c>
      <c r="AA186" s="116">
        <v>18</v>
      </c>
    </row>
    <row r="187" spans="1:27" x14ac:dyDescent="0.25">
      <c r="A187" s="113" t="s">
        <v>233</v>
      </c>
      <c r="B187" s="114">
        <v>43961</v>
      </c>
      <c r="C187" s="115">
        <v>2837.0718999999999</v>
      </c>
      <c r="D187" s="115">
        <v>4.0247337181298404</v>
      </c>
      <c r="E187" s="116">
        <v>22</v>
      </c>
      <c r="F187" s="115">
        <v>4.2809590534883899</v>
      </c>
      <c r="G187" s="116">
        <v>24</v>
      </c>
      <c r="H187" s="115">
        <v>4.4660861419336699</v>
      </c>
      <c r="I187" s="116">
        <v>26</v>
      </c>
      <c r="J187" s="115">
        <v>3.7175980562448698</v>
      </c>
      <c r="K187" s="116">
        <v>26</v>
      </c>
      <c r="L187" s="115">
        <v>4.8145029497201097</v>
      </c>
      <c r="M187" s="116">
        <v>23</v>
      </c>
      <c r="N187" s="115">
        <v>5.77778941631317</v>
      </c>
      <c r="O187" s="116">
        <v>8</v>
      </c>
      <c r="P187" s="115">
        <v>5.4439622437430204</v>
      </c>
      <c r="Q187" s="116">
        <v>15</v>
      </c>
      <c r="R187" s="115">
        <v>5.5026180749277298</v>
      </c>
      <c r="S187" s="116">
        <v>15</v>
      </c>
      <c r="T187" s="115">
        <v>5.8887443343146701</v>
      </c>
      <c r="U187" s="116">
        <v>18</v>
      </c>
      <c r="V187" s="115">
        <v>7.1728440381847003</v>
      </c>
      <c r="W187" s="116">
        <v>18</v>
      </c>
      <c r="Z187" s="115">
        <v>12.692243867121</v>
      </c>
      <c r="AA187" s="116">
        <v>14</v>
      </c>
    </row>
    <row r="188" spans="1:27" x14ac:dyDescent="0.25">
      <c r="A188" s="113" t="s">
        <v>234</v>
      </c>
      <c r="B188" s="114">
        <v>43961</v>
      </c>
      <c r="C188" s="115">
        <v>2550.0248999999999</v>
      </c>
      <c r="D188" s="115">
        <v>4.52222194768515</v>
      </c>
      <c r="E188" s="116">
        <v>3</v>
      </c>
      <c r="F188" s="115">
        <v>4.9263445022943104</v>
      </c>
      <c r="G188" s="116">
        <v>5</v>
      </c>
      <c r="H188" s="115">
        <v>5.87805171537505</v>
      </c>
      <c r="I188" s="116">
        <v>3</v>
      </c>
      <c r="J188" s="115">
        <v>4.3801469894173</v>
      </c>
      <c r="K188" s="116">
        <v>4</v>
      </c>
      <c r="L188" s="115">
        <v>5.56633022922649</v>
      </c>
      <c r="M188" s="116">
        <v>3</v>
      </c>
      <c r="N188" s="115">
        <v>5.8030190768366099</v>
      </c>
      <c r="O188" s="116">
        <v>7</v>
      </c>
      <c r="P188" s="115">
        <v>5.4684535315518001</v>
      </c>
      <c r="Q188" s="116">
        <v>13</v>
      </c>
      <c r="R188" s="115">
        <v>5.5665754411619401</v>
      </c>
      <c r="S188" s="116">
        <v>11</v>
      </c>
      <c r="T188" s="115">
        <v>5.9698882591091804</v>
      </c>
      <c r="U188" s="116">
        <v>10</v>
      </c>
      <c r="V188" s="115">
        <v>7.2228037323132304</v>
      </c>
      <c r="W188" s="116">
        <v>10</v>
      </c>
      <c r="Z188" s="115">
        <v>11.6123751163839</v>
      </c>
      <c r="AA188" s="116">
        <v>19</v>
      </c>
    </row>
    <row r="189" spans="1:27" x14ac:dyDescent="0.25">
      <c r="A189" s="113" t="s">
        <v>235</v>
      </c>
      <c r="B189" s="114">
        <v>43961</v>
      </c>
      <c r="C189" s="115">
        <v>2174.7267999999999</v>
      </c>
      <c r="D189" s="115">
        <v>3.6495098174482701</v>
      </c>
      <c r="E189" s="116">
        <v>29</v>
      </c>
      <c r="F189" s="115">
        <v>3.6481953772609499</v>
      </c>
      <c r="G189" s="116">
        <v>29</v>
      </c>
      <c r="H189" s="115">
        <v>3.6342879608612302</v>
      </c>
      <c r="I189" s="116">
        <v>32</v>
      </c>
      <c r="J189" s="115">
        <v>3.60676852621661</v>
      </c>
      <c r="K189" s="116">
        <v>28</v>
      </c>
      <c r="L189" s="115">
        <v>3.8873948461570502</v>
      </c>
      <c r="M189" s="116">
        <v>32</v>
      </c>
      <c r="N189" s="115">
        <v>4.7427766998452601</v>
      </c>
      <c r="O189" s="116">
        <v>29</v>
      </c>
      <c r="P189" s="115">
        <v>4.7743642375859396</v>
      </c>
      <c r="Q189" s="116">
        <v>31</v>
      </c>
      <c r="R189" s="115">
        <v>4.8940361808984196</v>
      </c>
      <c r="S189" s="116">
        <v>33</v>
      </c>
      <c r="T189" s="115">
        <v>5.2871114859067303</v>
      </c>
      <c r="U189" s="116">
        <v>32</v>
      </c>
      <c r="V189" s="115">
        <v>6.99462379833217</v>
      </c>
      <c r="W189" s="116">
        <v>28</v>
      </c>
      <c r="Z189" s="115">
        <v>11.4860777390838</v>
      </c>
      <c r="AA189" s="116">
        <v>21</v>
      </c>
    </row>
    <row r="190" spans="1:27" x14ac:dyDescent="0.25">
      <c r="A190" s="113" t="s">
        <v>236</v>
      </c>
      <c r="B190" s="114">
        <v>43961</v>
      </c>
      <c r="C190" s="115">
        <v>3904.8013000000001</v>
      </c>
      <c r="D190" s="115">
        <v>3.9431873873961898</v>
      </c>
      <c r="E190" s="116">
        <v>25</v>
      </c>
      <c r="F190" s="115">
        <v>4.7201200765745597</v>
      </c>
      <c r="G190" s="116">
        <v>13</v>
      </c>
      <c r="H190" s="115">
        <v>5.0586775786642502</v>
      </c>
      <c r="I190" s="116">
        <v>20</v>
      </c>
      <c r="J190" s="115">
        <v>3.8665634470472399</v>
      </c>
      <c r="K190" s="116">
        <v>20</v>
      </c>
      <c r="L190" s="115">
        <v>5.0516320272307897</v>
      </c>
      <c r="M190" s="116">
        <v>16</v>
      </c>
      <c r="N190" s="115">
        <v>5.5645222989282503</v>
      </c>
      <c r="O190" s="116">
        <v>16</v>
      </c>
      <c r="P190" s="115">
        <v>5.3301595371986803</v>
      </c>
      <c r="Q190" s="116">
        <v>20</v>
      </c>
      <c r="R190" s="115">
        <v>5.4245149768988101</v>
      </c>
      <c r="S190" s="116">
        <v>21</v>
      </c>
      <c r="T190" s="115">
        <v>5.8505323636804301</v>
      </c>
      <c r="U190" s="116">
        <v>21</v>
      </c>
      <c r="V190" s="115">
        <v>7.0561383405061102</v>
      </c>
      <c r="W190" s="116">
        <v>26</v>
      </c>
      <c r="Z190" s="115">
        <v>14.8390829181246</v>
      </c>
      <c r="AA190" s="116">
        <v>2</v>
      </c>
    </row>
    <row r="191" spans="1:27" x14ac:dyDescent="0.25">
      <c r="A191" s="113" t="s">
        <v>237</v>
      </c>
      <c r="B191" s="114">
        <v>43961</v>
      </c>
      <c r="C191" s="115">
        <v>1980.6188999999999</v>
      </c>
      <c r="D191" s="115">
        <v>4.5013699854631302</v>
      </c>
      <c r="E191" s="116">
        <v>4</v>
      </c>
      <c r="F191" s="115">
        <v>4.7681137679424301</v>
      </c>
      <c r="G191" s="116">
        <v>10</v>
      </c>
      <c r="H191" s="115">
        <v>4.6834834566439696</v>
      </c>
      <c r="I191" s="116">
        <v>25</v>
      </c>
      <c r="J191" s="115">
        <v>4.2390052047030302</v>
      </c>
      <c r="K191" s="116">
        <v>7</v>
      </c>
      <c r="L191" s="115">
        <v>5.1807373036233901</v>
      </c>
      <c r="M191" s="116">
        <v>13</v>
      </c>
      <c r="N191" s="115">
        <v>5.0819377625939</v>
      </c>
      <c r="O191" s="116">
        <v>28</v>
      </c>
      <c r="P191" s="115">
        <v>5.1881295562126803</v>
      </c>
      <c r="Q191" s="116">
        <v>27</v>
      </c>
      <c r="R191" s="115">
        <v>5.4005467489434196</v>
      </c>
      <c r="S191" s="116">
        <v>23</v>
      </c>
      <c r="T191" s="115">
        <v>5.8575724813929604</v>
      </c>
      <c r="U191" s="116">
        <v>20</v>
      </c>
      <c r="V191" s="115">
        <v>7.2027696917606896</v>
      </c>
      <c r="W191" s="116">
        <v>14</v>
      </c>
      <c r="Z191" s="115">
        <v>6.1478168756441098</v>
      </c>
      <c r="AA191" s="116">
        <v>34</v>
      </c>
    </row>
    <row r="192" spans="1:27" x14ac:dyDescent="0.25">
      <c r="A192" s="113" t="s">
        <v>238</v>
      </c>
      <c r="B192" s="114">
        <v>43961</v>
      </c>
      <c r="C192" s="115">
        <v>294.1601</v>
      </c>
      <c r="D192" s="115">
        <v>4.3061564897142199</v>
      </c>
      <c r="E192" s="116">
        <v>11</v>
      </c>
      <c r="F192" s="115">
        <v>4.7790369216087498</v>
      </c>
      <c r="G192" s="116">
        <v>9</v>
      </c>
      <c r="H192" s="115">
        <v>5.6483017149274604</v>
      </c>
      <c r="I192" s="116">
        <v>6</v>
      </c>
      <c r="J192" s="115">
        <v>3.9820173391720002</v>
      </c>
      <c r="K192" s="116">
        <v>14</v>
      </c>
      <c r="L192" s="115">
        <v>5.2196827055099897</v>
      </c>
      <c r="M192" s="116">
        <v>10</v>
      </c>
      <c r="N192" s="115">
        <v>5.7621655586171796</v>
      </c>
      <c r="O192" s="116">
        <v>9</v>
      </c>
      <c r="P192" s="115">
        <v>5.4815748781148503</v>
      </c>
      <c r="Q192" s="116">
        <v>11</v>
      </c>
      <c r="R192" s="115">
        <v>5.5549563399972604</v>
      </c>
      <c r="S192" s="116">
        <v>13</v>
      </c>
      <c r="T192" s="115">
        <v>5.9692203224695701</v>
      </c>
      <c r="U192" s="116">
        <v>11</v>
      </c>
      <c r="V192" s="115">
        <v>7.2014805319685804</v>
      </c>
      <c r="W192" s="116">
        <v>15</v>
      </c>
      <c r="Z192" s="115">
        <v>13.4017466906203</v>
      </c>
      <c r="AA192" s="116">
        <v>8</v>
      </c>
    </row>
    <row r="193" spans="1:27" x14ac:dyDescent="0.25">
      <c r="A193" s="113" t="s">
        <v>239</v>
      </c>
      <c r="B193" s="114">
        <v>43961</v>
      </c>
      <c r="C193" s="115">
        <v>2128.201</v>
      </c>
      <c r="D193" s="115">
        <v>4.7667841004259701</v>
      </c>
      <c r="E193" s="116">
        <v>1</v>
      </c>
      <c r="F193" s="115">
        <v>5.2108788745710202</v>
      </c>
      <c r="G193" s="116">
        <v>1</v>
      </c>
      <c r="H193" s="115">
        <v>6.44679945461443</v>
      </c>
      <c r="I193" s="116">
        <v>1</v>
      </c>
      <c r="J193" s="115">
        <v>4.5001181536471702</v>
      </c>
      <c r="K193" s="116">
        <v>3</v>
      </c>
      <c r="L193" s="115">
        <v>5.7193416778256703</v>
      </c>
      <c r="M193" s="116">
        <v>1</v>
      </c>
      <c r="N193" s="115">
        <v>6.1211983111717796</v>
      </c>
      <c r="O193" s="116">
        <v>1</v>
      </c>
      <c r="P193" s="115">
        <v>5.7487493499021696</v>
      </c>
      <c r="Q193" s="116">
        <v>1</v>
      </c>
      <c r="R193" s="115">
        <v>5.7794471020195504</v>
      </c>
      <c r="S193" s="116">
        <v>2</v>
      </c>
      <c r="T193" s="115">
        <v>6.1342036536436897</v>
      </c>
      <c r="U193" s="116">
        <v>2</v>
      </c>
      <c r="V193" s="115">
        <v>7.2923460857360896</v>
      </c>
      <c r="W193" s="116">
        <v>1</v>
      </c>
      <c r="Z193" s="115">
        <v>11.460989841358201</v>
      </c>
      <c r="AA193" s="116">
        <v>22</v>
      </c>
    </row>
    <row r="194" spans="1:27" x14ac:dyDescent="0.25">
      <c r="A194" s="113" t="s">
        <v>240</v>
      </c>
      <c r="B194" s="114">
        <v>43961</v>
      </c>
      <c r="C194" s="115">
        <v>2403.864</v>
      </c>
      <c r="D194" s="115">
        <v>4.0970726256537304</v>
      </c>
      <c r="E194" s="116">
        <v>20</v>
      </c>
      <c r="F194" s="115">
        <v>4.46671436851328</v>
      </c>
      <c r="G194" s="116">
        <v>19</v>
      </c>
      <c r="H194" s="115">
        <v>4.6951774628244998</v>
      </c>
      <c r="I194" s="116">
        <v>24</v>
      </c>
      <c r="J194" s="115">
        <v>3.9182252583950499</v>
      </c>
      <c r="K194" s="116">
        <v>18</v>
      </c>
      <c r="L194" s="115">
        <v>4.9800675108487402</v>
      </c>
      <c r="M194" s="116">
        <v>18</v>
      </c>
      <c r="N194" s="115">
        <v>5.3509411478790501</v>
      </c>
      <c r="O194" s="116">
        <v>22</v>
      </c>
      <c r="P194" s="115">
        <v>5.1916447654644102</v>
      </c>
      <c r="Q194" s="116">
        <v>26</v>
      </c>
      <c r="R194" s="115">
        <v>5.2869484006634702</v>
      </c>
      <c r="S194" s="116">
        <v>28</v>
      </c>
      <c r="T194" s="115">
        <v>5.66894910967107</v>
      </c>
      <c r="U194" s="116">
        <v>29</v>
      </c>
      <c r="V194" s="115">
        <v>7.03245214130403</v>
      </c>
      <c r="W194" s="116">
        <v>27</v>
      </c>
      <c r="Z194" s="115">
        <v>8.7095598687437494</v>
      </c>
      <c r="AA194" s="116">
        <v>30</v>
      </c>
    </row>
    <row r="195" spans="1:27" x14ac:dyDescent="0.25">
      <c r="A195" s="113" t="s">
        <v>241</v>
      </c>
      <c r="B195" s="114">
        <v>43961</v>
      </c>
      <c r="C195" s="115">
        <v>1544.6403</v>
      </c>
      <c r="D195" s="115">
        <v>3.5121081578311499</v>
      </c>
      <c r="E195" s="116">
        <v>31</v>
      </c>
      <c r="F195" s="115">
        <v>3.6346066960720398</v>
      </c>
      <c r="G195" s="116">
        <v>30</v>
      </c>
      <c r="H195" s="115">
        <v>3.9607098867604802</v>
      </c>
      <c r="I195" s="116">
        <v>28</v>
      </c>
      <c r="J195" s="115">
        <v>3.31563180726988</v>
      </c>
      <c r="K195" s="116">
        <v>33</v>
      </c>
      <c r="L195" s="115">
        <v>3.7337718607030301</v>
      </c>
      <c r="M195" s="116">
        <v>34</v>
      </c>
      <c r="N195" s="115">
        <v>4.10380663170627</v>
      </c>
      <c r="O195" s="116">
        <v>35</v>
      </c>
      <c r="P195" s="115">
        <v>4.4333168100400204</v>
      </c>
      <c r="Q195" s="116">
        <v>35</v>
      </c>
      <c r="R195" s="115">
        <v>4.6780091670549702</v>
      </c>
      <c r="S195" s="116">
        <v>35</v>
      </c>
      <c r="T195" s="115">
        <v>5.0933901990455297</v>
      </c>
      <c r="U195" s="116">
        <v>35</v>
      </c>
      <c r="V195" s="115">
        <v>6.4729849040012404</v>
      </c>
      <c r="W195" s="116">
        <v>30</v>
      </c>
      <c r="Z195" s="115">
        <v>8.3824262966562699</v>
      </c>
      <c r="AA195" s="116">
        <v>31</v>
      </c>
    </row>
    <row r="196" spans="1:27" x14ac:dyDescent="0.25">
      <c r="A196" s="113" t="s">
        <v>242</v>
      </c>
      <c r="B196" s="114">
        <v>43961</v>
      </c>
      <c r="C196" s="115">
        <v>1935.2068999999999</v>
      </c>
      <c r="D196" s="115">
        <v>3.9480410725046799</v>
      </c>
      <c r="E196" s="116">
        <v>24</v>
      </c>
      <c r="F196" s="115">
        <v>3.94574979558345</v>
      </c>
      <c r="G196" s="116">
        <v>28</v>
      </c>
      <c r="H196" s="115">
        <v>3.9112069279103898</v>
      </c>
      <c r="I196" s="116">
        <v>30</v>
      </c>
      <c r="J196" s="115">
        <v>3.7390307279522599</v>
      </c>
      <c r="K196" s="116">
        <v>25</v>
      </c>
      <c r="L196" s="115">
        <v>4.6778489419871496</v>
      </c>
      <c r="M196" s="116">
        <v>26</v>
      </c>
      <c r="N196" s="115">
        <v>5.2378950029693003</v>
      </c>
      <c r="O196" s="116">
        <v>25</v>
      </c>
      <c r="P196" s="115">
        <v>5.26079834564145</v>
      </c>
      <c r="Q196" s="116">
        <v>23</v>
      </c>
      <c r="R196" s="115">
        <v>5.4112386078951697</v>
      </c>
      <c r="S196" s="116">
        <v>22</v>
      </c>
      <c r="T196" s="115">
        <v>5.8358432006385303</v>
      </c>
      <c r="U196" s="116">
        <v>23</v>
      </c>
      <c r="V196" s="115">
        <v>7.1368905705484398</v>
      </c>
      <c r="W196" s="116">
        <v>22</v>
      </c>
      <c r="Z196" s="115">
        <v>10.9407217467949</v>
      </c>
      <c r="AA196" s="116">
        <v>26</v>
      </c>
    </row>
    <row r="197" spans="1:27" x14ac:dyDescent="0.25">
      <c r="A197" s="113" t="s">
        <v>243</v>
      </c>
      <c r="B197" s="114">
        <v>43961</v>
      </c>
      <c r="C197" s="115">
        <v>2729.8764999999999</v>
      </c>
      <c r="D197" s="115">
        <v>4.1012140447870298</v>
      </c>
      <c r="E197" s="116">
        <v>18</v>
      </c>
      <c r="F197" s="115">
        <v>4.2274593045679199</v>
      </c>
      <c r="G197" s="116">
        <v>25</v>
      </c>
      <c r="H197" s="115">
        <v>5.1410811845654498</v>
      </c>
      <c r="I197" s="116">
        <v>17</v>
      </c>
      <c r="J197" s="115">
        <v>3.7481849431411298</v>
      </c>
      <c r="K197" s="116">
        <v>24</v>
      </c>
      <c r="L197" s="115">
        <v>5.1314260894466104</v>
      </c>
      <c r="M197" s="116">
        <v>14</v>
      </c>
      <c r="N197" s="115">
        <v>5.3447604872488101</v>
      </c>
      <c r="O197" s="116">
        <v>23</v>
      </c>
      <c r="P197" s="115">
        <v>5.22786987816961</v>
      </c>
      <c r="Q197" s="116">
        <v>25</v>
      </c>
      <c r="R197" s="115">
        <v>5.3337637872435701</v>
      </c>
      <c r="S197" s="116">
        <v>26</v>
      </c>
      <c r="T197" s="115">
        <v>5.7410022305253703</v>
      </c>
      <c r="U197" s="116">
        <v>26</v>
      </c>
      <c r="V197" s="115">
        <v>7.1340248123391703</v>
      </c>
      <c r="W197" s="116">
        <v>23</v>
      </c>
      <c r="Z197" s="115">
        <v>12.825612888482601</v>
      </c>
      <c r="AA197" s="116">
        <v>13</v>
      </c>
    </row>
    <row r="198" spans="1:27" x14ac:dyDescent="0.25">
      <c r="A198" s="113" t="s">
        <v>244</v>
      </c>
      <c r="B198" s="114">
        <v>43961</v>
      </c>
      <c r="C198" s="115">
        <v>1051.1042</v>
      </c>
      <c r="D198" s="115">
        <v>3.1151330452584598</v>
      </c>
      <c r="E198" s="116">
        <v>36</v>
      </c>
      <c r="F198" s="115">
        <v>3.1133486538435302</v>
      </c>
      <c r="G198" s="116">
        <v>35</v>
      </c>
      <c r="H198" s="115">
        <v>3.08593568057585</v>
      </c>
      <c r="I198" s="116">
        <v>37</v>
      </c>
      <c r="J198" s="115">
        <v>3.0358012172775699</v>
      </c>
      <c r="K198" s="116">
        <v>37</v>
      </c>
      <c r="L198" s="115">
        <v>2.8524171700698102</v>
      </c>
      <c r="M198" s="116">
        <v>37</v>
      </c>
      <c r="N198" s="115">
        <v>3.5294582172731399</v>
      </c>
      <c r="O198" s="116">
        <v>37</v>
      </c>
      <c r="P198" s="115">
        <v>4.0594985213766899</v>
      </c>
      <c r="Q198" s="116">
        <v>37</v>
      </c>
      <c r="R198" s="115">
        <v>4.3951668200824701</v>
      </c>
      <c r="S198" s="116">
        <v>37</v>
      </c>
      <c r="T198" s="115">
        <v>4.7899200860026996</v>
      </c>
      <c r="U198" s="116">
        <v>37</v>
      </c>
      <c r="V198" s="115"/>
      <c r="W198" s="116"/>
      <c r="Z198" s="115">
        <v>4.8745372079461404</v>
      </c>
      <c r="AA198" s="116">
        <v>37</v>
      </c>
    </row>
    <row r="199" spans="1:27" x14ac:dyDescent="0.25">
      <c r="A199" s="113" t="s">
        <v>245</v>
      </c>
      <c r="B199" s="114">
        <v>43961</v>
      </c>
      <c r="C199" s="115">
        <v>54.3065</v>
      </c>
      <c r="D199" s="115">
        <v>4.1003381190501997</v>
      </c>
      <c r="E199" s="116">
        <v>19</v>
      </c>
      <c r="F199" s="115">
        <v>4.3254517946539703</v>
      </c>
      <c r="G199" s="116">
        <v>23</v>
      </c>
      <c r="H199" s="115">
        <v>4.7667406620832704</v>
      </c>
      <c r="I199" s="116">
        <v>22</v>
      </c>
      <c r="J199" s="115">
        <v>3.91371207377111</v>
      </c>
      <c r="K199" s="116">
        <v>19</v>
      </c>
      <c r="L199" s="115">
        <v>4.7636829486067498</v>
      </c>
      <c r="M199" s="116">
        <v>25</v>
      </c>
      <c r="N199" s="115">
        <v>5.1502239295360202</v>
      </c>
      <c r="O199" s="116">
        <v>27</v>
      </c>
      <c r="P199" s="115">
        <v>5.1253478813097599</v>
      </c>
      <c r="Q199" s="116">
        <v>28</v>
      </c>
      <c r="R199" s="115">
        <v>5.3149069472319201</v>
      </c>
      <c r="S199" s="116">
        <v>27</v>
      </c>
      <c r="T199" s="115">
        <v>5.75742732346019</v>
      </c>
      <c r="U199" s="116">
        <v>25</v>
      </c>
      <c r="V199" s="115">
        <v>7.1716351465963504</v>
      </c>
      <c r="W199" s="116">
        <v>19</v>
      </c>
      <c r="Z199" s="115">
        <v>19.803909502816602</v>
      </c>
      <c r="AA199" s="116">
        <v>1</v>
      </c>
    </row>
    <row r="200" spans="1:27" x14ac:dyDescent="0.25">
      <c r="A200" s="113" t="s">
        <v>246</v>
      </c>
      <c r="B200" s="114">
        <v>43961</v>
      </c>
      <c r="C200" s="115">
        <v>4021.8400999999999</v>
      </c>
      <c r="D200" s="115">
        <v>3.9041851465133099</v>
      </c>
      <c r="E200" s="116">
        <v>27</v>
      </c>
      <c r="F200" s="115">
        <v>4.4213492205242098</v>
      </c>
      <c r="G200" s="116">
        <v>21</v>
      </c>
      <c r="H200" s="115">
        <v>5.0643464609790998</v>
      </c>
      <c r="I200" s="116">
        <v>19</v>
      </c>
      <c r="J200" s="115">
        <v>3.96310487927434</v>
      </c>
      <c r="K200" s="116">
        <v>16</v>
      </c>
      <c r="L200" s="115">
        <v>4.8934468243037896</v>
      </c>
      <c r="M200" s="116">
        <v>21</v>
      </c>
      <c r="N200" s="115">
        <v>5.3785980954580301</v>
      </c>
      <c r="O200" s="116">
        <v>21</v>
      </c>
      <c r="P200" s="115">
        <v>5.2748383624950499</v>
      </c>
      <c r="Q200" s="116">
        <v>22</v>
      </c>
      <c r="R200" s="115">
        <v>5.3797038097072898</v>
      </c>
      <c r="S200" s="116">
        <v>24</v>
      </c>
      <c r="T200" s="115">
        <v>5.7873715090515399</v>
      </c>
      <c r="U200" s="116">
        <v>24</v>
      </c>
      <c r="V200" s="115">
        <v>7.1148517273545098</v>
      </c>
      <c r="W200" s="116">
        <v>24</v>
      </c>
      <c r="Z200" s="115">
        <v>13.4514471334607</v>
      </c>
      <c r="AA200" s="116">
        <v>7</v>
      </c>
    </row>
    <row r="201" spans="1:27" x14ac:dyDescent="0.25">
      <c r="A201" s="113" t="s">
        <v>247</v>
      </c>
      <c r="B201" s="114">
        <v>43961</v>
      </c>
      <c r="C201" s="115">
        <v>2725.4712</v>
      </c>
      <c r="D201" s="115">
        <v>3.93772559083305</v>
      </c>
      <c r="E201" s="116">
        <v>26</v>
      </c>
      <c r="F201" s="115">
        <v>4.4111971221167199</v>
      </c>
      <c r="G201" s="116">
        <v>22</v>
      </c>
      <c r="H201" s="115">
        <v>4.8137629433986699</v>
      </c>
      <c r="I201" s="116">
        <v>21</v>
      </c>
      <c r="J201" s="115">
        <v>3.6260903339497399</v>
      </c>
      <c r="K201" s="116">
        <v>27</v>
      </c>
      <c r="L201" s="115">
        <v>4.9438659173509896</v>
      </c>
      <c r="M201" s="116">
        <v>19</v>
      </c>
      <c r="N201" s="115">
        <v>5.7304034701427904</v>
      </c>
      <c r="O201" s="116">
        <v>11</v>
      </c>
      <c r="P201" s="115">
        <v>5.4878779196617096</v>
      </c>
      <c r="Q201" s="116">
        <v>9</v>
      </c>
      <c r="R201" s="115">
        <v>5.5378572580138803</v>
      </c>
      <c r="S201" s="116">
        <v>14</v>
      </c>
      <c r="T201" s="115">
        <v>5.9002430735862497</v>
      </c>
      <c r="U201" s="116">
        <v>16</v>
      </c>
      <c r="V201" s="115">
        <v>7.2099577429470001</v>
      </c>
      <c r="W201" s="116">
        <v>13</v>
      </c>
      <c r="Z201" s="115">
        <v>12.677073027375201</v>
      </c>
      <c r="AA201" s="116">
        <v>15</v>
      </c>
    </row>
    <row r="202" spans="1:27" x14ac:dyDescent="0.25">
      <c r="A202" s="113" t="s">
        <v>248</v>
      </c>
      <c r="B202" s="114">
        <v>43961</v>
      </c>
      <c r="C202" s="115">
        <v>3595.3341</v>
      </c>
      <c r="D202" s="115">
        <v>4.1435206176719799</v>
      </c>
      <c r="E202" s="116">
        <v>17</v>
      </c>
      <c r="F202" s="115">
        <v>4.4492381483266898</v>
      </c>
      <c r="G202" s="116">
        <v>20</v>
      </c>
      <c r="H202" s="115">
        <v>5.4252365175340804</v>
      </c>
      <c r="I202" s="116">
        <v>10</v>
      </c>
      <c r="J202" s="115">
        <v>3.7618951430039198</v>
      </c>
      <c r="K202" s="116">
        <v>23</v>
      </c>
      <c r="L202" s="115">
        <v>4.9118863556021903</v>
      </c>
      <c r="M202" s="116">
        <v>20</v>
      </c>
      <c r="N202" s="115">
        <v>5.8803895831851101</v>
      </c>
      <c r="O202" s="116">
        <v>4</v>
      </c>
      <c r="P202" s="115">
        <v>5.5761099188836702</v>
      </c>
      <c r="Q202" s="116">
        <v>5</v>
      </c>
      <c r="R202" s="115">
        <v>5.6226742556131999</v>
      </c>
      <c r="S202" s="116">
        <v>8</v>
      </c>
      <c r="T202" s="115">
        <v>5.9592907324958597</v>
      </c>
      <c r="U202" s="116">
        <v>12</v>
      </c>
      <c r="V202" s="115">
        <v>7.1614694206855196</v>
      </c>
      <c r="W202" s="116">
        <v>20</v>
      </c>
      <c r="Z202" s="115">
        <v>14.2815761570933</v>
      </c>
      <c r="AA202" s="116">
        <v>4</v>
      </c>
    </row>
    <row r="203" spans="1:27" x14ac:dyDescent="0.25">
      <c r="A203" s="113" t="s">
        <v>249</v>
      </c>
      <c r="B203" s="114">
        <v>43961</v>
      </c>
      <c r="C203" s="115">
        <v>1289.683</v>
      </c>
      <c r="D203" s="115">
        <v>4.3985875137583204</v>
      </c>
      <c r="E203" s="116">
        <v>6</v>
      </c>
      <c r="F203" s="115">
        <v>4.7423537665995203</v>
      </c>
      <c r="G203" s="116">
        <v>12</v>
      </c>
      <c r="H203" s="115">
        <v>5.3621793062488603</v>
      </c>
      <c r="I203" s="116">
        <v>13</v>
      </c>
      <c r="J203" s="115">
        <v>4.17103009631996</v>
      </c>
      <c r="K203" s="116">
        <v>9</v>
      </c>
      <c r="L203" s="115">
        <v>5.2912412871754704</v>
      </c>
      <c r="M203" s="116">
        <v>8</v>
      </c>
      <c r="N203" s="115">
        <v>5.5865632124345002</v>
      </c>
      <c r="O203" s="116">
        <v>15</v>
      </c>
      <c r="P203" s="115">
        <v>5.4845021740771402</v>
      </c>
      <c r="Q203" s="116">
        <v>10</v>
      </c>
      <c r="R203" s="115">
        <v>5.6328538647553001</v>
      </c>
      <c r="S203" s="116">
        <v>5</v>
      </c>
      <c r="T203" s="115">
        <v>6.0209952049600197</v>
      </c>
      <c r="U203" s="116">
        <v>7</v>
      </c>
      <c r="V203" s="115">
        <v>7.2526687472062603</v>
      </c>
      <c r="W203" s="116">
        <v>7</v>
      </c>
      <c r="Z203" s="115">
        <v>7.5148842042714898</v>
      </c>
      <c r="AA203" s="116">
        <v>32</v>
      </c>
    </row>
    <row r="204" spans="1:27" x14ac:dyDescent="0.25">
      <c r="A204" s="113" t="s">
        <v>250</v>
      </c>
      <c r="B204" s="114">
        <v>43961</v>
      </c>
      <c r="C204" s="115">
        <v>2081.0650000000001</v>
      </c>
      <c r="D204" s="115">
        <v>4.2779112316574901</v>
      </c>
      <c r="E204" s="116">
        <v>13</v>
      </c>
      <c r="F204" s="115">
        <v>4.7578782341151502</v>
      </c>
      <c r="G204" s="116">
        <v>11</v>
      </c>
      <c r="H204" s="115">
        <v>5.6928848587709799</v>
      </c>
      <c r="I204" s="116">
        <v>4</v>
      </c>
      <c r="J204" s="115">
        <v>3.8238615156795999</v>
      </c>
      <c r="K204" s="116">
        <v>22</v>
      </c>
      <c r="L204" s="115">
        <v>4.8807414121573398</v>
      </c>
      <c r="M204" s="116">
        <v>22</v>
      </c>
      <c r="N204" s="115">
        <v>5.5022146607250102</v>
      </c>
      <c r="O204" s="116">
        <v>19</v>
      </c>
      <c r="P204" s="115">
        <v>5.3754516988842402</v>
      </c>
      <c r="Q204" s="116">
        <v>17</v>
      </c>
      <c r="R204" s="115">
        <v>5.4689254590780996</v>
      </c>
      <c r="S204" s="116">
        <v>20</v>
      </c>
      <c r="T204" s="115">
        <v>5.8686597987020903</v>
      </c>
      <c r="U204" s="116">
        <v>19</v>
      </c>
      <c r="V204" s="115">
        <v>7.1819867931516299</v>
      </c>
      <c r="W204" s="116">
        <v>17</v>
      </c>
      <c r="Z204" s="115">
        <v>9.5403463491295994</v>
      </c>
      <c r="AA204" s="116">
        <v>29</v>
      </c>
    </row>
    <row r="205" spans="1:27" x14ac:dyDescent="0.25">
      <c r="A205" s="113" t="s">
        <v>251</v>
      </c>
      <c r="B205" s="114">
        <v>43961</v>
      </c>
      <c r="C205" s="115">
        <v>10.7277</v>
      </c>
      <c r="D205" s="115">
        <v>3.0626800548240198</v>
      </c>
      <c r="E205" s="116">
        <v>37</v>
      </c>
      <c r="F205" s="115">
        <v>2.94946744863485</v>
      </c>
      <c r="G205" s="116">
        <v>37</v>
      </c>
      <c r="H205" s="115">
        <v>3.2586245952539001</v>
      </c>
      <c r="I205" s="116">
        <v>36</v>
      </c>
      <c r="J205" s="115">
        <v>3.1875731645205598</v>
      </c>
      <c r="K205" s="116">
        <v>35</v>
      </c>
      <c r="L205" s="115">
        <v>4.1081476778682404</v>
      </c>
      <c r="M205" s="116">
        <v>29</v>
      </c>
      <c r="N205" s="115">
        <v>4.05112642581574</v>
      </c>
      <c r="O205" s="116">
        <v>36</v>
      </c>
      <c r="P205" s="115">
        <v>4.3080865773470203</v>
      </c>
      <c r="Q205" s="116">
        <v>36</v>
      </c>
      <c r="R205" s="115">
        <v>4.5306091687290104</v>
      </c>
      <c r="S205" s="116">
        <v>36</v>
      </c>
      <c r="T205" s="115">
        <v>4.8313685341605002</v>
      </c>
      <c r="U205" s="116">
        <v>36</v>
      </c>
      <c r="V205" s="115"/>
      <c r="W205" s="116"/>
      <c r="Z205" s="115">
        <v>5.2285531496062996</v>
      </c>
      <c r="AA205" s="116">
        <v>36</v>
      </c>
    </row>
    <row r="206" spans="1:27" x14ac:dyDescent="0.25">
      <c r="A206" s="113" t="s">
        <v>252</v>
      </c>
      <c r="B206" s="114">
        <v>43961</v>
      </c>
      <c r="C206" s="115">
        <v>4852.1157000000003</v>
      </c>
      <c r="D206" s="115">
        <v>4.3387366359458603</v>
      </c>
      <c r="E206" s="116">
        <v>10</v>
      </c>
      <c r="F206" s="115">
        <v>5.1806883247920501</v>
      </c>
      <c r="G206" s="116">
        <v>3</v>
      </c>
      <c r="H206" s="115">
        <v>5.9807851388004396</v>
      </c>
      <c r="I206" s="116">
        <v>2</v>
      </c>
      <c r="J206" s="115">
        <v>4.2394123609023504</v>
      </c>
      <c r="K206" s="116">
        <v>6</v>
      </c>
      <c r="L206" s="115">
        <v>5.6646348890468898</v>
      </c>
      <c r="M206" s="116">
        <v>2</v>
      </c>
      <c r="N206" s="115">
        <v>5.7487218014918096</v>
      </c>
      <c r="O206" s="116">
        <v>10</v>
      </c>
      <c r="P206" s="115">
        <v>5.4893116028882902</v>
      </c>
      <c r="Q206" s="116">
        <v>8</v>
      </c>
      <c r="R206" s="115">
        <v>5.5902279193658204</v>
      </c>
      <c r="S206" s="116">
        <v>9</v>
      </c>
      <c r="T206" s="115">
        <v>6.05146089343833</v>
      </c>
      <c r="U206" s="116">
        <v>3</v>
      </c>
      <c r="V206" s="115">
        <v>7.2755483381080399</v>
      </c>
      <c r="W206" s="116">
        <v>4</v>
      </c>
      <c r="Z206" s="115">
        <v>13.337074285773699</v>
      </c>
      <c r="AA206" s="116">
        <v>9</v>
      </c>
    </row>
    <row r="207" spans="1:27" x14ac:dyDescent="0.25">
      <c r="A207" s="113" t="s">
        <v>253</v>
      </c>
      <c r="B207" s="114">
        <v>43961</v>
      </c>
      <c r="C207" s="115">
        <v>1119.6552999999999</v>
      </c>
      <c r="D207" s="115">
        <v>3.43335405491518</v>
      </c>
      <c r="E207" s="116">
        <v>33</v>
      </c>
      <c r="F207" s="115">
        <v>3.63373569035774</v>
      </c>
      <c r="G207" s="116">
        <v>31</v>
      </c>
      <c r="H207" s="115">
        <v>3.9358435632851401</v>
      </c>
      <c r="I207" s="116">
        <v>29</v>
      </c>
      <c r="J207" s="115">
        <v>3.5299234707060201</v>
      </c>
      <c r="K207" s="116">
        <v>31</v>
      </c>
      <c r="L207" s="115">
        <v>4.1002911668610196</v>
      </c>
      <c r="M207" s="116">
        <v>30</v>
      </c>
      <c r="N207" s="115">
        <v>4.5918414813351598</v>
      </c>
      <c r="O207" s="116">
        <v>30</v>
      </c>
      <c r="P207" s="115">
        <v>4.6948506565708499</v>
      </c>
      <c r="Q207" s="116">
        <v>33</v>
      </c>
      <c r="R207" s="115">
        <v>4.8955206701100797</v>
      </c>
      <c r="S207" s="116">
        <v>32</v>
      </c>
      <c r="T207" s="115">
        <v>5.2684540611399999</v>
      </c>
      <c r="U207" s="116">
        <v>33</v>
      </c>
      <c r="V207" s="115"/>
      <c r="W207" s="116"/>
      <c r="Z207" s="115">
        <v>5.9827649999999899</v>
      </c>
      <c r="AA207" s="116">
        <v>35</v>
      </c>
    </row>
    <row r="208" spans="1:27" x14ac:dyDescent="0.25">
      <c r="A208" s="113" t="s">
        <v>254</v>
      </c>
      <c r="B208" s="114">
        <v>43961</v>
      </c>
      <c r="C208" s="115">
        <v>258.43369999999999</v>
      </c>
      <c r="D208" s="115">
        <v>4.4635860157438101</v>
      </c>
      <c r="E208" s="116">
        <v>5</v>
      </c>
      <c r="F208" s="115">
        <v>4.8133244816572001</v>
      </c>
      <c r="G208" s="116">
        <v>7</v>
      </c>
      <c r="H208" s="115">
        <v>5.1056117186492402</v>
      </c>
      <c r="I208" s="116">
        <v>18</v>
      </c>
      <c r="J208" s="115">
        <v>4.6873408763692801</v>
      </c>
      <c r="K208" s="116">
        <v>1</v>
      </c>
      <c r="L208" s="115">
        <v>5.0920460818437698</v>
      </c>
      <c r="M208" s="116">
        <v>15</v>
      </c>
      <c r="N208" s="115">
        <v>5.3375752834855996</v>
      </c>
      <c r="O208" s="116">
        <v>24</v>
      </c>
      <c r="P208" s="115">
        <v>5.2937169567264197</v>
      </c>
      <c r="Q208" s="116">
        <v>21</v>
      </c>
      <c r="R208" s="115">
        <v>5.4810285571797603</v>
      </c>
      <c r="S208" s="116">
        <v>16</v>
      </c>
      <c r="T208" s="115">
        <v>5.9453250428541997</v>
      </c>
      <c r="U208" s="116">
        <v>13</v>
      </c>
      <c r="V208" s="115">
        <v>7.2505250976821296</v>
      </c>
      <c r="W208" s="116">
        <v>9</v>
      </c>
      <c r="Z208" s="115">
        <v>12.484520833333301</v>
      </c>
      <c r="AA208" s="116">
        <v>16</v>
      </c>
    </row>
    <row r="209" spans="1:27" x14ac:dyDescent="0.25">
      <c r="A209" s="113" t="s">
        <v>255</v>
      </c>
      <c r="B209" s="114">
        <v>43961</v>
      </c>
      <c r="C209" s="115">
        <v>1757.0059000000001</v>
      </c>
      <c r="D209" s="115">
        <v>3.6420415263737098</v>
      </c>
      <c r="E209" s="116">
        <v>30</v>
      </c>
      <c r="F209" s="115">
        <v>3.6323752911722198</v>
      </c>
      <c r="G209" s="116">
        <v>32</v>
      </c>
      <c r="H209" s="115">
        <v>3.78420168476943</v>
      </c>
      <c r="I209" s="116">
        <v>31</v>
      </c>
      <c r="J209" s="115">
        <v>3.5507989073134798</v>
      </c>
      <c r="K209" s="116">
        <v>30</v>
      </c>
      <c r="L209" s="115">
        <v>4.0505163796889398</v>
      </c>
      <c r="M209" s="116">
        <v>31</v>
      </c>
      <c r="N209" s="115">
        <v>4.5702850995103397</v>
      </c>
      <c r="O209" s="116">
        <v>31</v>
      </c>
      <c r="P209" s="115">
        <v>4.7912832829882799</v>
      </c>
      <c r="Q209" s="116">
        <v>30</v>
      </c>
      <c r="R209" s="115">
        <v>5.0740949077769697</v>
      </c>
      <c r="S209" s="116">
        <v>30</v>
      </c>
      <c r="T209" s="115">
        <v>5.3745541114337296</v>
      </c>
      <c r="U209" s="116">
        <v>31</v>
      </c>
      <c r="V209" s="115">
        <v>3.4997318990308002</v>
      </c>
      <c r="W209" s="116">
        <v>33</v>
      </c>
      <c r="Z209" s="115">
        <v>11.533346922540099</v>
      </c>
      <c r="AA209" s="116">
        <v>20</v>
      </c>
    </row>
    <row r="210" spans="1:27" x14ac:dyDescent="0.25">
      <c r="A210" s="113" t="s">
        <v>256</v>
      </c>
      <c r="B210" s="114">
        <v>43961</v>
      </c>
      <c r="C210" s="115">
        <v>31.190300000000001</v>
      </c>
      <c r="D210" s="115">
        <v>4.3894390497322098</v>
      </c>
      <c r="E210" s="116">
        <v>7</v>
      </c>
      <c r="F210" s="115">
        <v>4.6046688155850797</v>
      </c>
      <c r="G210" s="116">
        <v>16</v>
      </c>
      <c r="H210" s="115">
        <v>5.4221515937484002</v>
      </c>
      <c r="I210" s="116">
        <v>11</v>
      </c>
      <c r="J210" s="115">
        <v>4.5886987063455402</v>
      </c>
      <c r="K210" s="116">
        <v>2</v>
      </c>
      <c r="L210" s="115">
        <v>3.8820850581568598</v>
      </c>
      <c r="M210" s="116">
        <v>33</v>
      </c>
      <c r="N210" s="115">
        <v>5.1899079900911502</v>
      </c>
      <c r="O210" s="116">
        <v>26</v>
      </c>
      <c r="P210" s="115">
        <v>5.6293747618689203</v>
      </c>
      <c r="Q210" s="116">
        <v>2</v>
      </c>
      <c r="R210" s="115">
        <v>5.92616612651981</v>
      </c>
      <c r="S210" s="116">
        <v>1</v>
      </c>
      <c r="T210" s="115">
        <v>6.3405115553707496</v>
      </c>
      <c r="U210" s="116">
        <v>1</v>
      </c>
      <c r="V210" s="115">
        <v>7.2776260876922496</v>
      </c>
      <c r="W210" s="116">
        <v>3</v>
      </c>
      <c r="Z210" s="115">
        <v>14.492148210605199</v>
      </c>
      <c r="AA210" s="116">
        <v>3</v>
      </c>
    </row>
    <row r="211" spans="1:27" x14ac:dyDescent="0.25">
      <c r="A211" s="113" t="s">
        <v>257</v>
      </c>
      <c r="B211" s="114">
        <v>43961</v>
      </c>
      <c r="C211" s="115">
        <v>26.988099999999999</v>
      </c>
      <c r="D211" s="115">
        <v>3.2461637089237199</v>
      </c>
      <c r="E211" s="116">
        <v>35</v>
      </c>
      <c r="F211" s="115">
        <v>3.0663212422426001</v>
      </c>
      <c r="G211" s="116">
        <v>36</v>
      </c>
      <c r="H211" s="115">
        <v>3.3446224382351302</v>
      </c>
      <c r="I211" s="116">
        <v>35</v>
      </c>
      <c r="J211" s="115">
        <v>3.1530803414093702</v>
      </c>
      <c r="K211" s="116">
        <v>36</v>
      </c>
      <c r="L211" s="115">
        <v>3.61271533089048</v>
      </c>
      <c r="M211" s="116">
        <v>36</v>
      </c>
      <c r="N211" s="115">
        <v>4.3775860999895198</v>
      </c>
      <c r="O211" s="116">
        <v>33</v>
      </c>
      <c r="P211" s="115">
        <v>4.6097555052626298</v>
      </c>
      <c r="Q211" s="116">
        <v>34</v>
      </c>
      <c r="R211" s="115">
        <v>4.8215289315977703</v>
      </c>
      <c r="S211" s="116">
        <v>34</v>
      </c>
      <c r="T211" s="115">
        <v>5.2553086861205003</v>
      </c>
      <c r="U211" s="116">
        <v>34</v>
      </c>
      <c r="V211" s="115">
        <v>6.37019568843436</v>
      </c>
      <c r="W211" s="116">
        <v>31</v>
      </c>
      <c r="Z211" s="115">
        <v>11.9422514295175</v>
      </c>
      <c r="AA211" s="116">
        <v>17</v>
      </c>
    </row>
    <row r="212" spans="1:27" x14ac:dyDescent="0.25">
      <c r="A212" s="113" t="s">
        <v>260</v>
      </c>
      <c r="B212" s="114">
        <v>43961</v>
      </c>
      <c r="C212" s="115">
        <v>3110.4258</v>
      </c>
      <c r="D212" s="115">
        <v>4.3810996759709999</v>
      </c>
      <c r="E212" s="116">
        <v>8</v>
      </c>
      <c r="F212" s="115">
        <v>4.7168415593811597</v>
      </c>
      <c r="G212" s="116">
        <v>14</v>
      </c>
      <c r="H212" s="115">
        <v>5.4363262902608396</v>
      </c>
      <c r="I212" s="116">
        <v>9</v>
      </c>
      <c r="J212" s="115">
        <v>4.1219594832168198</v>
      </c>
      <c r="K212" s="116">
        <v>10</v>
      </c>
      <c r="L212" s="115">
        <v>5.0034485948245901</v>
      </c>
      <c r="M212" s="116">
        <v>17</v>
      </c>
      <c r="N212" s="115">
        <v>5.5891904611976697</v>
      </c>
      <c r="O212" s="116">
        <v>14</v>
      </c>
      <c r="P212" s="115">
        <v>5.37198654232904</v>
      </c>
      <c r="Q212" s="116">
        <v>18</v>
      </c>
      <c r="R212" s="115">
        <v>5.4723699219024704</v>
      </c>
      <c r="S212" s="116">
        <v>19</v>
      </c>
      <c r="T212" s="115">
        <v>5.8464418005686802</v>
      </c>
      <c r="U212" s="116">
        <v>22</v>
      </c>
      <c r="V212" s="115">
        <v>7.1066286944535397</v>
      </c>
      <c r="W212" s="116">
        <v>25</v>
      </c>
      <c r="Z212" s="115">
        <v>11.436443666433</v>
      </c>
      <c r="AA212" s="116">
        <v>23</v>
      </c>
    </row>
    <row r="213" spans="1:27" x14ac:dyDescent="0.25">
      <c r="A213" s="113" t="s">
        <v>261</v>
      </c>
      <c r="B213" s="114">
        <v>43961</v>
      </c>
      <c r="C213" s="115">
        <v>41.866199999999999</v>
      </c>
      <c r="D213" s="115">
        <v>4.1852398629752496</v>
      </c>
      <c r="E213" s="116">
        <v>15</v>
      </c>
      <c r="F213" s="115">
        <v>4.59334518507052</v>
      </c>
      <c r="G213" s="116">
        <v>17</v>
      </c>
      <c r="H213" s="115">
        <v>5.1488467396212698</v>
      </c>
      <c r="I213" s="116">
        <v>16</v>
      </c>
      <c r="J213" s="115">
        <v>3.9728485138447698</v>
      </c>
      <c r="K213" s="116">
        <v>15</v>
      </c>
      <c r="L213" s="115">
        <v>5.2095702089584899</v>
      </c>
      <c r="M213" s="116">
        <v>11</v>
      </c>
      <c r="N213" s="115">
        <v>5.4882818384096099</v>
      </c>
      <c r="O213" s="116">
        <v>20</v>
      </c>
      <c r="P213" s="115">
        <v>5.3846800710418403</v>
      </c>
      <c r="Q213" s="116">
        <v>16</v>
      </c>
      <c r="R213" s="115">
        <v>5.4782008898892496</v>
      </c>
      <c r="S213" s="116">
        <v>17</v>
      </c>
      <c r="T213" s="115">
        <v>5.8988713058150397</v>
      </c>
      <c r="U213" s="116">
        <v>17</v>
      </c>
      <c r="V213" s="115">
        <v>7.1887743181283099</v>
      </c>
      <c r="W213" s="116">
        <v>16</v>
      </c>
      <c r="Z213" s="115">
        <v>13.1041914841683</v>
      </c>
      <c r="AA213" s="116">
        <v>11</v>
      </c>
    </row>
    <row r="214" spans="1:27" x14ac:dyDescent="0.25">
      <c r="A214" s="113" t="s">
        <v>262</v>
      </c>
      <c r="B214" s="114">
        <v>43961</v>
      </c>
      <c r="C214" s="115">
        <v>3131.9484000000002</v>
      </c>
      <c r="D214" s="115">
        <v>4.0595700581361696</v>
      </c>
      <c r="E214" s="116">
        <v>21</v>
      </c>
      <c r="F214" s="115">
        <v>4.7011322492914402</v>
      </c>
      <c r="G214" s="116">
        <v>15</v>
      </c>
      <c r="H214" s="115">
        <v>5.2754767448303701</v>
      </c>
      <c r="I214" s="116">
        <v>15</v>
      </c>
      <c r="J214" s="115">
        <v>4.2316303163722804</v>
      </c>
      <c r="K214" s="116">
        <v>8</v>
      </c>
      <c r="L214" s="115">
        <v>5.4154895494743203</v>
      </c>
      <c r="M214" s="116">
        <v>6</v>
      </c>
      <c r="N214" s="115">
        <v>6.0562872823916702</v>
      </c>
      <c r="O214" s="116">
        <v>2</v>
      </c>
      <c r="P214" s="115">
        <v>5.6196893294295904</v>
      </c>
      <c r="Q214" s="116">
        <v>4</v>
      </c>
      <c r="R214" s="115">
        <v>5.6283630381767198</v>
      </c>
      <c r="S214" s="116">
        <v>7</v>
      </c>
      <c r="T214" s="115">
        <v>6.0341162523059602</v>
      </c>
      <c r="U214" s="116">
        <v>4</v>
      </c>
      <c r="V214" s="115">
        <v>7.2524424884362402</v>
      </c>
      <c r="W214" s="116">
        <v>8</v>
      </c>
      <c r="Z214" s="115">
        <v>13.580474101221601</v>
      </c>
      <c r="AA214" s="116">
        <v>6</v>
      </c>
    </row>
    <row r="215" spans="1:27" x14ac:dyDescent="0.25">
      <c r="A215" s="113" t="s">
        <v>263</v>
      </c>
      <c r="B215" s="114">
        <v>43961</v>
      </c>
      <c r="C215" s="115">
        <v>1908.8735999999999</v>
      </c>
      <c r="D215" s="115">
        <v>4.6374859971609599</v>
      </c>
      <c r="E215" s="116">
        <v>2</v>
      </c>
      <c r="F215" s="115">
        <v>5.1317506650337599</v>
      </c>
      <c r="G215" s="116">
        <v>4</v>
      </c>
      <c r="H215" s="115">
        <v>5.50452253450303</v>
      </c>
      <c r="I215" s="116">
        <v>7</v>
      </c>
      <c r="J215" s="115">
        <v>4.0933050612481496</v>
      </c>
      <c r="K215" s="116">
        <v>11</v>
      </c>
      <c r="L215" s="115">
        <v>5.4439059821931703</v>
      </c>
      <c r="M215" s="116">
        <v>5</v>
      </c>
      <c r="N215" s="115">
        <v>6.0390467889672497</v>
      </c>
      <c r="O215" s="116">
        <v>3</v>
      </c>
      <c r="P215" s="115">
        <v>5.6200738407679598</v>
      </c>
      <c r="Q215" s="116">
        <v>3</v>
      </c>
      <c r="R215" s="115">
        <v>5.5810135800358696</v>
      </c>
      <c r="S215" s="116">
        <v>10</v>
      </c>
      <c r="T215" s="115">
        <v>5.9382178634046596</v>
      </c>
      <c r="U215" s="116">
        <v>14</v>
      </c>
      <c r="V215" s="115">
        <v>5.69632635203725</v>
      </c>
      <c r="W215" s="116">
        <v>32</v>
      </c>
      <c r="Z215" s="115">
        <v>10.197216284586601</v>
      </c>
      <c r="AA215" s="116">
        <v>28</v>
      </c>
    </row>
    <row r="216" spans="1:27" x14ac:dyDescent="0.25">
      <c r="A216" s="113" t="s">
        <v>264</v>
      </c>
      <c r="B216" s="114">
        <v>43961</v>
      </c>
      <c r="C216" s="115">
        <v>3255.6062999999999</v>
      </c>
      <c r="D216" s="115">
        <v>4.2137415461032104</v>
      </c>
      <c r="E216" s="116">
        <v>14</v>
      </c>
      <c r="F216" s="115">
        <v>4.8321758850271896</v>
      </c>
      <c r="G216" s="116">
        <v>6</v>
      </c>
      <c r="H216" s="115">
        <v>5.3559101450848701</v>
      </c>
      <c r="I216" s="116">
        <v>14</v>
      </c>
      <c r="J216" s="115">
        <v>4.0255033298135396</v>
      </c>
      <c r="K216" s="116">
        <v>12</v>
      </c>
      <c r="L216" s="115">
        <v>5.2056328128529001</v>
      </c>
      <c r="M216" s="116">
        <v>12</v>
      </c>
      <c r="N216" s="115">
        <v>5.5383290317965397</v>
      </c>
      <c r="O216" s="116">
        <v>17</v>
      </c>
      <c r="P216" s="115">
        <v>5.3473358767234096</v>
      </c>
      <c r="Q216" s="116">
        <v>19</v>
      </c>
      <c r="R216" s="115">
        <v>5.4734646694858702</v>
      </c>
      <c r="S216" s="116">
        <v>18</v>
      </c>
      <c r="T216" s="115">
        <v>5.9092976483064996</v>
      </c>
      <c r="U216" s="116">
        <v>15</v>
      </c>
      <c r="V216" s="115">
        <v>7.2195562865756404</v>
      </c>
      <c r="W216" s="116">
        <v>11</v>
      </c>
      <c r="Z216" s="115">
        <v>13.2965583520861</v>
      </c>
      <c r="AA216" s="116">
        <v>10</v>
      </c>
    </row>
    <row r="217" spans="1:27" x14ac:dyDescent="0.25">
      <c r="A217" s="113" t="s">
        <v>265</v>
      </c>
      <c r="B217" s="114">
        <v>43961</v>
      </c>
      <c r="C217" s="115">
        <v>1081.4930999999999</v>
      </c>
      <c r="D217" s="115">
        <v>3.3148163681600602</v>
      </c>
      <c r="E217" s="116">
        <v>34</v>
      </c>
      <c r="F217" s="115">
        <v>3.2464561594841599</v>
      </c>
      <c r="G217" s="116">
        <v>34</v>
      </c>
      <c r="H217" s="115">
        <v>3.4148053536357899</v>
      </c>
      <c r="I217" s="116">
        <v>34</v>
      </c>
      <c r="J217" s="115">
        <v>3.23287986039107</v>
      </c>
      <c r="K217" s="116">
        <v>34</v>
      </c>
      <c r="L217" s="115">
        <v>4.17806335232655</v>
      </c>
      <c r="M217" s="116">
        <v>28</v>
      </c>
      <c r="N217" s="115">
        <v>4.4121372294125196</v>
      </c>
      <c r="O217" s="116">
        <v>32</v>
      </c>
      <c r="P217" s="115">
        <v>4.8039715789123303</v>
      </c>
      <c r="Q217" s="116">
        <v>29</v>
      </c>
      <c r="R217" s="115">
        <v>5.1994563783397396</v>
      </c>
      <c r="S217" s="116">
        <v>29</v>
      </c>
      <c r="T217" s="115">
        <v>5.7077539459982596</v>
      </c>
      <c r="U217" s="116">
        <v>28</v>
      </c>
      <c r="V217" s="115"/>
      <c r="W217" s="116"/>
      <c r="Z217" s="115">
        <v>6.1800771258229101</v>
      </c>
      <c r="AA217" s="116">
        <v>33</v>
      </c>
    </row>
    <row r="218" spans="1:27" x14ac:dyDescent="0.25">
      <c r="A218" s="135"/>
      <c r="B218" s="135"/>
      <c r="C218" s="135"/>
      <c r="D218" s="117"/>
      <c r="E218" s="117"/>
      <c r="F218" s="117"/>
      <c r="G218" s="117"/>
      <c r="H218" s="117"/>
      <c r="I218" s="117"/>
      <c r="J218" s="117"/>
      <c r="K218" s="117"/>
      <c r="L218" s="117"/>
      <c r="M218" s="117"/>
      <c r="N218" s="117"/>
      <c r="O218" s="117"/>
      <c r="P218" s="117"/>
      <c r="Q218" s="117"/>
      <c r="R218" s="117"/>
      <c r="S218" s="117"/>
      <c r="T218" s="135" t="s">
        <v>4</v>
      </c>
      <c r="U218" s="135"/>
      <c r="V218" s="135" t="s">
        <v>5</v>
      </c>
      <c r="W218" s="135"/>
      <c r="X218" s="135" t="s">
        <v>6</v>
      </c>
      <c r="Y218" s="135"/>
      <c r="Z218" s="117" t="s">
        <v>46</v>
      </c>
      <c r="AA218" s="135" t="s">
        <v>405</v>
      </c>
    </row>
    <row r="219" spans="1:27" x14ac:dyDescent="0.25">
      <c r="A219" s="135"/>
      <c r="B219" s="135"/>
      <c r="C219" s="135"/>
      <c r="D219" s="117"/>
      <c r="E219" s="117"/>
      <c r="F219" s="117"/>
      <c r="G219" s="117"/>
      <c r="H219" s="117"/>
      <c r="I219" s="117"/>
      <c r="J219" s="117"/>
      <c r="K219" s="117"/>
      <c r="L219" s="117"/>
      <c r="M219" s="117"/>
      <c r="N219" s="117"/>
      <c r="O219" s="117"/>
      <c r="P219" s="117"/>
      <c r="Q219" s="117"/>
      <c r="R219" s="117"/>
      <c r="S219" s="117"/>
      <c r="T219" s="117" t="s">
        <v>0</v>
      </c>
      <c r="U219" s="117"/>
      <c r="V219" s="117" t="s">
        <v>0</v>
      </c>
      <c r="W219" s="117"/>
      <c r="X219" s="117" t="s">
        <v>0</v>
      </c>
      <c r="Y219" s="117"/>
      <c r="Z219" s="117" t="s">
        <v>0</v>
      </c>
      <c r="AA219" s="135"/>
    </row>
    <row r="220" spans="1:27" x14ac:dyDescent="0.25">
      <c r="A220" s="117" t="s">
        <v>7</v>
      </c>
      <c r="B220" s="117" t="s">
        <v>8</v>
      </c>
      <c r="C220" s="117" t="s">
        <v>9</v>
      </c>
      <c r="D220" s="117"/>
      <c r="E220" s="117"/>
      <c r="F220" s="117"/>
      <c r="G220" s="117"/>
      <c r="H220" s="117"/>
      <c r="I220" s="117"/>
      <c r="J220" s="117"/>
      <c r="K220" s="117"/>
      <c r="L220" s="117"/>
      <c r="M220" s="117"/>
      <c r="N220" s="117"/>
      <c r="O220" s="117"/>
      <c r="P220" s="117"/>
      <c r="Q220" s="117"/>
      <c r="R220" s="117"/>
      <c r="S220" s="117"/>
      <c r="T220" s="117"/>
      <c r="U220" s="117" t="s">
        <v>10</v>
      </c>
      <c r="V220" s="117"/>
      <c r="W220" s="117" t="s">
        <v>10</v>
      </c>
      <c r="X220" s="117"/>
      <c r="Y220" s="117" t="s">
        <v>10</v>
      </c>
      <c r="Z220" s="117"/>
      <c r="AA220" s="117" t="s">
        <v>10</v>
      </c>
    </row>
    <row r="221" spans="1:27" x14ac:dyDescent="0.25">
      <c r="A221" s="112" t="s">
        <v>387</v>
      </c>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row>
    <row r="222" spans="1:27" x14ac:dyDescent="0.25">
      <c r="A222" s="113" t="s">
        <v>163</v>
      </c>
      <c r="B222" s="114">
        <v>43959</v>
      </c>
      <c r="C222" s="115">
        <v>35.450000000000003</v>
      </c>
      <c r="D222" s="115"/>
      <c r="E222" s="115"/>
      <c r="F222" s="115"/>
      <c r="G222" s="115"/>
      <c r="H222" s="115"/>
      <c r="I222" s="115"/>
      <c r="J222" s="115"/>
      <c r="K222" s="115"/>
      <c r="L222" s="115"/>
      <c r="M222" s="115"/>
      <c r="N222" s="115"/>
      <c r="O222" s="115"/>
      <c r="P222" s="115"/>
      <c r="Q222" s="115"/>
      <c r="R222" s="115"/>
      <c r="S222" s="115"/>
      <c r="T222" s="115">
        <v>-12.4996797892407</v>
      </c>
      <c r="U222" s="116">
        <v>16</v>
      </c>
      <c r="V222" s="115">
        <v>0.399292785537322</v>
      </c>
      <c r="W222" s="116">
        <v>11</v>
      </c>
      <c r="X222" s="115">
        <v>6.0499667388615403</v>
      </c>
      <c r="Y222" s="116">
        <v>13</v>
      </c>
      <c r="Z222" s="115">
        <v>17.5435492939305</v>
      </c>
      <c r="AA222" s="116">
        <v>8</v>
      </c>
    </row>
    <row r="223" spans="1:27" x14ac:dyDescent="0.25">
      <c r="A223" s="113" t="s">
        <v>164</v>
      </c>
      <c r="B223" s="114">
        <v>43959</v>
      </c>
      <c r="C223" s="115">
        <v>28.92</v>
      </c>
      <c r="D223" s="115"/>
      <c r="E223" s="115"/>
      <c r="F223" s="115"/>
      <c r="G223" s="115"/>
      <c r="H223" s="115"/>
      <c r="I223" s="115"/>
      <c r="J223" s="115"/>
      <c r="K223" s="115"/>
      <c r="L223" s="115"/>
      <c r="M223" s="115"/>
      <c r="N223" s="115"/>
      <c r="O223" s="115"/>
      <c r="P223" s="115"/>
      <c r="Q223" s="115"/>
      <c r="R223" s="115"/>
      <c r="S223" s="115"/>
      <c r="T223" s="115">
        <v>-10.930644162696201</v>
      </c>
      <c r="U223" s="116">
        <v>13</v>
      </c>
      <c r="V223" s="115">
        <v>1.44168483584542</v>
      </c>
      <c r="W223" s="116">
        <v>8</v>
      </c>
      <c r="X223" s="115">
        <v>6.9951352188384899</v>
      </c>
      <c r="Y223" s="116">
        <v>10</v>
      </c>
      <c r="Z223" s="115">
        <v>19.2568791576557</v>
      </c>
      <c r="AA223" s="116">
        <v>6</v>
      </c>
    </row>
    <row r="224" spans="1:27" x14ac:dyDescent="0.25">
      <c r="A224" s="113" t="s">
        <v>165</v>
      </c>
      <c r="B224" s="114">
        <v>43959</v>
      </c>
      <c r="C224" s="115">
        <v>43.486699999999999</v>
      </c>
      <c r="D224" s="115"/>
      <c r="E224" s="115"/>
      <c r="F224" s="115"/>
      <c r="G224" s="115"/>
      <c r="H224" s="115"/>
      <c r="I224" s="115"/>
      <c r="J224" s="115"/>
      <c r="K224" s="115"/>
      <c r="L224" s="115"/>
      <c r="M224" s="115"/>
      <c r="N224" s="115"/>
      <c r="O224" s="115"/>
      <c r="P224" s="115"/>
      <c r="Q224" s="115"/>
      <c r="R224" s="115"/>
      <c r="S224" s="115"/>
      <c r="T224" s="115">
        <v>-6.23974906256446</v>
      </c>
      <c r="U224" s="116">
        <v>8</v>
      </c>
      <c r="V224" s="115">
        <v>5.2048292148893998</v>
      </c>
      <c r="W224" s="116">
        <v>2</v>
      </c>
      <c r="X224" s="115">
        <v>8.3137906697168606</v>
      </c>
      <c r="Y224" s="116">
        <v>5</v>
      </c>
      <c r="Z224" s="115">
        <v>26.051192528652798</v>
      </c>
      <c r="AA224" s="116">
        <v>2</v>
      </c>
    </row>
    <row r="225" spans="1:27" x14ac:dyDescent="0.25">
      <c r="A225" s="113" t="s">
        <v>166</v>
      </c>
      <c r="B225" s="114">
        <v>43959</v>
      </c>
      <c r="C225" s="115">
        <v>38.06</v>
      </c>
      <c r="D225" s="115"/>
      <c r="E225" s="115"/>
      <c r="F225" s="115"/>
      <c r="G225" s="115"/>
      <c r="H225" s="115"/>
      <c r="I225" s="115"/>
      <c r="J225" s="115"/>
      <c r="K225" s="115"/>
      <c r="L225" s="115"/>
      <c r="M225" s="115"/>
      <c r="N225" s="115"/>
      <c r="O225" s="115"/>
      <c r="P225" s="115"/>
      <c r="Q225" s="115"/>
      <c r="R225" s="115"/>
      <c r="S225" s="115"/>
      <c r="T225" s="115">
        <v>-16.889563103901502</v>
      </c>
      <c r="U225" s="116">
        <v>35</v>
      </c>
      <c r="V225" s="115">
        <v>-5.7003690963656304</v>
      </c>
      <c r="W225" s="116">
        <v>40</v>
      </c>
      <c r="X225" s="115">
        <v>0.83675068335763003</v>
      </c>
      <c r="Y225" s="116">
        <v>35</v>
      </c>
      <c r="Z225" s="115">
        <v>-0.99967239397836805</v>
      </c>
      <c r="AA225" s="116">
        <v>46</v>
      </c>
    </row>
    <row r="226" spans="1:27" x14ac:dyDescent="0.25">
      <c r="A226" s="113" t="s">
        <v>167</v>
      </c>
      <c r="B226" s="114">
        <v>43959</v>
      </c>
      <c r="C226" s="115">
        <v>35.853000000000002</v>
      </c>
      <c r="D226" s="115"/>
      <c r="E226" s="115"/>
      <c r="F226" s="115"/>
      <c r="G226" s="115"/>
      <c r="H226" s="115"/>
      <c r="I226" s="115"/>
      <c r="J226" s="115"/>
      <c r="K226" s="115"/>
      <c r="L226" s="115"/>
      <c r="M226" s="115"/>
      <c r="N226" s="115"/>
      <c r="O226" s="115"/>
      <c r="P226" s="115"/>
      <c r="Q226" s="115"/>
      <c r="R226" s="115"/>
      <c r="S226" s="115"/>
      <c r="T226" s="115">
        <v>-7.0779342699072902</v>
      </c>
      <c r="U226" s="116">
        <v>9</v>
      </c>
      <c r="V226" s="115">
        <v>1.09071954453362</v>
      </c>
      <c r="W226" s="116">
        <v>9</v>
      </c>
      <c r="X226" s="115">
        <v>4.9453442151817901</v>
      </c>
      <c r="Y226" s="116">
        <v>15</v>
      </c>
      <c r="Z226" s="115">
        <v>15.033123941830899</v>
      </c>
      <c r="AA226" s="116">
        <v>11</v>
      </c>
    </row>
    <row r="227" spans="1:27" x14ac:dyDescent="0.25">
      <c r="A227" s="113" t="s">
        <v>168</v>
      </c>
      <c r="B227" s="114">
        <v>43959</v>
      </c>
      <c r="C227" s="115">
        <v>8.25</v>
      </c>
      <c r="D227" s="115"/>
      <c r="E227" s="115"/>
      <c r="F227" s="115"/>
      <c r="G227" s="115"/>
      <c r="H227" s="115"/>
      <c r="I227" s="115"/>
      <c r="J227" s="115"/>
      <c r="K227" s="115"/>
      <c r="L227" s="115"/>
      <c r="M227" s="115"/>
      <c r="N227" s="115"/>
      <c r="O227" s="115"/>
      <c r="P227" s="115"/>
      <c r="Q227" s="115"/>
      <c r="R227" s="115"/>
      <c r="S227" s="115"/>
      <c r="T227" s="115">
        <v>-0.957760153241624</v>
      </c>
      <c r="U227" s="116">
        <v>3</v>
      </c>
      <c r="V227" s="115"/>
      <c r="W227" s="116"/>
      <c r="X227" s="115"/>
      <c r="Y227" s="116"/>
      <c r="Z227" s="115">
        <v>-7.8955500618047001</v>
      </c>
      <c r="AA227" s="116">
        <v>51</v>
      </c>
    </row>
    <row r="228" spans="1:27" x14ac:dyDescent="0.25">
      <c r="A228" s="113" t="s">
        <v>169</v>
      </c>
      <c r="B228" s="114">
        <v>43959</v>
      </c>
      <c r="C228" s="115">
        <v>9.9700000000000006</v>
      </c>
      <c r="D228" s="115"/>
      <c r="E228" s="115"/>
      <c r="F228" s="115"/>
      <c r="G228" s="115"/>
      <c r="H228" s="115"/>
      <c r="I228" s="115"/>
      <c r="J228" s="115"/>
      <c r="K228" s="115"/>
      <c r="L228" s="115"/>
      <c r="M228" s="115"/>
      <c r="N228" s="115"/>
      <c r="O228" s="115"/>
      <c r="P228" s="115"/>
      <c r="Q228" s="115"/>
      <c r="R228" s="115"/>
      <c r="S228" s="115"/>
      <c r="T228" s="115">
        <v>-4.3983045963461702</v>
      </c>
      <c r="U228" s="116">
        <v>4</v>
      </c>
      <c r="V228" s="115"/>
      <c r="W228" s="116"/>
      <c r="X228" s="115"/>
      <c r="Y228" s="116"/>
      <c r="Z228" s="115">
        <v>-0.19312169312168601</v>
      </c>
      <c r="AA228" s="116">
        <v>45</v>
      </c>
    </row>
    <row r="229" spans="1:27" x14ac:dyDescent="0.25">
      <c r="A229" s="113" t="s">
        <v>170</v>
      </c>
      <c r="B229" s="114">
        <v>43959</v>
      </c>
      <c r="C229" s="115">
        <v>53.8</v>
      </c>
      <c r="D229" s="115"/>
      <c r="E229" s="115"/>
      <c r="F229" s="115"/>
      <c r="G229" s="115"/>
      <c r="H229" s="115"/>
      <c r="I229" s="115"/>
      <c r="J229" s="115"/>
      <c r="K229" s="115"/>
      <c r="L229" s="115"/>
      <c r="M229" s="115"/>
      <c r="N229" s="115"/>
      <c r="O229" s="115"/>
      <c r="P229" s="115"/>
      <c r="Q229" s="115"/>
      <c r="R229" s="115"/>
      <c r="S229" s="115"/>
      <c r="T229" s="115">
        <v>1.6200420725803699</v>
      </c>
      <c r="U229" s="116">
        <v>2</v>
      </c>
      <c r="V229" s="115">
        <v>4.5045730181149404</v>
      </c>
      <c r="W229" s="116">
        <v>4</v>
      </c>
      <c r="X229" s="115">
        <v>8.5772103068449503</v>
      </c>
      <c r="Y229" s="116">
        <v>4</v>
      </c>
      <c r="Z229" s="115">
        <v>17.693960599133899</v>
      </c>
      <c r="AA229" s="116">
        <v>7</v>
      </c>
    </row>
    <row r="230" spans="1:27" x14ac:dyDescent="0.25">
      <c r="A230" s="113" t="s">
        <v>171</v>
      </c>
      <c r="B230" s="114">
        <v>43959</v>
      </c>
      <c r="C230" s="115">
        <v>61.51</v>
      </c>
      <c r="D230" s="115"/>
      <c r="E230" s="115"/>
      <c r="F230" s="115"/>
      <c r="G230" s="115"/>
      <c r="H230" s="115"/>
      <c r="I230" s="115"/>
      <c r="J230" s="115"/>
      <c r="K230" s="115"/>
      <c r="L230" s="115"/>
      <c r="M230" s="115"/>
      <c r="N230" s="115"/>
      <c r="O230" s="115"/>
      <c r="P230" s="115"/>
      <c r="Q230" s="115"/>
      <c r="R230" s="115"/>
      <c r="S230" s="115"/>
      <c r="T230" s="115">
        <v>-6.0892551339511103</v>
      </c>
      <c r="U230" s="116">
        <v>7</v>
      </c>
      <c r="V230" s="115">
        <v>4.1255946577825302</v>
      </c>
      <c r="W230" s="116">
        <v>5</v>
      </c>
      <c r="X230" s="115">
        <v>7.1608803750572996</v>
      </c>
      <c r="Y230" s="116">
        <v>9</v>
      </c>
      <c r="Z230" s="115">
        <v>14.404945025063901</v>
      </c>
      <c r="AA230" s="116">
        <v>13</v>
      </c>
    </row>
    <row r="231" spans="1:27" x14ac:dyDescent="0.25">
      <c r="A231" s="113" t="s">
        <v>172</v>
      </c>
      <c r="B231" s="114">
        <v>43959</v>
      </c>
      <c r="C231" s="115">
        <v>42.372</v>
      </c>
      <c r="D231" s="115"/>
      <c r="E231" s="115"/>
      <c r="F231" s="115"/>
      <c r="G231" s="115"/>
      <c r="H231" s="115"/>
      <c r="I231" s="115"/>
      <c r="J231" s="115"/>
      <c r="K231" s="115"/>
      <c r="L231" s="115"/>
      <c r="M231" s="115"/>
      <c r="N231" s="115"/>
      <c r="O231" s="115"/>
      <c r="P231" s="115"/>
      <c r="Q231" s="115"/>
      <c r="R231" s="115"/>
      <c r="S231" s="115"/>
      <c r="T231" s="115">
        <v>-13.8226704303709</v>
      </c>
      <c r="U231" s="116">
        <v>22</v>
      </c>
      <c r="V231" s="115">
        <v>-0.85313555063111002</v>
      </c>
      <c r="W231" s="116">
        <v>17</v>
      </c>
      <c r="X231" s="115">
        <v>7.44462585267053</v>
      </c>
      <c r="Y231" s="116">
        <v>8</v>
      </c>
      <c r="Z231" s="115">
        <v>16.834205408340601</v>
      </c>
      <c r="AA231" s="116">
        <v>9</v>
      </c>
    </row>
    <row r="232" spans="1:27" x14ac:dyDescent="0.25">
      <c r="A232" s="113" t="s">
        <v>173</v>
      </c>
      <c r="B232" s="114">
        <v>43959</v>
      </c>
      <c r="C232" s="115">
        <v>40.840000000000003</v>
      </c>
      <c r="D232" s="115"/>
      <c r="E232" s="115"/>
      <c r="F232" s="115"/>
      <c r="G232" s="115"/>
      <c r="H232" s="115"/>
      <c r="I232" s="115"/>
      <c r="J232" s="115"/>
      <c r="K232" s="115"/>
      <c r="L232" s="115"/>
      <c r="M232" s="115"/>
      <c r="N232" s="115"/>
      <c r="O232" s="115"/>
      <c r="P232" s="115"/>
      <c r="Q232" s="115"/>
      <c r="R232" s="115"/>
      <c r="S232" s="115"/>
      <c r="T232" s="115">
        <v>-14.609920573741899</v>
      </c>
      <c r="U232" s="116">
        <v>25</v>
      </c>
      <c r="V232" s="115">
        <v>-2.7802257925015401</v>
      </c>
      <c r="W232" s="116">
        <v>26</v>
      </c>
      <c r="X232" s="115">
        <v>2.8763996019863902</v>
      </c>
      <c r="Y232" s="116">
        <v>25</v>
      </c>
      <c r="Z232" s="115">
        <v>11.966553709673001</v>
      </c>
      <c r="AA232" s="116">
        <v>22</v>
      </c>
    </row>
    <row r="233" spans="1:27" x14ac:dyDescent="0.25">
      <c r="A233" s="113" t="s">
        <v>174</v>
      </c>
      <c r="B233" s="114">
        <v>43959</v>
      </c>
      <c r="C233" s="115">
        <v>12.052</v>
      </c>
      <c r="D233" s="115"/>
      <c r="E233" s="115"/>
      <c r="F233" s="115"/>
      <c r="G233" s="115"/>
      <c r="H233" s="115"/>
      <c r="I233" s="115"/>
      <c r="J233" s="115"/>
      <c r="K233" s="115"/>
      <c r="L233" s="115"/>
      <c r="M233" s="115"/>
      <c r="N233" s="115"/>
      <c r="O233" s="115"/>
      <c r="P233" s="115"/>
      <c r="Q233" s="115"/>
      <c r="R233" s="115"/>
      <c r="S233" s="115"/>
      <c r="T233" s="115">
        <v>-18.777733085998801</v>
      </c>
      <c r="U233" s="116">
        <v>42</v>
      </c>
      <c r="V233" s="115">
        <v>-2.91959268392129</v>
      </c>
      <c r="W233" s="116">
        <v>27</v>
      </c>
      <c r="X233" s="115"/>
      <c r="Y233" s="116"/>
      <c r="Z233" s="115">
        <v>4.7076052796983001</v>
      </c>
      <c r="AA233" s="116">
        <v>38</v>
      </c>
    </row>
    <row r="234" spans="1:27" x14ac:dyDescent="0.25">
      <c r="A234" s="113" t="s">
        <v>175</v>
      </c>
      <c r="B234" s="114">
        <v>43959</v>
      </c>
      <c r="C234" s="115">
        <v>439.89350000000002</v>
      </c>
      <c r="D234" s="115"/>
      <c r="E234" s="115"/>
      <c r="F234" s="115"/>
      <c r="G234" s="115"/>
      <c r="H234" s="115"/>
      <c r="I234" s="115"/>
      <c r="J234" s="115"/>
      <c r="K234" s="115"/>
      <c r="L234" s="115"/>
      <c r="M234" s="115"/>
      <c r="N234" s="115"/>
      <c r="O234" s="115"/>
      <c r="P234" s="115"/>
      <c r="Q234" s="115"/>
      <c r="R234" s="115"/>
      <c r="S234" s="115"/>
      <c r="T234" s="115">
        <v>-25.024775687022</v>
      </c>
      <c r="U234" s="116">
        <v>53</v>
      </c>
      <c r="V234" s="115">
        <v>-5.1241366327900302</v>
      </c>
      <c r="W234" s="116">
        <v>39</v>
      </c>
      <c r="X234" s="115">
        <v>1.2502678838776999</v>
      </c>
      <c r="Y234" s="116">
        <v>33</v>
      </c>
      <c r="Z234" s="115">
        <v>11.055882889350899</v>
      </c>
      <c r="AA234" s="116">
        <v>25</v>
      </c>
    </row>
    <row r="235" spans="1:27" x14ac:dyDescent="0.25">
      <c r="A235" s="113" t="s">
        <v>176</v>
      </c>
      <c r="B235" s="114">
        <v>43959</v>
      </c>
      <c r="C235" s="115">
        <v>289.21899999999999</v>
      </c>
      <c r="D235" s="115"/>
      <c r="E235" s="115"/>
      <c r="F235" s="115"/>
      <c r="G235" s="115"/>
      <c r="H235" s="115"/>
      <c r="I235" s="115"/>
      <c r="J235" s="115"/>
      <c r="K235" s="115"/>
      <c r="L235" s="115"/>
      <c r="M235" s="115"/>
      <c r="N235" s="115"/>
      <c r="O235" s="115"/>
      <c r="P235" s="115"/>
      <c r="Q235" s="115"/>
      <c r="R235" s="115"/>
      <c r="S235" s="115"/>
      <c r="T235" s="115">
        <v>-21.063593646368702</v>
      </c>
      <c r="U235" s="116">
        <v>46</v>
      </c>
      <c r="V235" s="115">
        <v>-2.1797687748795198</v>
      </c>
      <c r="W235" s="116">
        <v>24</v>
      </c>
      <c r="X235" s="115">
        <v>4.7363746044182298</v>
      </c>
      <c r="Y235" s="116">
        <v>17</v>
      </c>
      <c r="Z235" s="115">
        <v>13.1901741336608</v>
      </c>
      <c r="AA235" s="116">
        <v>18</v>
      </c>
    </row>
    <row r="236" spans="1:27" x14ac:dyDescent="0.25">
      <c r="A236" s="113" t="s">
        <v>177</v>
      </c>
      <c r="B236" s="114">
        <v>43959</v>
      </c>
      <c r="C236" s="115">
        <v>398.24599999999998</v>
      </c>
      <c r="D236" s="115"/>
      <c r="E236" s="115"/>
      <c r="F236" s="115"/>
      <c r="G236" s="115"/>
      <c r="H236" s="115"/>
      <c r="I236" s="115"/>
      <c r="J236" s="115"/>
      <c r="K236" s="115"/>
      <c r="L236" s="115"/>
      <c r="M236" s="115"/>
      <c r="N236" s="115"/>
      <c r="O236" s="115"/>
      <c r="P236" s="115"/>
      <c r="Q236" s="115"/>
      <c r="R236" s="115"/>
      <c r="S236" s="115"/>
      <c r="T236" s="115">
        <v>-24.929628008176199</v>
      </c>
      <c r="U236" s="116">
        <v>52</v>
      </c>
      <c r="V236" s="115">
        <v>-6.7149821064531103</v>
      </c>
      <c r="W236" s="116">
        <v>42</v>
      </c>
      <c r="X236" s="115">
        <v>0.55376017995410298</v>
      </c>
      <c r="Y236" s="116">
        <v>36</v>
      </c>
      <c r="Z236" s="115">
        <v>8.5953698008949306</v>
      </c>
      <c r="AA236" s="116">
        <v>31</v>
      </c>
    </row>
    <row r="237" spans="1:27" x14ac:dyDescent="0.25">
      <c r="A237" s="113" t="s">
        <v>178</v>
      </c>
      <c r="B237" s="114">
        <v>43959</v>
      </c>
      <c r="C237" s="115">
        <v>30.867899999999999</v>
      </c>
      <c r="D237" s="115"/>
      <c r="E237" s="115"/>
      <c r="F237" s="115"/>
      <c r="G237" s="115"/>
      <c r="H237" s="115"/>
      <c r="I237" s="115"/>
      <c r="J237" s="115"/>
      <c r="K237" s="115"/>
      <c r="L237" s="115"/>
      <c r="M237" s="115"/>
      <c r="N237" s="115"/>
      <c r="O237" s="115"/>
      <c r="P237" s="115"/>
      <c r="Q237" s="115"/>
      <c r="R237" s="115"/>
      <c r="S237" s="115"/>
      <c r="T237" s="115">
        <v>-16.834661979592902</v>
      </c>
      <c r="U237" s="116">
        <v>34</v>
      </c>
      <c r="V237" s="115">
        <v>-4.6358869315287103</v>
      </c>
      <c r="W237" s="116">
        <v>37</v>
      </c>
      <c r="X237" s="115">
        <v>3.58816498237903</v>
      </c>
      <c r="Y237" s="116">
        <v>23</v>
      </c>
      <c r="Z237" s="115">
        <v>11.1524118120774</v>
      </c>
      <c r="AA237" s="116">
        <v>23</v>
      </c>
    </row>
    <row r="238" spans="1:27" x14ac:dyDescent="0.25">
      <c r="A238" s="113" t="s">
        <v>179</v>
      </c>
      <c r="B238" s="114">
        <v>43959</v>
      </c>
      <c r="C238" s="115">
        <v>318.31</v>
      </c>
      <c r="D238" s="115"/>
      <c r="E238" s="115"/>
      <c r="F238" s="115"/>
      <c r="G238" s="115"/>
      <c r="H238" s="115"/>
      <c r="I238" s="115"/>
      <c r="J238" s="115"/>
      <c r="K238" s="115"/>
      <c r="L238" s="115"/>
      <c r="M238" s="115"/>
      <c r="N238" s="115"/>
      <c r="O238" s="115"/>
      <c r="P238" s="115"/>
      <c r="Q238" s="115"/>
      <c r="R238" s="115"/>
      <c r="S238" s="115"/>
      <c r="T238" s="115">
        <v>-19.975921633490401</v>
      </c>
      <c r="U238" s="116">
        <v>44</v>
      </c>
      <c r="V238" s="115">
        <v>-2.0629692990975599</v>
      </c>
      <c r="W238" s="116">
        <v>22</v>
      </c>
      <c r="X238" s="115">
        <v>3.71853630921481</v>
      </c>
      <c r="Y238" s="116">
        <v>22</v>
      </c>
      <c r="Z238" s="115">
        <v>13.617061249004999</v>
      </c>
      <c r="AA238" s="116">
        <v>15</v>
      </c>
    </row>
    <row r="239" spans="1:27" x14ac:dyDescent="0.25">
      <c r="A239" s="113" t="s">
        <v>180</v>
      </c>
      <c r="B239" s="114">
        <v>43959</v>
      </c>
      <c r="C239" s="115">
        <v>8.0500000000000007</v>
      </c>
      <c r="D239" s="115"/>
      <c r="E239" s="115"/>
      <c r="F239" s="115"/>
      <c r="G239" s="115"/>
      <c r="H239" s="115"/>
      <c r="I239" s="115"/>
      <c r="J239" s="115"/>
      <c r="K239" s="115"/>
      <c r="L239" s="115"/>
      <c r="M239" s="115"/>
      <c r="N239" s="115"/>
      <c r="O239" s="115"/>
      <c r="P239" s="115"/>
      <c r="Q239" s="115"/>
      <c r="R239" s="115"/>
      <c r="S239" s="115"/>
      <c r="T239" s="115">
        <v>-24.487736926472799</v>
      </c>
      <c r="U239" s="116">
        <v>51</v>
      </c>
      <c r="V239" s="115"/>
      <c r="W239" s="116"/>
      <c r="X239" s="115"/>
      <c r="Y239" s="116"/>
      <c r="Z239" s="115">
        <v>-9.1602316602316591</v>
      </c>
      <c r="AA239" s="116">
        <v>54</v>
      </c>
    </row>
    <row r="240" spans="1:27" x14ac:dyDescent="0.25">
      <c r="A240" s="113" t="s">
        <v>181</v>
      </c>
      <c r="B240" s="114">
        <v>43959</v>
      </c>
      <c r="C240" s="115">
        <v>24.32</v>
      </c>
      <c r="D240" s="115"/>
      <c r="E240" s="115"/>
      <c r="F240" s="115"/>
      <c r="G240" s="115"/>
      <c r="H240" s="115"/>
      <c r="I240" s="115"/>
      <c r="J240" s="115"/>
      <c r="K240" s="115"/>
      <c r="L240" s="115"/>
      <c r="M240" s="115"/>
      <c r="N240" s="115"/>
      <c r="O240" s="115"/>
      <c r="P240" s="115"/>
      <c r="Q240" s="115"/>
      <c r="R240" s="115"/>
      <c r="S240" s="115"/>
      <c r="T240" s="115">
        <v>-9.5648729355841304</v>
      </c>
      <c r="U240" s="116">
        <v>12</v>
      </c>
      <c r="V240" s="115">
        <v>-0.258162168279297</v>
      </c>
      <c r="W240" s="116">
        <v>14</v>
      </c>
      <c r="X240" s="115">
        <v>4.4250852976324504</v>
      </c>
      <c r="Y240" s="116">
        <v>20</v>
      </c>
      <c r="Z240" s="115">
        <v>21.491776315789501</v>
      </c>
      <c r="AA240" s="116">
        <v>4</v>
      </c>
    </row>
    <row r="241" spans="1:27" x14ac:dyDescent="0.25">
      <c r="A241" s="113" t="s">
        <v>182</v>
      </c>
      <c r="B241" s="114">
        <v>43959</v>
      </c>
      <c r="C241" s="115">
        <v>45.07</v>
      </c>
      <c r="D241" s="115"/>
      <c r="E241" s="115"/>
      <c r="F241" s="115"/>
      <c r="G241" s="115"/>
      <c r="H241" s="115"/>
      <c r="I241" s="115"/>
      <c r="J241" s="115"/>
      <c r="K241" s="115"/>
      <c r="L241" s="115"/>
      <c r="M241" s="115"/>
      <c r="N241" s="115"/>
      <c r="O241" s="115"/>
      <c r="P241" s="115"/>
      <c r="Q241" s="115"/>
      <c r="R241" s="115"/>
      <c r="S241" s="115"/>
      <c r="T241" s="115">
        <v>-22.815656990683099</v>
      </c>
      <c r="U241" s="116">
        <v>47</v>
      </c>
      <c r="V241" s="115">
        <v>-3.6704311242077199</v>
      </c>
      <c r="W241" s="116">
        <v>32</v>
      </c>
      <c r="X241" s="115">
        <v>2.7527712977252699</v>
      </c>
      <c r="Y241" s="116">
        <v>26</v>
      </c>
      <c r="Z241" s="115">
        <v>13.871557251974201</v>
      </c>
      <c r="AA241" s="116">
        <v>14</v>
      </c>
    </row>
    <row r="242" spans="1:27" x14ac:dyDescent="0.25">
      <c r="A242" s="113" t="s">
        <v>183</v>
      </c>
      <c r="B242" s="114">
        <v>43959</v>
      </c>
      <c r="C242" s="115">
        <v>8.06</v>
      </c>
      <c r="D242" s="115"/>
      <c r="E242" s="115"/>
      <c r="F242" s="115"/>
      <c r="G242" s="115"/>
      <c r="H242" s="115"/>
      <c r="I242" s="115"/>
      <c r="J242" s="115"/>
      <c r="K242" s="115"/>
      <c r="L242" s="115"/>
      <c r="M242" s="115"/>
      <c r="N242" s="115"/>
      <c r="O242" s="115"/>
      <c r="P242" s="115"/>
      <c r="Q242" s="115"/>
      <c r="R242" s="115"/>
      <c r="S242" s="115"/>
      <c r="T242" s="115">
        <v>-14.9379769892324</v>
      </c>
      <c r="U242" s="116">
        <v>27</v>
      </c>
      <c r="V242" s="115"/>
      <c r="W242" s="116"/>
      <c r="X242" s="115"/>
      <c r="Y242" s="116"/>
      <c r="Z242" s="115">
        <v>-8.2146171693735504</v>
      </c>
      <c r="AA242" s="116">
        <v>52</v>
      </c>
    </row>
    <row r="243" spans="1:27" x14ac:dyDescent="0.25">
      <c r="A243" s="113" t="s">
        <v>184</v>
      </c>
      <c r="B243" s="114">
        <v>43959</v>
      </c>
      <c r="C243" s="115">
        <v>48.73</v>
      </c>
      <c r="D243" s="115"/>
      <c r="E243" s="115"/>
      <c r="F243" s="115"/>
      <c r="G243" s="115"/>
      <c r="H243" s="115"/>
      <c r="I243" s="115"/>
      <c r="J243" s="115"/>
      <c r="K243" s="115"/>
      <c r="L243" s="115"/>
      <c r="M243" s="115"/>
      <c r="N243" s="115"/>
      <c r="O243" s="115"/>
      <c r="P243" s="115"/>
      <c r="Q243" s="115"/>
      <c r="R243" s="115"/>
      <c r="S243" s="115"/>
      <c r="T243" s="115">
        <v>-9.1117136338950697</v>
      </c>
      <c r="U243" s="116">
        <v>10</v>
      </c>
      <c r="V243" s="115">
        <v>3.0838802330529198</v>
      </c>
      <c r="W243" s="116">
        <v>6</v>
      </c>
      <c r="X243" s="115">
        <v>8.0372352364413899</v>
      </c>
      <c r="Y243" s="116">
        <v>7</v>
      </c>
      <c r="Z243" s="115">
        <v>19.9715338144009</v>
      </c>
      <c r="AA243" s="116">
        <v>5</v>
      </c>
    </row>
    <row r="244" spans="1:27" x14ac:dyDescent="0.25">
      <c r="A244" s="113" t="s">
        <v>185</v>
      </c>
      <c r="B244" s="114">
        <v>43959</v>
      </c>
      <c r="C244" s="115">
        <v>8.0518999999999998</v>
      </c>
      <c r="D244" s="115"/>
      <c r="E244" s="115"/>
      <c r="F244" s="115"/>
      <c r="G244" s="115"/>
      <c r="H244" s="115"/>
      <c r="I244" s="115"/>
      <c r="J244" s="115"/>
      <c r="K244" s="115"/>
      <c r="L244" s="115"/>
      <c r="M244" s="115"/>
      <c r="N244" s="115"/>
      <c r="O244" s="115"/>
      <c r="P244" s="115"/>
      <c r="Q244" s="115"/>
      <c r="R244" s="115"/>
      <c r="S244" s="115"/>
      <c r="T244" s="115"/>
      <c r="U244" s="116"/>
      <c r="V244" s="115"/>
      <c r="W244" s="116"/>
      <c r="X244" s="115"/>
      <c r="Y244" s="116"/>
      <c r="Z244" s="115">
        <v>-35.027413793103499</v>
      </c>
      <c r="AA244" s="116">
        <v>64</v>
      </c>
    </row>
    <row r="245" spans="1:27" x14ac:dyDescent="0.25">
      <c r="A245" s="113" t="s">
        <v>186</v>
      </c>
      <c r="B245" s="114">
        <v>43959</v>
      </c>
      <c r="C245" s="115">
        <v>14.7685</v>
      </c>
      <c r="D245" s="115"/>
      <c r="E245" s="115"/>
      <c r="F245" s="115"/>
      <c r="G245" s="115"/>
      <c r="H245" s="115"/>
      <c r="I245" s="115"/>
      <c r="J245" s="115"/>
      <c r="K245" s="115"/>
      <c r="L245" s="115"/>
      <c r="M245" s="115"/>
      <c r="N245" s="115"/>
      <c r="O245" s="115"/>
      <c r="P245" s="115"/>
      <c r="Q245" s="115"/>
      <c r="R245" s="115"/>
      <c r="S245" s="115"/>
      <c r="T245" s="115">
        <v>-16.260838605519801</v>
      </c>
      <c r="U245" s="116">
        <v>32</v>
      </c>
      <c r="V245" s="115">
        <v>-1.67452624496528</v>
      </c>
      <c r="W245" s="116">
        <v>20</v>
      </c>
      <c r="X245" s="115">
        <v>5.7192409785644402</v>
      </c>
      <c r="Y245" s="116">
        <v>14</v>
      </c>
      <c r="Z245" s="115">
        <v>14.5047233284228</v>
      </c>
      <c r="AA245" s="116">
        <v>12</v>
      </c>
    </row>
    <row r="246" spans="1:27" x14ac:dyDescent="0.25">
      <c r="A246" s="113" t="s">
        <v>187</v>
      </c>
      <c r="B246" s="114">
        <v>43959</v>
      </c>
      <c r="C246" s="115">
        <v>40.375</v>
      </c>
      <c r="D246" s="115"/>
      <c r="E246" s="115"/>
      <c r="F246" s="115"/>
      <c r="G246" s="115"/>
      <c r="H246" s="115"/>
      <c r="I246" s="115"/>
      <c r="J246" s="115"/>
      <c r="K246" s="115"/>
      <c r="L246" s="115"/>
      <c r="M246" s="115"/>
      <c r="N246" s="115"/>
      <c r="O246" s="115"/>
      <c r="P246" s="115"/>
      <c r="Q246" s="115"/>
      <c r="R246" s="115"/>
      <c r="S246" s="115"/>
      <c r="T246" s="115">
        <v>-13.4181808427848</v>
      </c>
      <c r="U246" s="116">
        <v>19</v>
      </c>
      <c r="V246" s="115">
        <v>-0.71195615731831596</v>
      </c>
      <c r="W246" s="116">
        <v>16</v>
      </c>
      <c r="X246" s="115">
        <v>6.4189889885904003</v>
      </c>
      <c r="Y246" s="116">
        <v>11</v>
      </c>
      <c r="Z246" s="115">
        <v>13.4190959970701</v>
      </c>
      <c r="AA246" s="116">
        <v>16</v>
      </c>
    </row>
    <row r="247" spans="1:27" x14ac:dyDescent="0.25">
      <c r="A247" s="113" t="s">
        <v>188</v>
      </c>
      <c r="B247" s="114">
        <v>43959</v>
      </c>
      <c r="C247" s="115">
        <v>44.813000000000002</v>
      </c>
      <c r="D247" s="115"/>
      <c r="E247" s="115"/>
      <c r="F247" s="115"/>
      <c r="G247" s="115"/>
      <c r="H247" s="115"/>
      <c r="I247" s="115"/>
      <c r="J247" s="115"/>
      <c r="K247" s="115"/>
      <c r="L247" s="115"/>
      <c r="M247" s="115"/>
      <c r="N247" s="115"/>
      <c r="O247" s="115"/>
      <c r="P247" s="115"/>
      <c r="Q247" s="115"/>
      <c r="R247" s="115"/>
      <c r="S247" s="115"/>
      <c r="T247" s="115">
        <v>-17.206399810468099</v>
      </c>
      <c r="U247" s="116">
        <v>37</v>
      </c>
      <c r="V247" s="115">
        <v>-3.9958533357433499</v>
      </c>
      <c r="W247" s="116">
        <v>34</v>
      </c>
      <c r="X247" s="115">
        <v>4.4643660348434899</v>
      </c>
      <c r="Y247" s="116">
        <v>19</v>
      </c>
      <c r="Z247" s="115">
        <v>12.1646858831815</v>
      </c>
      <c r="AA247" s="116">
        <v>21</v>
      </c>
    </row>
    <row r="248" spans="1:27" x14ac:dyDescent="0.25">
      <c r="A248" s="113" t="s">
        <v>189</v>
      </c>
      <c r="B248" s="114">
        <v>43959</v>
      </c>
      <c r="C248" s="115">
        <v>58.341200000000001</v>
      </c>
      <c r="D248" s="115"/>
      <c r="E248" s="115"/>
      <c r="F248" s="115"/>
      <c r="G248" s="115"/>
      <c r="H248" s="115"/>
      <c r="I248" s="115"/>
      <c r="J248" s="115"/>
      <c r="K248" s="115"/>
      <c r="L248" s="115"/>
      <c r="M248" s="115"/>
      <c r="N248" s="115"/>
      <c r="O248" s="115"/>
      <c r="P248" s="115"/>
      <c r="Q248" s="115"/>
      <c r="R248" s="115"/>
      <c r="S248" s="115"/>
      <c r="T248" s="115">
        <v>-14.0946620885085</v>
      </c>
      <c r="U248" s="116">
        <v>24</v>
      </c>
      <c r="V248" s="115">
        <v>0.144185359996166</v>
      </c>
      <c r="W248" s="116">
        <v>13</v>
      </c>
      <c r="X248" s="115">
        <v>3.3781855046682399</v>
      </c>
      <c r="Y248" s="116">
        <v>24</v>
      </c>
      <c r="Z248" s="115">
        <v>12.848047493287</v>
      </c>
      <c r="AA248" s="116">
        <v>20</v>
      </c>
    </row>
    <row r="249" spans="1:27" x14ac:dyDescent="0.25">
      <c r="A249" s="113" t="s">
        <v>190</v>
      </c>
      <c r="B249" s="114">
        <v>43959</v>
      </c>
      <c r="C249" s="115">
        <v>10.068300000000001</v>
      </c>
      <c r="D249" s="115"/>
      <c r="E249" s="115"/>
      <c r="F249" s="115"/>
      <c r="G249" s="115"/>
      <c r="H249" s="115"/>
      <c r="I249" s="115"/>
      <c r="J249" s="115"/>
      <c r="K249" s="115"/>
      <c r="L249" s="115"/>
      <c r="M249" s="115"/>
      <c r="N249" s="115"/>
      <c r="O249" s="115"/>
      <c r="P249" s="115"/>
      <c r="Q249" s="115"/>
      <c r="R249" s="115"/>
      <c r="S249" s="115"/>
      <c r="T249" s="115">
        <v>-15.3049778160528</v>
      </c>
      <c r="U249" s="116">
        <v>29</v>
      </c>
      <c r="V249" s="115">
        <v>-3.7404197965172901</v>
      </c>
      <c r="W249" s="116">
        <v>33</v>
      </c>
      <c r="X249" s="115"/>
      <c r="Y249" s="116"/>
      <c r="Z249" s="115">
        <v>0.192060862865951</v>
      </c>
      <c r="AA249" s="116">
        <v>44</v>
      </c>
    </row>
    <row r="250" spans="1:27" x14ac:dyDescent="0.25">
      <c r="A250" s="113" t="s">
        <v>191</v>
      </c>
      <c r="B250" s="114">
        <v>43959</v>
      </c>
      <c r="C250" s="115">
        <v>15.743</v>
      </c>
      <c r="D250" s="115"/>
      <c r="E250" s="115"/>
      <c r="F250" s="115"/>
      <c r="G250" s="115"/>
      <c r="H250" s="115"/>
      <c r="I250" s="115"/>
      <c r="J250" s="115"/>
      <c r="K250" s="115"/>
      <c r="L250" s="115"/>
      <c r="M250" s="115"/>
      <c r="N250" s="115"/>
      <c r="O250" s="115"/>
      <c r="P250" s="115"/>
      <c r="Q250" s="115"/>
      <c r="R250" s="115"/>
      <c r="S250" s="115"/>
      <c r="T250" s="115">
        <v>-11.9241567582649</v>
      </c>
      <c r="U250" s="116">
        <v>15</v>
      </c>
      <c r="V250" s="115">
        <v>3.04537930497023</v>
      </c>
      <c r="W250" s="116">
        <v>7</v>
      </c>
      <c r="X250" s="115"/>
      <c r="Y250" s="116"/>
      <c r="Z250" s="115">
        <v>13.1587884494664</v>
      </c>
      <c r="AA250" s="116">
        <v>19</v>
      </c>
    </row>
    <row r="251" spans="1:27" x14ac:dyDescent="0.25">
      <c r="A251" s="113" t="s">
        <v>192</v>
      </c>
      <c r="B251" s="114">
        <v>43959</v>
      </c>
      <c r="C251" s="115">
        <v>15.0357</v>
      </c>
      <c r="D251" s="115"/>
      <c r="E251" s="115"/>
      <c r="F251" s="115"/>
      <c r="G251" s="115"/>
      <c r="H251" s="115"/>
      <c r="I251" s="115"/>
      <c r="J251" s="115"/>
      <c r="K251" s="115"/>
      <c r="L251" s="115"/>
      <c r="M251" s="115"/>
      <c r="N251" s="115"/>
      <c r="O251" s="115"/>
      <c r="P251" s="115"/>
      <c r="Q251" s="115"/>
      <c r="R251" s="115"/>
      <c r="S251" s="115"/>
      <c r="T251" s="115">
        <v>-13.700116179236201</v>
      </c>
      <c r="U251" s="116">
        <v>21</v>
      </c>
      <c r="V251" s="115">
        <v>-2.0970372908677302</v>
      </c>
      <c r="W251" s="116">
        <v>23</v>
      </c>
      <c r="X251" s="115">
        <v>9.6348369388914694</v>
      </c>
      <c r="Y251" s="116">
        <v>2</v>
      </c>
      <c r="Z251" s="115">
        <v>9.5037771458117906</v>
      </c>
      <c r="AA251" s="116">
        <v>29</v>
      </c>
    </row>
    <row r="252" spans="1:27" x14ac:dyDescent="0.25">
      <c r="A252" s="113" t="s">
        <v>193</v>
      </c>
      <c r="B252" s="114">
        <v>43959</v>
      </c>
      <c r="C252" s="115">
        <v>39.820099999999996</v>
      </c>
      <c r="D252" s="115"/>
      <c r="E252" s="115"/>
      <c r="F252" s="115"/>
      <c r="G252" s="115"/>
      <c r="H252" s="115"/>
      <c r="I252" s="115"/>
      <c r="J252" s="115"/>
      <c r="K252" s="115"/>
      <c r="L252" s="115"/>
      <c r="M252" s="115"/>
      <c r="N252" s="115"/>
      <c r="O252" s="115"/>
      <c r="P252" s="115"/>
      <c r="Q252" s="115"/>
      <c r="R252" s="115"/>
      <c r="S252" s="115"/>
      <c r="T252" s="115">
        <v>-29.8403189610599</v>
      </c>
      <c r="U252" s="116">
        <v>56</v>
      </c>
      <c r="V252" s="115">
        <v>-10.5917896868668</v>
      </c>
      <c r="W252" s="116">
        <v>47</v>
      </c>
      <c r="X252" s="115">
        <v>-2.88415671719578</v>
      </c>
      <c r="Y252" s="116">
        <v>37</v>
      </c>
      <c r="Z252" s="115">
        <v>8.2396337266283002</v>
      </c>
      <c r="AA252" s="116">
        <v>32</v>
      </c>
    </row>
    <row r="253" spans="1:27" x14ac:dyDescent="0.25">
      <c r="A253" s="113" t="s">
        <v>194</v>
      </c>
      <c r="B253" s="114">
        <v>43959</v>
      </c>
      <c r="C253" s="115">
        <v>8.9962</v>
      </c>
      <c r="D253" s="115"/>
      <c r="E253" s="115"/>
      <c r="F253" s="115"/>
      <c r="G253" s="115"/>
      <c r="H253" s="115"/>
      <c r="I253" s="115"/>
      <c r="J253" s="115"/>
      <c r="K253" s="115"/>
      <c r="L253" s="115"/>
      <c r="M253" s="115"/>
      <c r="N253" s="115"/>
      <c r="O253" s="115"/>
      <c r="P253" s="115"/>
      <c r="Q253" s="115"/>
      <c r="R253" s="115"/>
      <c r="S253" s="115"/>
      <c r="T253" s="115"/>
      <c r="U253" s="116"/>
      <c r="V253" s="115"/>
      <c r="W253" s="116"/>
      <c r="X253" s="115"/>
      <c r="Y253" s="116"/>
      <c r="Z253" s="115">
        <v>-12.6777508650519</v>
      </c>
      <c r="AA253" s="116">
        <v>56</v>
      </c>
    </row>
    <row r="254" spans="1:27" x14ac:dyDescent="0.25">
      <c r="A254" s="113" t="s">
        <v>195</v>
      </c>
      <c r="B254" s="114">
        <v>43959</v>
      </c>
      <c r="C254" s="115">
        <v>12.36</v>
      </c>
      <c r="D254" s="115"/>
      <c r="E254" s="115"/>
      <c r="F254" s="115"/>
      <c r="G254" s="115"/>
      <c r="H254" s="115"/>
      <c r="I254" s="115"/>
      <c r="J254" s="115"/>
      <c r="K254" s="115"/>
      <c r="L254" s="115"/>
      <c r="M254" s="115"/>
      <c r="N254" s="115"/>
      <c r="O254" s="115"/>
      <c r="P254" s="115"/>
      <c r="Q254" s="115"/>
      <c r="R254" s="115"/>
      <c r="S254" s="115"/>
      <c r="T254" s="115">
        <v>-15.6460835402083</v>
      </c>
      <c r="U254" s="116">
        <v>31</v>
      </c>
      <c r="V254" s="115">
        <v>-1.3693209810128399</v>
      </c>
      <c r="W254" s="116">
        <v>19</v>
      </c>
      <c r="X254" s="115"/>
      <c r="Y254" s="116"/>
      <c r="Z254" s="115">
        <v>5.3503105590062097</v>
      </c>
      <c r="AA254" s="116">
        <v>36</v>
      </c>
    </row>
    <row r="255" spans="1:27" x14ac:dyDescent="0.25">
      <c r="A255" s="113" t="s">
        <v>196</v>
      </c>
      <c r="B255" s="114">
        <v>43959</v>
      </c>
      <c r="C255" s="115">
        <v>158.21</v>
      </c>
      <c r="D255" s="115"/>
      <c r="E255" s="115"/>
      <c r="F255" s="115"/>
      <c r="G255" s="115"/>
      <c r="H255" s="115"/>
      <c r="I255" s="115"/>
      <c r="J255" s="115"/>
      <c r="K255" s="115"/>
      <c r="L255" s="115"/>
      <c r="M255" s="115"/>
      <c r="N255" s="115"/>
      <c r="O255" s="115"/>
      <c r="P255" s="115"/>
      <c r="Q255" s="115"/>
      <c r="R255" s="115"/>
      <c r="S255" s="115"/>
      <c r="T255" s="115">
        <v>-19.1868411730084</v>
      </c>
      <c r="U255" s="116">
        <v>43</v>
      </c>
      <c r="V255" s="115">
        <v>-4.7840838378949604</v>
      </c>
      <c r="W255" s="116">
        <v>38</v>
      </c>
      <c r="X255" s="115">
        <v>1.01091154213242</v>
      </c>
      <c r="Y255" s="116">
        <v>34</v>
      </c>
      <c r="Z255" s="115">
        <v>7.5252391121919597</v>
      </c>
      <c r="AA255" s="116">
        <v>34</v>
      </c>
    </row>
    <row r="256" spans="1:27" x14ac:dyDescent="0.25">
      <c r="A256" s="113" t="s">
        <v>197</v>
      </c>
      <c r="B256" s="114">
        <v>43959</v>
      </c>
      <c r="C256" s="115">
        <v>170.15</v>
      </c>
      <c r="D256" s="115"/>
      <c r="E256" s="115"/>
      <c r="F256" s="115"/>
      <c r="G256" s="115"/>
      <c r="H256" s="115"/>
      <c r="I256" s="115"/>
      <c r="J256" s="115"/>
      <c r="K256" s="115"/>
      <c r="L256" s="115"/>
      <c r="M256" s="115"/>
      <c r="N256" s="115"/>
      <c r="O256" s="115"/>
      <c r="P256" s="115"/>
      <c r="Q256" s="115"/>
      <c r="R256" s="115"/>
      <c r="S256" s="115"/>
      <c r="T256" s="115">
        <v>-18.36254230027</v>
      </c>
      <c r="U256" s="116">
        <v>38</v>
      </c>
      <c r="V256" s="115">
        <v>-3.4478523301516</v>
      </c>
      <c r="W256" s="116">
        <v>31</v>
      </c>
      <c r="X256" s="115">
        <v>4.9031320478930001</v>
      </c>
      <c r="Y256" s="116">
        <v>16</v>
      </c>
      <c r="Z256" s="115">
        <v>13.403903336447099</v>
      </c>
      <c r="AA256" s="116">
        <v>17</v>
      </c>
    </row>
    <row r="257" spans="1:27" x14ac:dyDescent="0.25">
      <c r="A257" s="113" t="s">
        <v>198</v>
      </c>
      <c r="B257" s="114">
        <v>43959</v>
      </c>
      <c r="C257" s="115">
        <v>82.9071</v>
      </c>
      <c r="D257" s="115"/>
      <c r="E257" s="115"/>
      <c r="F257" s="115"/>
      <c r="G257" s="115"/>
      <c r="H257" s="115"/>
      <c r="I257" s="115"/>
      <c r="J257" s="115"/>
      <c r="K257" s="115"/>
      <c r="L257" s="115"/>
      <c r="M257" s="115"/>
      <c r="N257" s="115"/>
      <c r="O257" s="115"/>
      <c r="P257" s="115"/>
      <c r="Q257" s="115"/>
      <c r="R257" s="115"/>
      <c r="S257" s="115"/>
      <c r="T257" s="115">
        <v>-9.4550697708894909</v>
      </c>
      <c r="U257" s="116">
        <v>11</v>
      </c>
      <c r="V257" s="115">
        <v>0.14706241666214301</v>
      </c>
      <c r="W257" s="116">
        <v>12</v>
      </c>
      <c r="X257" s="115">
        <v>8.8541539380783707</v>
      </c>
      <c r="Y257" s="116">
        <v>3</v>
      </c>
      <c r="Z257" s="115">
        <v>15.2320768548472</v>
      </c>
      <c r="AA257" s="116">
        <v>10</v>
      </c>
    </row>
    <row r="258" spans="1:27" x14ac:dyDescent="0.25">
      <c r="A258" s="113" t="s">
        <v>199</v>
      </c>
      <c r="B258" s="114">
        <v>43959</v>
      </c>
      <c r="C258" s="115">
        <v>40.24</v>
      </c>
      <c r="D258" s="115"/>
      <c r="E258" s="115"/>
      <c r="F258" s="115"/>
      <c r="G258" s="115"/>
      <c r="H258" s="115"/>
      <c r="I258" s="115"/>
      <c r="J258" s="115"/>
      <c r="K258" s="115"/>
      <c r="L258" s="115"/>
      <c r="M258" s="115"/>
      <c r="N258" s="115"/>
      <c r="O258" s="115"/>
      <c r="P258" s="115"/>
      <c r="Q258" s="115"/>
      <c r="R258" s="115"/>
      <c r="S258" s="115"/>
      <c r="T258" s="115">
        <v>-25.0939795181053</v>
      </c>
      <c r="U258" s="116">
        <v>54</v>
      </c>
      <c r="V258" s="115">
        <v>-5.717298278406</v>
      </c>
      <c r="W258" s="116">
        <v>41</v>
      </c>
      <c r="X258" s="115">
        <v>1.8319587331879901</v>
      </c>
      <c r="Y258" s="116">
        <v>30</v>
      </c>
      <c r="Z258" s="115">
        <v>26.571015888300401</v>
      </c>
      <c r="AA258" s="116">
        <v>1</v>
      </c>
    </row>
    <row r="259" spans="1:27" x14ac:dyDescent="0.25">
      <c r="A259" s="113" t="s">
        <v>372</v>
      </c>
      <c r="B259" s="114">
        <v>43959</v>
      </c>
      <c r="C259" s="115">
        <v>119.66670000000001</v>
      </c>
      <c r="D259" s="115"/>
      <c r="E259" s="115"/>
      <c r="F259" s="115"/>
      <c r="G259" s="115"/>
      <c r="H259" s="115"/>
      <c r="I259" s="115"/>
      <c r="J259" s="115"/>
      <c r="K259" s="115"/>
      <c r="L259" s="115"/>
      <c r="M259" s="115"/>
      <c r="N259" s="115"/>
      <c r="O259" s="115"/>
      <c r="P259" s="115"/>
      <c r="Q259" s="115"/>
      <c r="R259" s="115"/>
      <c r="S259" s="115"/>
      <c r="T259" s="115">
        <v>-17.129802301495999</v>
      </c>
      <c r="U259" s="116">
        <v>36</v>
      </c>
      <c r="V259" s="115">
        <v>-3.2376062462933501</v>
      </c>
      <c r="W259" s="116">
        <v>29</v>
      </c>
      <c r="X259" s="115">
        <v>1.6672071881575501</v>
      </c>
      <c r="Y259" s="116">
        <v>31</v>
      </c>
      <c r="Z259" s="115">
        <v>10.488521711451099</v>
      </c>
      <c r="AA259" s="116">
        <v>28</v>
      </c>
    </row>
    <row r="260" spans="1:27" x14ac:dyDescent="0.25">
      <c r="A260" s="113" t="s">
        <v>201</v>
      </c>
      <c r="B260" s="114">
        <v>43959</v>
      </c>
      <c r="C260" s="115">
        <v>10.920400000000001</v>
      </c>
      <c r="D260" s="115"/>
      <c r="E260" s="115"/>
      <c r="F260" s="115"/>
      <c r="G260" s="115"/>
      <c r="H260" s="115"/>
      <c r="I260" s="115"/>
      <c r="J260" s="115"/>
      <c r="K260" s="115"/>
      <c r="L260" s="115"/>
      <c r="M260" s="115"/>
      <c r="N260" s="115"/>
      <c r="O260" s="115"/>
      <c r="P260" s="115"/>
      <c r="Q260" s="115"/>
      <c r="R260" s="115"/>
      <c r="S260" s="115"/>
      <c r="T260" s="115">
        <v>-18.3786415518349</v>
      </c>
      <c r="U260" s="116">
        <v>39</v>
      </c>
      <c r="V260" s="115">
        <v>-4.5793027004658899</v>
      </c>
      <c r="W260" s="116">
        <v>36</v>
      </c>
      <c r="X260" s="115">
        <v>1.9587796588334401</v>
      </c>
      <c r="Y260" s="116">
        <v>28</v>
      </c>
      <c r="Z260" s="115">
        <v>1.83434083199341</v>
      </c>
      <c r="AA260" s="116">
        <v>42</v>
      </c>
    </row>
    <row r="261" spans="1:27" x14ac:dyDescent="0.25">
      <c r="A261" s="113" t="s">
        <v>202</v>
      </c>
      <c r="B261" s="114">
        <v>43959</v>
      </c>
      <c r="C261" s="115">
        <v>11.7372</v>
      </c>
      <c r="D261" s="115"/>
      <c r="E261" s="115"/>
      <c r="F261" s="115"/>
      <c r="G261" s="115"/>
      <c r="H261" s="115"/>
      <c r="I261" s="115"/>
      <c r="J261" s="115"/>
      <c r="K261" s="115"/>
      <c r="L261" s="115"/>
      <c r="M261" s="115"/>
      <c r="N261" s="115"/>
      <c r="O261" s="115"/>
      <c r="P261" s="115"/>
      <c r="Q261" s="115"/>
      <c r="R261" s="115"/>
      <c r="S261" s="115"/>
      <c r="T261" s="115">
        <v>-15.0193144918422</v>
      </c>
      <c r="U261" s="116">
        <v>28</v>
      </c>
      <c r="V261" s="115">
        <v>-2.9223077793260601</v>
      </c>
      <c r="W261" s="116">
        <v>28</v>
      </c>
      <c r="X261" s="115">
        <v>4.5027077207241204</v>
      </c>
      <c r="Y261" s="116">
        <v>18</v>
      </c>
      <c r="Z261" s="115">
        <v>3.3459920932905498</v>
      </c>
      <c r="AA261" s="116">
        <v>40</v>
      </c>
    </row>
    <row r="262" spans="1:27" x14ac:dyDescent="0.25">
      <c r="A262" s="113" t="s">
        <v>203</v>
      </c>
      <c r="B262" s="114">
        <v>43959</v>
      </c>
      <c r="C262" s="115">
        <v>11.5731</v>
      </c>
      <c r="D262" s="115"/>
      <c r="E262" s="115"/>
      <c r="F262" s="115"/>
      <c r="G262" s="115"/>
      <c r="H262" s="115"/>
      <c r="I262" s="115"/>
      <c r="J262" s="115"/>
      <c r="K262" s="115"/>
      <c r="L262" s="115"/>
      <c r="M262" s="115"/>
      <c r="N262" s="115"/>
      <c r="O262" s="115"/>
      <c r="P262" s="115"/>
      <c r="Q262" s="115"/>
      <c r="R262" s="115"/>
      <c r="S262" s="115"/>
      <c r="T262" s="115">
        <v>-15.3530680229797</v>
      </c>
      <c r="U262" s="116">
        <v>30</v>
      </c>
      <c r="V262" s="115">
        <v>-2.1856889577472098</v>
      </c>
      <c r="W262" s="116">
        <v>25</v>
      </c>
      <c r="X262" s="115"/>
      <c r="Y262" s="116"/>
      <c r="Z262" s="115">
        <v>3.8304302868579101</v>
      </c>
      <c r="AA262" s="116">
        <v>39</v>
      </c>
    </row>
    <row r="263" spans="1:27" x14ac:dyDescent="0.25">
      <c r="A263" s="113" t="s">
        <v>204</v>
      </c>
      <c r="B263" s="114">
        <v>43959</v>
      </c>
      <c r="C263" s="115">
        <v>11.801500000000001</v>
      </c>
      <c r="D263" s="115"/>
      <c r="E263" s="115"/>
      <c r="F263" s="115"/>
      <c r="G263" s="115"/>
      <c r="H263" s="115"/>
      <c r="I263" s="115"/>
      <c r="J263" s="115"/>
      <c r="K263" s="115"/>
      <c r="L263" s="115"/>
      <c r="M263" s="115"/>
      <c r="N263" s="115"/>
      <c r="O263" s="115"/>
      <c r="P263" s="115"/>
      <c r="Q263" s="115"/>
      <c r="R263" s="115"/>
      <c r="S263" s="115"/>
      <c r="T263" s="115">
        <v>-5.45432604334649</v>
      </c>
      <c r="U263" s="116">
        <v>6</v>
      </c>
      <c r="V263" s="115">
        <v>4.8918720251395698</v>
      </c>
      <c r="W263" s="116">
        <v>3</v>
      </c>
      <c r="X263" s="115"/>
      <c r="Y263" s="116"/>
      <c r="Z263" s="115">
        <v>5.7984788359788402</v>
      </c>
      <c r="AA263" s="116">
        <v>35</v>
      </c>
    </row>
    <row r="264" spans="1:27" x14ac:dyDescent="0.25">
      <c r="A264" s="113" t="s">
        <v>205</v>
      </c>
      <c r="B264" s="114">
        <v>43959</v>
      </c>
      <c r="C264" s="115">
        <v>8.6654</v>
      </c>
      <c r="D264" s="115"/>
      <c r="E264" s="115"/>
      <c r="F264" s="115"/>
      <c r="G264" s="115"/>
      <c r="H264" s="115"/>
      <c r="I264" s="115"/>
      <c r="J264" s="115"/>
      <c r="K264" s="115"/>
      <c r="L264" s="115"/>
      <c r="M264" s="115"/>
      <c r="N264" s="115"/>
      <c r="O264" s="115"/>
      <c r="P264" s="115"/>
      <c r="Q264" s="115"/>
      <c r="R264" s="115"/>
      <c r="S264" s="115"/>
      <c r="T264" s="115">
        <v>-12.842095940641499</v>
      </c>
      <c r="U264" s="116">
        <v>17</v>
      </c>
      <c r="V264" s="115"/>
      <c r="W264" s="116"/>
      <c r="X264" s="115"/>
      <c r="Y264" s="116"/>
      <c r="Z264" s="115">
        <v>-6.3017981888745203</v>
      </c>
      <c r="AA264" s="116">
        <v>48</v>
      </c>
    </row>
    <row r="265" spans="1:27" x14ac:dyDescent="0.25">
      <c r="A265" s="113" t="s">
        <v>206</v>
      </c>
      <c r="B265" s="114">
        <v>43959</v>
      </c>
      <c r="C265" s="115">
        <v>8.7561999999999998</v>
      </c>
      <c r="D265" s="115"/>
      <c r="E265" s="115"/>
      <c r="F265" s="115"/>
      <c r="G265" s="115"/>
      <c r="H265" s="115"/>
      <c r="I265" s="115"/>
      <c r="J265" s="115"/>
      <c r="K265" s="115"/>
      <c r="L265" s="115"/>
      <c r="M265" s="115"/>
      <c r="N265" s="115"/>
      <c r="O265" s="115"/>
      <c r="P265" s="115"/>
      <c r="Q265" s="115"/>
      <c r="R265" s="115"/>
      <c r="S265" s="115"/>
      <c r="T265" s="115">
        <v>-14.8551101032775</v>
      </c>
      <c r="U265" s="116">
        <v>26</v>
      </c>
      <c r="V265" s="115"/>
      <c r="W265" s="116"/>
      <c r="X265" s="115"/>
      <c r="Y265" s="116"/>
      <c r="Z265" s="115">
        <v>-6.8681845688351002</v>
      </c>
      <c r="AA265" s="116">
        <v>50</v>
      </c>
    </row>
    <row r="266" spans="1:27" x14ac:dyDescent="0.25">
      <c r="A266" s="113" t="s">
        <v>207</v>
      </c>
      <c r="B266" s="114">
        <v>43959</v>
      </c>
      <c r="C266" s="115">
        <v>25.2072</v>
      </c>
      <c r="D266" s="115"/>
      <c r="E266" s="115"/>
      <c r="F266" s="115"/>
      <c r="G266" s="115"/>
      <c r="H266" s="115"/>
      <c r="I266" s="115"/>
      <c r="J266" s="115"/>
      <c r="K266" s="115"/>
      <c r="L266" s="115"/>
      <c r="M266" s="115"/>
      <c r="N266" s="115"/>
      <c r="O266" s="115"/>
      <c r="P266" s="115"/>
      <c r="Q266" s="115"/>
      <c r="R266" s="115"/>
      <c r="S266" s="115"/>
      <c r="T266" s="115">
        <v>3.7827680972959201</v>
      </c>
      <c r="U266" s="116">
        <v>1</v>
      </c>
      <c r="V266" s="115">
        <v>8.5137266680403396</v>
      </c>
      <c r="W266" s="116">
        <v>1</v>
      </c>
      <c r="X266" s="115">
        <v>11.7944676625673</v>
      </c>
      <c r="Y266" s="116">
        <v>1</v>
      </c>
      <c r="Z266" s="115">
        <v>24.857268248992401</v>
      </c>
      <c r="AA266" s="116">
        <v>3</v>
      </c>
    </row>
    <row r="267" spans="1:27" x14ac:dyDescent="0.25">
      <c r="A267" s="113" t="s">
        <v>208</v>
      </c>
      <c r="B267" s="114">
        <v>43959</v>
      </c>
      <c r="C267" s="115">
        <v>9.6563999999999997</v>
      </c>
      <c r="D267" s="115"/>
      <c r="E267" s="115"/>
      <c r="F267" s="115"/>
      <c r="G267" s="115"/>
      <c r="H267" s="115"/>
      <c r="I267" s="115"/>
      <c r="J267" s="115"/>
      <c r="K267" s="115"/>
      <c r="L267" s="115"/>
      <c r="M267" s="115"/>
      <c r="N267" s="115"/>
      <c r="O267" s="115"/>
      <c r="P267" s="115"/>
      <c r="Q267" s="115"/>
      <c r="R267" s="115"/>
      <c r="S267" s="115"/>
      <c r="T267" s="115">
        <v>-5.2778117208720001</v>
      </c>
      <c r="U267" s="116">
        <v>5</v>
      </c>
      <c r="V267" s="115"/>
      <c r="W267" s="116"/>
      <c r="X267" s="115"/>
      <c r="Y267" s="116"/>
      <c r="Z267" s="115">
        <v>-2.67407249466951</v>
      </c>
      <c r="AA267" s="116">
        <v>47</v>
      </c>
    </row>
    <row r="268" spans="1:27" x14ac:dyDescent="0.25">
      <c r="A268" s="113" t="s">
        <v>209</v>
      </c>
      <c r="B268" s="114">
        <v>43959</v>
      </c>
      <c r="C268" s="115">
        <v>77.537999999999997</v>
      </c>
      <c r="D268" s="115"/>
      <c r="E268" s="115"/>
      <c r="F268" s="115"/>
      <c r="G268" s="115"/>
      <c r="H268" s="115"/>
      <c r="I268" s="115"/>
      <c r="J268" s="115"/>
      <c r="K268" s="115"/>
      <c r="L268" s="115"/>
      <c r="M268" s="115"/>
      <c r="N268" s="115"/>
      <c r="O268" s="115"/>
      <c r="P268" s="115"/>
      <c r="Q268" s="115"/>
      <c r="R268" s="115"/>
      <c r="S268" s="115"/>
      <c r="T268" s="115">
        <v>-23.403290049655901</v>
      </c>
      <c r="U268" s="116">
        <v>50</v>
      </c>
      <c r="V268" s="115">
        <v>-6.7432587561142601</v>
      </c>
      <c r="W268" s="116">
        <v>43</v>
      </c>
      <c r="X268" s="115">
        <v>1.90257330876374</v>
      </c>
      <c r="Y268" s="116">
        <v>29</v>
      </c>
      <c r="Z268" s="115">
        <v>8.0575290123633891</v>
      </c>
      <c r="AA268" s="116">
        <v>33</v>
      </c>
    </row>
    <row r="269" spans="1:27" x14ac:dyDescent="0.25">
      <c r="A269" s="113" t="s">
        <v>210</v>
      </c>
      <c r="B269" s="114">
        <v>43959</v>
      </c>
      <c r="C269" s="115">
        <v>6.7370999999999999</v>
      </c>
      <c r="D269" s="115"/>
      <c r="E269" s="115"/>
      <c r="F269" s="115"/>
      <c r="G269" s="115"/>
      <c r="H269" s="115"/>
      <c r="I269" s="115"/>
      <c r="J269" s="115"/>
      <c r="K269" s="115"/>
      <c r="L269" s="115"/>
      <c r="M269" s="115"/>
      <c r="N269" s="115"/>
      <c r="O269" s="115"/>
      <c r="P269" s="115"/>
      <c r="Q269" s="115"/>
      <c r="R269" s="115"/>
      <c r="S269" s="115"/>
      <c r="T269" s="115">
        <v>-33.734313300839503</v>
      </c>
      <c r="U269" s="116">
        <v>59</v>
      </c>
      <c r="V269" s="115">
        <v>-14.982615598795499</v>
      </c>
      <c r="W269" s="116">
        <v>49</v>
      </c>
      <c r="X269" s="115"/>
      <c r="Y269" s="116"/>
      <c r="Z269" s="115">
        <v>-9.3998303078137297</v>
      </c>
      <c r="AA269" s="116">
        <v>55</v>
      </c>
    </row>
    <row r="270" spans="1:27" x14ac:dyDescent="0.25">
      <c r="A270" s="113" t="s">
        <v>211</v>
      </c>
      <c r="B270" s="114">
        <v>43959</v>
      </c>
      <c r="C270" s="115">
        <v>5.6882000000000001</v>
      </c>
      <c r="D270" s="115"/>
      <c r="E270" s="115"/>
      <c r="F270" s="115"/>
      <c r="G270" s="115"/>
      <c r="H270" s="115"/>
      <c r="I270" s="115"/>
      <c r="J270" s="115"/>
      <c r="K270" s="115"/>
      <c r="L270" s="115"/>
      <c r="M270" s="115"/>
      <c r="N270" s="115"/>
      <c r="O270" s="115"/>
      <c r="P270" s="115"/>
      <c r="Q270" s="115"/>
      <c r="R270" s="115"/>
      <c r="S270" s="115"/>
      <c r="T270" s="115">
        <v>-33.708824812912503</v>
      </c>
      <c r="U270" s="116">
        <v>58</v>
      </c>
      <c r="V270" s="115">
        <v>-14.856499480634101</v>
      </c>
      <c r="W270" s="116">
        <v>48</v>
      </c>
      <c r="X270" s="115"/>
      <c r="Y270" s="116"/>
      <c r="Z270" s="115">
        <v>-13.7932252410167</v>
      </c>
      <c r="AA270" s="116">
        <v>59</v>
      </c>
    </row>
    <row r="271" spans="1:27" x14ac:dyDescent="0.25">
      <c r="A271" s="113" t="s">
        <v>212</v>
      </c>
      <c r="B271" s="114">
        <v>43959</v>
      </c>
      <c r="C271" s="115">
        <v>5.548</v>
      </c>
      <c r="D271" s="115"/>
      <c r="E271" s="115"/>
      <c r="F271" s="115"/>
      <c r="G271" s="115"/>
      <c r="H271" s="115"/>
      <c r="I271" s="115"/>
      <c r="J271" s="115"/>
      <c r="K271" s="115"/>
      <c r="L271" s="115"/>
      <c r="M271" s="115"/>
      <c r="N271" s="115"/>
      <c r="O271" s="115"/>
      <c r="P271" s="115"/>
      <c r="Q271" s="115"/>
      <c r="R271" s="115"/>
      <c r="S271" s="115"/>
      <c r="T271" s="115">
        <v>-33.9457566951423</v>
      </c>
      <c r="U271" s="116">
        <v>61</v>
      </c>
      <c r="V271" s="115"/>
      <c r="W271" s="116"/>
      <c r="X271" s="115"/>
      <c r="Y271" s="116"/>
      <c r="Z271" s="115">
        <v>-15.6549132947977</v>
      </c>
      <c r="AA271" s="116">
        <v>60</v>
      </c>
    </row>
    <row r="272" spans="1:27" x14ac:dyDescent="0.25">
      <c r="A272" s="113" t="s">
        <v>213</v>
      </c>
      <c r="B272" s="114">
        <v>43959</v>
      </c>
      <c r="C272" s="115">
        <v>5.1856</v>
      </c>
      <c r="D272" s="115"/>
      <c r="E272" s="115"/>
      <c r="F272" s="115"/>
      <c r="G272" s="115"/>
      <c r="H272" s="115"/>
      <c r="I272" s="115"/>
      <c r="J272" s="115"/>
      <c r="K272" s="115"/>
      <c r="L272" s="115"/>
      <c r="M272" s="115"/>
      <c r="N272" s="115"/>
      <c r="O272" s="115"/>
      <c r="P272" s="115"/>
      <c r="Q272" s="115"/>
      <c r="R272" s="115"/>
      <c r="S272" s="115"/>
      <c r="T272" s="115">
        <v>-35.2555344618996</v>
      </c>
      <c r="U272" s="116">
        <v>62</v>
      </c>
      <c r="V272" s="115"/>
      <c r="W272" s="116"/>
      <c r="X272" s="115"/>
      <c r="Y272" s="116"/>
      <c r="Z272" s="115">
        <v>-18.4392025183631</v>
      </c>
      <c r="AA272" s="116">
        <v>62</v>
      </c>
    </row>
    <row r="273" spans="1:27" x14ac:dyDescent="0.25">
      <c r="A273" s="113" t="s">
        <v>214</v>
      </c>
      <c r="B273" s="114">
        <v>43959</v>
      </c>
      <c r="C273" s="115">
        <v>10.9718</v>
      </c>
      <c r="D273" s="115"/>
      <c r="E273" s="115"/>
      <c r="F273" s="115"/>
      <c r="G273" s="115"/>
      <c r="H273" s="115"/>
      <c r="I273" s="115"/>
      <c r="J273" s="115"/>
      <c r="K273" s="115"/>
      <c r="L273" s="115"/>
      <c r="M273" s="115"/>
      <c r="N273" s="115"/>
      <c r="O273" s="115"/>
      <c r="P273" s="115"/>
      <c r="Q273" s="115"/>
      <c r="R273" s="115"/>
      <c r="S273" s="115"/>
      <c r="T273" s="115">
        <v>-18.733235082294801</v>
      </c>
      <c r="U273" s="116">
        <v>41</v>
      </c>
      <c r="V273" s="115">
        <v>-4.1842293210033903</v>
      </c>
      <c r="W273" s="116">
        <v>35</v>
      </c>
      <c r="X273" s="115">
        <v>2.3616838088428</v>
      </c>
      <c r="Y273" s="116">
        <v>27</v>
      </c>
      <c r="Z273" s="115">
        <v>1.8968288770053501</v>
      </c>
      <c r="AA273" s="116">
        <v>41</v>
      </c>
    </row>
    <row r="274" spans="1:27" x14ac:dyDescent="0.25">
      <c r="A274" s="113" t="s">
        <v>215</v>
      </c>
      <c r="B274" s="114">
        <v>43959</v>
      </c>
      <c r="C274" s="115">
        <v>12.0672</v>
      </c>
      <c r="D274" s="115"/>
      <c r="E274" s="115"/>
      <c r="F274" s="115"/>
      <c r="G274" s="115"/>
      <c r="H274" s="115"/>
      <c r="I274" s="115"/>
      <c r="J274" s="115"/>
      <c r="K274" s="115"/>
      <c r="L274" s="115"/>
      <c r="M274" s="115"/>
      <c r="N274" s="115"/>
      <c r="O274" s="115"/>
      <c r="P274" s="115"/>
      <c r="Q274" s="115"/>
      <c r="R274" s="115"/>
      <c r="S274" s="115"/>
      <c r="T274" s="115">
        <v>-16.766990016598601</v>
      </c>
      <c r="U274" s="116">
        <v>33</v>
      </c>
      <c r="V274" s="115">
        <v>-3.2985152297833</v>
      </c>
      <c r="W274" s="116">
        <v>30</v>
      </c>
      <c r="X274" s="115"/>
      <c r="Y274" s="116"/>
      <c r="Z274" s="115">
        <v>5.00018555334659</v>
      </c>
      <c r="AA274" s="116">
        <v>37</v>
      </c>
    </row>
    <row r="275" spans="1:27" x14ac:dyDescent="0.25">
      <c r="A275" s="113" t="s">
        <v>216</v>
      </c>
      <c r="B275" s="114">
        <v>43959</v>
      </c>
      <c r="C275" s="115">
        <v>5.5602</v>
      </c>
      <c r="D275" s="115"/>
      <c r="E275" s="115"/>
      <c r="F275" s="115"/>
      <c r="G275" s="115"/>
      <c r="H275" s="115"/>
      <c r="I275" s="115"/>
      <c r="J275" s="115"/>
      <c r="K275" s="115"/>
      <c r="L275" s="115"/>
      <c r="M275" s="115"/>
      <c r="N275" s="115"/>
      <c r="O275" s="115"/>
      <c r="P275" s="115"/>
      <c r="Q275" s="115"/>
      <c r="R275" s="115"/>
      <c r="S275" s="115"/>
      <c r="T275" s="115">
        <v>-33.933301938779103</v>
      </c>
      <c r="U275" s="116">
        <v>60</v>
      </c>
      <c r="V275" s="115"/>
      <c r="W275" s="116"/>
      <c r="X275" s="115"/>
      <c r="Y275" s="116"/>
      <c r="Z275" s="115">
        <v>-20.991282383419701</v>
      </c>
      <c r="AA275" s="116">
        <v>63</v>
      </c>
    </row>
    <row r="276" spans="1:27" x14ac:dyDescent="0.25">
      <c r="A276" s="113" t="s">
        <v>217</v>
      </c>
      <c r="B276" s="114">
        <v>43959</v>
      </c>
      <c r="C276" s="115">
        <v>6.7568999999999999</v>
      </c>
      <c r="D276" s="115"/>
      <c r="E276" s="115"/>
      <c r="F276" s="115"/>
      <c r="G276" s="115"/>
      <c r="H276" s="115"/>
      <c r="I276" s="115"/>
      <c r="J276" s="115"/>
      <c r="K276" s="115"/>
      <c r="L276" s="115"/>
      <c r="M276" s="115"/>
      <c r="N276" s="115"/>
      <c r="O276" s="115"/>
      <c r="P276" s="115"/>
      <c r="Q276" s="115"/>
      <c r="R276" s="115"/>
      <c r="S276" s="115"/>
      <c r="T276" s="115">
        <v>-30.019752695327401</v>
      </c>
      <c r="U276" s="116">
        <v>57</v>
      </c>
      <c r="V276" s="115"/>
      <c r="W276" s="116"/>
      <c r="X276" s="115"/>
      <c r="Y276" s="116"/>
      <c r="Z276" s="115">
        <v>-17.433453608247401</v>
      </c>
      <c r="AA276" s="116">
        <v>61</v>
      </c>
    </row>
    <row r="277" spans="1:27" x14ac:dyDescent="0.25">
      <c r="A277" s="113" t="s">
        <v>218</v>
      </c>
      <c r="B277" s="114">
        <v>43959</v>
      </c>
      <c r="C277" s="115">
        <v>15.9565</v>
      </c>
      <c r="D277" s="115"/>
      <c r="E277" s="115"/>
      <c r="F277" s="115"/>
      <c r="G277" s="115"/>
      <c r="H277" s="115"/>
      <c r="I277" s="115"/>
      <c r="J277" s="115"/>
      <c r="K277" s="115"/>
      <c r="L277" s="115"/>
      <c r="M277" s="115"/>
      <c r="N277" s="115"/>
      <c r="O277" s="115"/>
      <c r="P277" s="115"/>
      <c r="Q277" s="115"/>
      <c r="R277" s="115"/>
      <c r="S277" s="115"/>
      <c r="T277" s="115">
        <v>-13.9285940204109</v>
      </c>
      <c r="U277" s="116">
        <v>23</v>
      </c>
      <c r="V277" s="115">
        <v>-0.36311916247070303</v>
      </c>
      <c r="W277" s="116">
        <v>15</v>
      </c>
      <c r="X277" s="115">
        <v>8.0843119546485003</v>
      </c>
      <c r="Y277" s="116">
        <v>6</v>
      </c>
      <c r="Z277" s="115">
        <v>10.688901179941</v>
      </c>
      <c r="AA277" s="116">
        <v>26</v>
      </c>
    </row>
    <row r="278" spans="1:27" x14ac:dyDescent="0.25">
      <c r="A278" s="113" t="s">
        <v>219</v>
      </c>
      <c r="B278" s="114">
        <v>43959</v>
      </c>
      <c r="C278" s="115">
        <v>69.099999999999994</v>
      </c>
      <c r="D278" s="115"/>
      <c r="E278" s="115"/>
      <c r="F278" s="115"/>
      <c r="G278" s="115"/>
      <c r="H278" s="115"/>
      <c r="I278" s="115"/>
      <c r="J278" s="115"/>
      <c r="K278" s="115"/>
      <c r="L278" s="115"/>
      <c r="M278" s="115"/>
      <c r="N278" s="115"/>
      <c r="O278" s="115"/>
      <c r="P278" s="115"/>
      <c r="Q278" s="115"/>
      <c r="R278" s="115"/>
      <c r="S278" s="115"/>
      <c r="T278" s="115">
        <v>-13.6738261738262</v>
      </c>
      <c r="U278" s="116">
        <v>20</v>
      </c>
      <c r="V278" s="115">
        <v>0.64355841300365402</v>
      </c>
      <c r="W278" s="116">
        <v>10</v>
      </c>
      <c r="X278" s="115">
        <v>6.0934167117619298</v>
      </c>
      <c r="Y278" s="116">
        <v>12</v>
      </c>
      <c r="Z278" s="115">
        <v>10.688777662176999</v>
      </c>
      <c r="AA278" s="116">
        <v>27</v>
      </c>
    </row>
    <row r="279" spans="1:27" x14ac:dyDescent="0.25">
      <c r="A279" s="113" t="s">
        <v>220</v>
      </c>
      <c r="B279" s="114">
        <v>43959</v>
      </c>
      <c r="C279" s="115">
        <v>21.79</v>
      </c>
      <c r="D279" s="115"/>
      <c r="E279" s="115"/>
      <c r="F279" s="115"/>
      <c r="G279" s="115"/>
      <c r="H279" s="115"/>
      <c r="I279" s="115"/>
      <c r="J279" s="115"/>
      <c r="K279" s="115"/>
      <c r="L279" s="115"/>
      <c r="M279" s="115"/>
      <c r="N279" s="115"/>
      <c r="O279" s="115"/>
      <c r="P279" s="115"/>
      <c r="Q279" s="115"/>
      <c r="R279" s="115"/>
      <c r="S279" s="115"/>
      <c r="T279" s="115">
        <v>-11.283697076046799</v>
      </c>
      <c r="U279" s="116">
        <v>14</v>
      </c>
      <c r="V279" s="115">
        <v>-1.2361667059100501</v>
      </c>
      <c r="W279" s="116">
        <v>18</v>
      </c>
      <c r="X279" s="115">
        <v>1.52994390250762</v>
      </c>
      <c r="Y279" s="116">
        <v>32</v>
      </c>
      <c r="Z279" s="115">
        <v>8.9694026149146993</v>
      </c>
      <c r="AA279" s="116">
        <v>30</v>
      </c>
    </row>
    <row r="280" spans="1:27" x14ac:dyDescent="0.25">
      <c r="A280" s="113" t="s">
        <v>221</v>
      </c>
      <c r="B280" s="114">
        <v>43959</v>
      </c>
      <c r="C280" s="115">
        <v>10.5732</v>
      </c>
      <c r="D280" s="115"/>
      <c r="E280" s="115"/>
      <c r="F280" s="115"/>
      <c r="G280" s="115"/>
      <c r="H280" s="115"/>
      <c r="I280" s="115"/>
      <c r="J280" s="115"/>
      <c r="K280" s="115"/>
      <c r="L280" s="115"/>
      <c r="M280" s="115"/>
      <c r="N280" s="115"/>
      <c r="O280" s="115"/>
      <c r="P280" s="115"/>
      <c r="Q280" s="115"/>
      <c r="R280" s="115"/>
      <c r="S280" s="115"/>
      <c r="T280" s="115">
        <v>-23.093263772541899</v>
      </c>
      <c r="U280" s="116">
        <v>48</v>
      </c>
      <c r="V280" s="115">
        <v>-7.1174648027385201</v>
      </c>
      <c r="W280" s="116">
        <v>44</v>
      </c>
      <c r="X280" s="115"/>
      <c r="Y280" s="116"/>
      <c r="Z280" s="115">
        <v>1.3947866666666699</v>
      </c>
      <c r="AA280" s="116">
        <v>43</v>
      </c>
    </row>
    <row r="281" spans="1:27" x14ac:dyDescent="0.25">
      <c r="A281" s="113" t="s">
        <v>222</v>
      </c>
      <c r="B281" s="114">
        <v>43959</v>
      </c>
      <c r="C281" s="115">
        <v>7.7591999999999999</v>
      </c>
      <c r="D281" s="115"/>
      <c r="E281" s="115"/>
      <c r="F281" s="115"/>
      <c r="G281" s="115"/>
      <c r="H281" s="115"/>
      <c r="I281" s="115"/>
      <c r="J281" s="115"/>
      <c r="K281" s="115"/>
      <c r="L281" s="115"/>
      <c r="M281" s="115"/>
      <c r="N281" s="115"/>
      <c r="O281" s="115"/>
      <c r="P281" s="115"/>
      <c r="Q281" s="115"/>
      <c r="R281" s="115"/>
      <c r="S281" s="115"/>
      <c r="T281" s="115">
        <v>-25.814023188615501</v>
      </c>
      <c r="U281" s="116">
        <v>55</v>
      </c>
      <c r="V281" s="115">
        <v>-10.4229566661623</v>
      </c>
      <c r="W281" s="116">
        <v>46</v>
      </c>
      <c r="X281" s="115"/>
      <c r="Y281" s="116"/>
      <c r="Z281" s="115">
        <v>-6.8214512093411201</v>
      </c>
      <c r="AA281" s="116">
        <v>49</v>
      </c>
    </row>
    <row r="282" spans="1:27" x14ac:dyDescent="0.25">
      <c r="A282" s="113" t="s">
        <v>223</v>
      </c>
      <c r="B282" s="114">
        <v>43959</v>
      </c>
      <c r="C282" s="115">
        <v>7.4137000000000004</v>
      </c>
      <c r="D282" s="115"/>
      <c r="E282" s="115"/>
      <c r="F282" s="115"/>
      <c r="G282" s="115"/>
      <c r="H282" s="115"/>
      <c r="I282" s="115"/>
      <c r="J282" s="115"/>
      <c r="K282" s="115"/>
      <c r="L282" s="115"/>
      <c r="M282" s="115"/>
      <c r="N282" s="115"/>
      <c r="O282" s="115"/>
      <c r="P282" s="115"/>
      <c r="Q282" s="115"/>
      <c r="R282" s="115"/>
      <c r="S282" s="115"/>
      <c r="T282" s="115">
        <v>-23.2162258432685</v>
      </c>
      <c r="U282" s="116">
        <v>49</v>
      </c>
      <c r="V282" s="115">
        <v>-8.9508966834386605</v>
      </c>
      <c r="W282" s="116">
        <v>45</v>
      </c>
      <c r="X282" s="115"/>
      <c r="Y282" s="116"/>
      <c r="Z282" s="115">
        <v>-8.3098547535211207</v>
      </c>
      <c r="AA282" s="116">
        <v>53</v>
      </c>
    </row>
    <row r="283" spans="1:27" x14ac:dyDescent="0.25">
      <c r="A283" s="113" t="s">
        <v>224</v>
      </c>
      <c r="B283" s="114">
        <v>43959</v>
      </c>
      <c r="C283" s="115">
        <v>6.8525999999999998</v>
      </c>
      <c r="D283" s="115"/>
      <c r="E283" s="115"/>
      <c r="F283" s="115"/>
      <c r="G283" s="115"/>
      <c r="H283" s="115"/>
      <c r="I283" s="115"/>
      <c r="J283" s="115"/>
      <c r="K283" s="115"/>
      <c r="L283" s="115"/>
      <c r="M283" s="115"/>
      <c r="N283" s="115"/>
      <c r="O283" s="115"/>
      <c r="P283" s="115"/>
      <c r="Q283" s="115"/>
      <c r="R283" s="115"/>
      <c r="S283" s="115"/>
      <c r="T283" s="115">
        <v>-20.349850163774502</v>
      </c>
      <c r="U283" s="116">
        <v>45</v>
      </c>
      <c r="V283" s="115"/>
      <c r="W283" s="116"/>
      <c r="X283" s="115"/>
      <c r="Y283" s="116"/>
      <c r="Z283" s="115">
        <v>-13.659940546967899</v>
      </c>
      <c r="AA283" s="116">
        <v>58</v>
      </c>
    </row>
    <row r="284" spans="1:27" x14ac:dyDescent="0.25">
      <c r="A284" s="113" t="s">
        <v>225</v>
      </c>
      <c r="B284" s="114">
        <v>43959</v>
      </c>
      <c r="C284" s="115">
        <v>7.1891999999999996</v>
      </c>
      <c r="D284" s="115"/>
      <c r="E284" s="115"/>
      <c r="F284" s="115"/>
      <c r="G284" s="115"/>
      <c r="H284" s="115"/>
      <c r="I284" s="115"/>
      <c r="J284" s="115"/>
      <c r="K284" s="115"/>
      <c r="L284" s="115"/>
      <c r="M284" s="115"/>
      <c r="N284" s="115"/>
      <c r="O284" s="115"/>
      <c r="P284" s="115"/>
      <c r="Q284" s="115"/>
      <c r="R284" s="115"/>
      <c r="S284" s="115"/>
      <c r="T284" s="115">
        <v>-18.443885223908701</v>
      </c>
      <c r="U284" s="116">
        <v>40</v>
      </c>
      <c r="V284" s="115"/>
      <c r="W284" s="116"/>
      <c r="X284" s="115"/>
      <c r="Y284" s="116"/>
      <c r="Z284" s="115">
        <v>-13.272212160414</v>
      </c>
      <c r="AA284" s="116">
        <v>57</v>
      </c>
    </row>
    <row r="285" spans="1:27" x14ac:dyDescent="0.25">
      <c r="A285" s="113" t="s">
        <v>226</v>
      </c>
      <c r="B285" s="114">
        <v>43959</v>
      </c>
      <c r="C285" s="115">
        <v>77.045100000000005</v>
      </c>
      <c r="D285" s="115"/>
      <c r="E285" s="115"/>
      <c r="F285" s="115"/>
      <c r="G285" s="115"/>
      <c r="H285" s="115"/>
      <c r="I285" s="115"/>
      <c r="J285" s="115"/>
      <c r="K285" s="115"/>
      <c r="L285" s="115"/>
      <c r="M285" s="115"/>
      <c r="N285" s="115"/>
      <c r="O285" s="115"/>
      <c r="P285" s="115"/>
      <c r="Q285" s="115"/>
      <c r="R285" s="115"/>
      <c r="S285" s="115"/>
      <c r="T285" s="115">
        <v>-12.8591439302457</v>
      </c>
      <c r="U285" s="116">
        <v>18</v>
      </c>
      <c r="V285" s="115">
        <v>-1.7219973105592801</v>
      </c>
      <c r="W285" s="116">
        <v>21</v>
      </c>
      <c r="X285" s="115">
        <v>4.0793483768994996</v>
      </c>
      <c r="Y285" s="116">
        <v>21</v>
      </c>
      <c r="Z285" s="115">
        <v>11.069436196937801</v>
      </c>
      <c r="AA285" s="116">
        <v>24</v>
      </c>
    </row>
    <row r="286" spans="1:27" x14ac:dyDescent="0.25">
      <c r="A286" s="135"/>
      <c r="B286" s="135"/>
      <c r="C286" s="135"/>
      <c r="D286" s="117"/>
      <c r="E286" s="117"/>
      <c r="F286" s="117"/>
      <c r="G286" s="117"/>
      <c r="H286" s="117"/>
      <c r="I286" s="117"/>
      <c r="J286" s="117"/>
      <c r="K286" s="117"/>
      <c r="L286" s="117"/>
      <c r="M286" s="117"/>
      <c r="N286" s="117"/>
      <c r="O286" s="117"/>
      <c r="P286" s="117"/>
      <c r="Q286" s="117"/>
      <c r="R286" s="117"/>
      <c r="S286" s="117"/>
      <c r="T286" s="135" t="s">
        <v>4</v>
      </c>
      <c r="U286" s="135"/>
      <c r="V286" s="135" t="s">
        <v>5</v>
      </c>
      <c r="W286" s="135"/>
      <c r="X286" s="135" t="s">
        <v>6</v>
      </c>
      <c r="Y286" s="135"/>
      <c r="Z286" s="117" t="s">
        <v>46</v>
      </c>
      <c r="AA286" s="135" t="s">
        <v>405</v>
      </c>
    </row>
    <row r="287" spans="1:27" x14ac:dyDescent="0.25">
      <c r="A287" s="135"/>
      <c r="B287" s="135"/>
      <c r="C287" s="135"/>
      <c r="D287" s="117"/>
      <c r="E287" s="117"/>
      <c r="F287" s="117"/>
      <c r="G287" s="117"/>
      <c r="H287" s="117"/>
      <c r="I287" s="117"/>
      <c r="J287" s="117"/>
      <c r="K287" s="117"/>
      <c r="L287" s="117"/>
      <c r="M287" s="117"/>
      <c r="N287" s="117"/>
      <c r="O287" s="117"/>
      <c r="P287" s="117"/>
      <c r="Q287" s="117"/>
      <c r="R287" s="117"/>
      <c r="S287" s="117"/>
      <c r="T287" s="117" t="s">
        <v>0</v>
      </c>
      <c r="U287" s="117"/>
      <c r="V287" s="117" t="s">
        <v>0</v>
      </c>
      <c r="W287" s="117"/>
      <c r="X287" s="117" t="s">
        <v>0</v>
      </c>
      <c r="Y287" s="117"/>
      <c r="Z287" s="117" t="s">
        <v>0</v>
      </c>
      <c r="AA287" s="135"/>
    </row>
    <row r="288" spans="1:27" x14ac:dyDescent="0.25">
      <c r="A288" s="117" t="s">
        <v>7</v>
      </c>
      <c r="B288" s="117" t="s">
        <v>8</v>
      </c>
      <c r="C288" s="117" t="s">
        <v>9</v>
      </c>
      <c r="D288" s="117"/>
      <c r="E288" s="117"/>
      <c r="F288" s="117"/>
      <c r="G288" s="117"/>
      <c r="H288" s="117"/>
      <c r="I288" s="117"/>
      <c r="J288" s="117"/>
      <c r="K288" s="117"/>
      <c r="L288" s="117"/>
      <c r="M288" s="117"/>
      <c r="N288" s="117"/>
      <c r="O288" s="117"/>
      <c r="P288" s="117"/>
      <c r="Q288" s="117"/>
      <c r="R288" s="117"/>
      <c r="S288" s="117"/>
      <c r="T288" s="117"/>
      <c r="U288" s="117" t="s">
        <v>10</v>
      </c>
      <c r="V288" s="117"/>
      <c r="W288" s="117" t="s">
        <v>10</v>
      </c>
      <c r="X288" s="117"/>
      <c r="Y288" s="117" t="s">
        <v>10</v>
      </c>
      <c r="Z288" s="117"/>
      <c r="AA288" s="117" t="s">
        <v>10</v>
      </c>
    </row>
    <row r="289" spans="1:27" x14ac:dyDescent="0.25">
      <c r="A289" s="112" t="s">
        <v>387</v>
      </c>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row>
    <row r="290" spans="1:27" x14ac:dyDescent="0.25">
      <c r="A290" s="113" t="s">
        <v>266</v>
      </c>
      <c r="B290" s="114">
        <v>43959</v>
      </c>
      <c r="C290" s="115">
        <v>33.06</v>
      </c>
      <c r="D290" s="115"/>
      <c r="E290" s="115"/>
      <c r="F290" s="115"/>
      <c r="G290" s="115"/>
      <c r="H290" s="115"/>
      <c r="I290" s="115"/>
      <c r="J290" s="115"/>
      <c r="K290" s="115"/>
      <c r="L290" s="115"/>
      <c r="M290" s="115"/>
      <c r="N290" s="115"/>
      <c r="O290" s="115"/>
      <c r="P290" s="115"/>
      <c r="Q290" s="115"/>
      <c r="R290" s="115"/>
      <c r="S290" s="115"/>
      <c r="T290" s="115">
        <v>-13.101258007919601</v>
      </c>
      <c r="U290" s="116">
        <v>17</v>
      </c>
      <c r="V290" s="115">
        <v>-0.505942479925376</v>
      </c>
      <c r="W290" s="116">
        <v>13</v>
      </c>
      <c r="X290" s="115">
        <v>4.8145436076470602</v>
      </c>
      <c r="Y290" s="116">
        <v>14</v>
      </c>
      <c r="Z290" s="115">
        <v>16.949053564236799</v>
      </c>
      <c r="AA290" s="116">
        <v>27</v>
      </c>
    </row>
    <row r="291" spans="1:27" x14ac:dyDescent="0.25">
      <c r="A291" s="113" t="s">
        <v>406</v>
      </c>
      <c r="B291" s="114">
        <v>43959</v>
      </c>
      <c r="C291" s="115">
        <v>27.03</v>
      </c>
      <c r="D291" s="115"/>
      <c r="E291" s="115"/>
      <c r="F291" s="115"/>
      <c r="G291" s="115"/>
      <c r="H291" s="115"/>
      <c r="I291" s="115"/>
      <c r="J291" s="115"/>
      <c r="K291" s="115"/>
      <c r="L291" s="115"/>
      <c r="M291" s="115"/>
      <c r="N291" s="115"/>
      <c r="O291" s="115"/>
      <c r="P291" s="115"/>
      <c r="Q291" s="115"/>
      <c r="R291" s="115"/>
      <c r="S291" s="115"/>
      <c r="T291" s="115">
        <v>-11.807181889149099</v>
      </c>
      <c r="U291" s="116">
        <v>15</v>
      </c>
      <c r="V291" s="115">
        <v>0.34859130909339398</v>
      </c>
      <c r="W291" s="116">
        <v>9</v>
      </c>
      <c r="X291" s="115">
        <v>5.6998876419408697</v>
      </c>
      <c r="Y291" s="116">
        <v>11</v>
      </c>
      <c r="Z291" s="115">
        <v>14.2633483841214</v>
      </c>
      <c r="AA291" s="116">
        <v>31</v>
      </c>
    </row>
    <row r="292" spans="1:27" x14ac:dyDescent="0.25">
      <c r="A292" s="113" t="s">
        <v>267</v>
      </c>
      <c r="B292" s="114">
        <v>43959</v>
      </c>
      <c r="C292" s="115">
        <v>27.03</v>
      </c>
      <c r="D292" s="115"/>
      <c r="E292" s="115"/>
      <c r="F292" s="115"/>
      <c r="G292" s="115"/>
      <c r="H292" s="115"/>
      <c r="I292" s="115"/>
      <c r="J292" s="115"/>
      <c r="K292" s="115"/>
      <c r="L292" s="115"/>
      <c r="M292" s="115"/>
      <c r="N292" s="115"/>
      <c r="O292" s="115"/>
      <c r="P292" s="115"/>
      <c r="Q292" s="115"/>
      <c r="R292" s="115"/>
      <c r="S292" s="115"/>
      <c r="T292" s="115">
        <v>-11.807181889149099</v>
      </c>
      <c r="U292" s="116">
        <v>15</v>
      </c>
      <c r="V292" s="115">
        <v>0.34859130909339398</v>
      </c>
      <c r="W292" s="116">
        <v>9</v>
      </c>
      <c r="X292" s="115">
        <v>5.6998876419408697</v>
      </c>
      <c r="Y292" s="116">
        <v>11</v>
      </c>
      <c r="Z292" s="115">
        <v>14.2633483841214</v>
      </c>
      <c r="AA292" s="116">
        <v>31</v>
      </c>
    </row>
    <row r="293" spans="1:27" x14ac:dyDescent="0.25">
      <c r="A293" s="113" t="s">
        <v>268</v>
      </c>
      <c r="B293" s="114">
        <v>43959</v>
      </c>
      <c r="C293" s="115">
        <v>40.130899999999997</v>
      </c>
      <c r="D293" s="115"/>
      <c r="E293" s="115"/>
      <c r="F293" s="115"/>
      <c r="G293" s="115"/>
      <c r="H293" s="115"/>
      <c r="I293" s="115"/>
      <c r="J293" s="115"/>
      <c r="K293" s="115"/>
      <c r="L293" s="115"/>
      <c r="M293" s="115"/>
      <c r="N293" s="115"/>
      <c r="O293" s="115"/>
      <c r="P293" s="115"/>
      <c r="Q293" s="115"/>
      <c r="R293" s="115"/>
      <c r="S293" s="115"/>
      <c r="T293" s="115">
        <v>-6.9956906235553404</v>
      </c>
      <c r="U293" s="116">
        <v>8</v>
      </c>
      <c r="V293" s="115">
        <v>4.1006978729909997</v>
      </c>
      <c r="W293" s="116">
        <v>2</v>
      </c>
      <c r="X293" s="115">
        <v>6.90343848068688</v>
      </c>
      <c r="Y293" s="116">
        <v>5</v>
      </c>
      <c r="Z293" s="115">
        <v>29.071579434311399</v>
      </c>
      <c r="AA293" s="116">
        <v>15</v>
      </c>
    </row>
    <row r="294" spans="1:27" x14ac:dyDescent="0.25">
      <c r="A294" s="113" t="s">
        <v>269</v>
      </c>
      <c r="B294" s="114">
        <v>43959</v>
      </c>
      <c r="C294" s="115">
        <v>35.18</v>
      </c>
      <c r="D294" s="115"/>
      <c r="E294" s="115"/>
      <c r="F294" s="115"/>
      <c r="G294" s="115"/>
      <c r="H294" s="115"/>
      <c r="I294" s="115"/>
      <c r="J294" s="115"/>
      <c r="K294" s="115"/>
      <c r="L294" s="115"/>
      <c r="M294" s="115"/>
      <c r="N294" s="115"/>
      <c r="O294" s="115"/>
      <c r="P294" s="115"/>
      <c r="Q294" s="115"/>
      <c r="R294" s="115"/>
      <c r="S294" s="115"/>
      <c r="T294" s="115">
        <v>-17.466799915438301</v>
      </c>
      <c r="U294" s="116">
        <v>36</v>
      </c>
      <c r="V294" s="115">
        <v>-6.4129331271600902</v>
      </c>
      <c r="W294" s="116">
        <v>44</v>
      </c>
      <c r="X294" s="115">
        <v>-6.2272362718909603E-2</v>
      </c>
      <c r="Y294" s="116">
        <v>38</v>
      </c>
      <c r="Z294" s="115">
        <v>-1.8339536591619201</v>
      </c>
      <c r="AA294" s="116">
        <v>49</v>
      </c>
    </row>
    <row r="295" spans="1:27" x14ac:dyDescent="0.25">
      <c r="A295" s="113" t="s">
        <v>270</v>
      </c>
      <c r="B295" s="114">
        <v>43959</v>
      </c>
      <c r="C295" s="115">
        <v>33.918999999999997</v>
      </c>
      <c r="D295" s="115"/>
      <c r="E295" s="115"/>
      <c r="F295" s="115"/>
      <c r="G295" s="115"/>
      <c r="H295" s="115"/>
      <c r="I295" s="115"/>
      <c r="J295" s="115"/>
      <c r="K295" s="115"/>
      <c r="L295" s="115"/>
      <c r="M295" s="115"/>
      <c r="N295" s="115"/>
      <c r="O295" s="115"/>
      <c r="P295" s="115"/>
      <c r="Q295" s="115"/>
      <c r="R295" s="115"/>
      <c r="S295" s="115"/>
      <c r="T295" s="115">
        <v>-8.1706531375432405</v>
      </c>
      <c r="U295" s="116">
        <v>10</v>
      </c>
      <c r="V295" s="115">
        <v>-7.2497751254501905E-2</v>
      </c>
      <c r="W295" s="116">
        <v>12</v>
      </c>
      <c r="X295" s="115">
        <v>3.7553409881938098</v>
      </c>
      <c r="Y295" s="116">
        <v>20</v>
      </c>
      <c r="Z295" s="115">
        <v>16.6706797784991</v>
      </c>
      <c r="AA295" s="116">
        <v>28</v>
      </c>
    </row>
    <row r="296" spans="1:27" x14ac:dyDescent="0.25">
      <c r="A296" s="113" t="s">
        <v>271</v>
      </c>
      <c r="B296" s="114">
        <v>43959</v>
      </c>
      <c r="C296" s="115">
        <v>8.1</v>
      </c>
      <c r="D296" s="115"/>
      <c r="E296" s="115"/>
      <c r="F296" s="115"/>
      <c r="G296" s="115"/>
      <c r="H296" s="115"/>
      <c r="I296" s="115"/>
      <c r="J296" s="115"/>
      <c r="K296" s="115"/>
      <c r="L296" s="115"/>
      <c r="M296" s="115"/>
      <c r="N296" s="115"/>
      <c r="O296" s="115"/>
      <c r="P296" s="115"/>
      <c r="Q296" s="115"/>
      <c r="R296" s="115"/>
      <c r="S296" s="115"/>
      <c r="T296" s="115">
        <v>-1.6943869701310501</v>
      </c>
      <c r="U296" s="116">
        <v>4</v>
      </c>
      <c r="V296" s="115"/>
      <c r="W296" s="116"/>
      <c r="X296" s="115"/>
      <c r="Y296" s="116"/>
      <c r="Z296" s="115">
        <v>-8.5723114956736701</v>
      </c>
      <c r="AA296" s="116">
        <v>54</v>
      </c>
    </row>
    <row r="297" spans="1:27" x14ac:dyDescent="0.25">
      <c r="A297" s="113" t="s">
        <v>272</v>
      </c>
      <c r="B297" s="114">
        <v>43959</v>
      </c>
      <c r="C297" s="115">
        <v>9.8000000000000007</v>
      </c>
      <c r="D297" s="115"/>
      <c r="E297" s="115"/>
      <c r="F297" s="115"/>
      <c r="G297" s="115"/>
      <c r="H297" s="115"/>
      <c r="I297" s="115"/>
      <c r="J297" s="115"/>
      <c r="K297" s="115"/>
      <c r="L297" s="115"/>
      <c r="M297" s="115"/>
      <c r="N297" s="115"/>
      <c r="O297" s="115"/>
      <c r="P297" s="115"/>
      <c r="Q297" s="115"/>
      <c r="R297" s="115"/>
      <c r="S297" s="115"/>
      <c r="T297" s="115">
        <v>-5.3906365381775103</v>
      </c>
      <c r="U297" s="116">
        <v>5</v>
      </c>
      <c r="V297" s="115"/>
      <c r="W297" s="116"/>
      <c r="X297" s="115"/>
      <c r="Y297" s="116"/>
      <c r="Z297" s="115">
        <v>-1.28747795414461</v>
      </c>
      <c r="AA297" s="116">
        <v>47</v>
      </c>
    </row>
    <row r="298" spans="1:27" x14ac:dyDescent="0.25">
      <c r="A298" s="113" t="s">
        <v>273</v>
      </c>
      <c r="B298" s="114">
        <v>43959</v>
      </c>
      <c r="C298" s="115">
        <v>48.89</v>
      </c>
      <c r="D298" s="115"/>
      <c r="E298" s="115"/>
      <c r="F298" s="115"/>
      <c r="G298" s="115"/>
      <c r="H298" s="115"/>
      <c r="I298" s="115"/>
      <c r="J298" s="115"/>
      <c r="K298" s="115"/>
      <c r="L298" s="115"/>
      <c r="M298" s="115"/>
      <c r="N298" s="115"/>
      <c r="O298" s="115"/>
      <c r="P298" s="115"/>
      <c r="Q298" s="115"/>
      <c r="R298" s="115"/>
      <c r="S298" s="115"/>
      <c r="T298" s="115">
        <v>0.47137604747114997</v>
      </c>
      <c r="U298" s="116">
        <v>2</v>
      </c>
      <c r="V298" s="115">
        <v>3.1379877343510101</v>
      </c>
      <c r="W298" s="116">
        <v>6</v>
      </c>
      <c r="X298" s="115">
        <v>6.7157886328377598</v>
      </c>
      <c r="Y298" s="116">
        <v>6</v>
      </c>
      <c r="Z298" s="115">
        <v>34.706234718826401</v>
      </c>
      <c r="AA298" s="116">
        <v>12</v>
      </c>
    </row>
    <row r="299" spans="1:27" x14ac:dyDescent="0.25">
      <c r="A299" s="113" t="s">
        <v>274</v>
      </c>
      <c r="B299" s="114">
        <v>43959</v>
      </c>
      <c r="C299" s="115">
        <v>58.62</v>
      </c>
      <c r="D299" s="115"/>
      <c r="E299" s="115"/>
      <c r="F299" s="115"/>
      <c r="G299" s="115"/>
      <c r="H299" s="115"/>
      <c r="I299" s="115"/>
      <c r="J299" s="115"/>
      <c r="K299" s="115"/>
      <c r="L299" s="115"/>
      <c r="M299" s="115"/>
      <c r="N299" s="115"/>
      <c r="O299" s="115"/>
      <c r="P299" s="115"/>
      <c r="Q299" s="115"/>
      <c r="R299" s="115"/>
      <c r="S299" s="115"/>
      <c r="T299" s="115">
        <v>-6.9922644309450597</v>
      </c>
      <c r="U299" s="116">
        <v>7</v>
      </c>
      <c r="V299" s="115">
        <v>3.1530495409842798</v>
      </c>
      <c r="W299" s="116">
        <v>5</v>
      </c>
      <c r="X299" s="115">
        <v>6.1395696527506196</v>
      </c>
      <c r="Y299" s="116">
        <v>9</v>
      </c>
      <c r="Z299" s="115">
        <v>41.050029563114599</v>
      </c>
      <c r="AA299" s="116">
        <v>9</v>
      </c>
    </row>
    <row r="300" spans="1:27" x14ac:dyDescent="0.25">
      <c r="A300" s="113" t="s">
        <v>275</v>
      </c>
      <c r="B300" s="114">
        <v>43959</v>
      </c>
      <c r="C300" s="115">
        <v>40.067999999999998</v>
      </c>
      <c r="D300" s="115"/>
      <c r="E300" s="115"/>
      <c r="F300" s="115"/>
      <c r="G300" s="115"/>
      <c r="H300" s="115"/>
      <c r="I300" s="115"/>
      <c r="J300" s="115"/>
      <c r="K300" s="115"/>
      <c r="L300" s="115"/>
      <c r="M300" s="115"/>
      <c r="N300" s="115"/>
      <c r="O300" s="115"/>
      <c r="P300" s="115"/>
      <c r="Q300" s="115"/>
      <c r="R300" s="115"/>
      <c r="S300" s="115"/>
      <c r="T300" s="115">
        <v>-14.650714403388699</v>
      </c>
      <c r="U300" s="116">
        <v>23</v>
      </c>
      <c r="V300" s="115">
        <v>-1.8427903466873601</v>
      </c>
      <c r="W300" s="116">
        <v>19</v>
      </c>
      <c r="X300" s="115">
        <v>6.1883019812070401</v>
      </c>
      <c r="Y300" s="116">
        <v>8</v>
      </c>
      <c r="Z300" s="115">
        <v>22.586581601152499</v>
      </c>
      <c r="AA300" s="116">
        <v>22</v>
      </c>
    </row>
    <row r="301" spans="1:27" x14ac:dyDescent="0.25">
      <c r="A301" s="113" t="s">
        <v>276</v>
      </c>
      <c r="B301" s="114">
        <v>43959</v>
      </c>
      <c r="C301" s="115">
        <v>37.68</v>
      </c>
      <c r="D301" s="115"/>
      <c r="E301" s="115"/>
      <c r="F301" s="115"/>
      <c r="G301" s="115"/>
      <c r="H301" s="115"/>
      <c r="I301" s="115"/>
      <c r="J301" s="115"/>
      <c r="K301" s="115"/>
      <c r="L301" s="115"/>
      <c r="M301" s="115"/>
      <c r="N301" s="115"/>
      <c r="O301" s="115"/>
      <c r="P301" s="115"/>
      <c r="Q301" s="115"/>
      <c r="R301" s="115"/>
      <c r="S301" s="115"/>
      <c r="T301" s="115">
        <v>-16.054878427163999</v>
      </c>
      <c r="U301" s="116">
        <v>31</v>
      </c>
      <c r="V301" s="115">
        <v>-4.1406140004173002</v>
      </c>
      <c r="W301" s="116">
        <v>33</v>
      </c>
      <c r="X301" s="115">
        <v>1.5543606642793899</v>
      </c>
      <c r="Y301" s="116">
        <v>29</v>
      </c>
      <c r="Z301" s="115">
        <v>24.362671810947699</v>
      </c>
      <c r="AA301" s="116">
        <v>19</v>
      </c>
    </row>
    <row r="302" spans="1:27" x14ac:dyDescent="0.25">
      <c r="A302" s="113" t="s">
        <v>277</v>
      </c>
      <c r="B302" s="114">
        <v>43959</v>
      </c>
      <c r="C302" s="115">
        <v>11.226000000000001</v>
      </c>
      <c r="D302" s="115"/>
      <c r="E302" s="115"/>
      <c r="F302" s="115"/>
      <c r="G302" s="115"/>
      <c r="H302" s="115"/>
      <c r="I302" s="115"/>
      <c r="J302" s="115"/>
      <c r="K302" s="115"/>
      <c r="L302" s="115"/>
      <c r="M302" s="115"/>
      <c r="N302" s="115"/>
      <c r="O302" s="115"/>
      <c r="P302" s="115"/>
      <c r="Q302" s="115"/>
      <c r="R302" s="115"/>
      <c r="S302" s="115"/>
      <c r="T302" s="115">
        <v>-20.0305462438623</v>
      </c>
      <c r="U302" s="116">
        <v>45</v>
      </c>
      <c r="V302" s="115">
        <v>-4.3723193147387001</v>
      </c>
      <c r="W302" s="116">
        <v>34</v>
      </c>
      <c r="X302" s="115"/>
      <c r="Y302" s="116"/>
      <c r="Z302" s="115">
        <v>2.8126335637963602</v>
      </c>
      <c r="AA302" s="116">
        <v>42</v>
      </c>
    </row>
    <row r="303" spans="1:27" x14ac:dyDescent="0.25">
      <c r="A303" s="113" t="s">
        <v>278</v>
      </c>
      <c r="B303" s="114">
        <v>43959</v>
      </c>
      <c r="C303" s="115">
        <v>412.01960000000003</v>
      </c>
      <c r="D303" s="115"/>
      <c r="E303" s="115"/>
      <c r="F303" s="115"/>
      <c r="G303" s="115"/>
      <c r="H303" s="115"/>
      <c r="I303" s="115"/>
      <c r="J303" s="115"/>
      <c r="K303" s="115"/>
      <c r="L303" s="115"/>
      <c r="M303" s="115"/>
      <c r="N303" s="115"/>
      <c r="O303" s="115"/>
      <c r="P303" s="115"/>
      <c r="Q303" s="115"/>
      <c r="R303" s="115"/>
      <c r="S303" s="115"/>
      <c r="T303" s="115">
        <v>-25.751958485800099</v>
      </c>
      <c r="U303" s="116">
        <v>57</v>
      </c>
      <c r="V303" s="115">
        <v>-5.9466729837829897</v>
      </c>
      <c r="W303" s="116">
        <v>42</v>
      </c>
      <c r="X303" s="115">
        <v>0.231253729651752</v>
      </c>
      <c r="Y303" s="116">
        <v>37</v>
      </c>
      <c r="Z303" s="115">
        <v>190.59248473827799</v>
      </c>
      <c r="AA303" s="116">
        <v>2</v>
      </c>
    </row>
    <row r="304" spans="1:27" x14ac:dyDescent="0.25">
      <c r="A304" s="113" t="s">
        <v>279</v>
      </c>
      <c r="B304" s="114">
        <v>43959</v>
      </c>
      <c r="C304" s="115">
        <v>277.29000000000002</v>
      </c>
      <c r="D304" s="115"/>
      <c r="E304" s="115"/>
      <c r="F304" s="115"/>
      <c r="G304" s="115"/>
      <c r="H304" s="115"/>
      <c r="I304" s="115"/>
      <c r="J304" s="115"/>
      <c r="K304" s="115"/>
      <c r="L304" s="115"/>
      <c r="M304" s="115"/>
      <c r="N304" s="115"/>
      <c r="O304" s="115"/>
      <c r="P304" s="115"/>
      <c r="Q304" s="115"/>
      <c r="R304" s="115"/>
      <c r="S304" s="115"/>
      <c r="T304" s="115">
        <v>-21.457948478741599</v>
      </c>
      <c r="U304" s="116">
        <v>49</v>
      </c>
      <c r="V304" s="115">
        <v>-2.7201250153471701</v>
      </c>
      <c r="W304" s="116">
        <v>23</v>
      </c>
      <c r="X304" s="115">
        <v>4.0042354720217901</v>
      </c>
      <c r="Y304" s="116">
        <v>19</v>
      </c>
      <c r="Z304" s="115">
        <v>138.07083215397699</v>
      </c>
      <c r="AA304" s="116">
        <v>5</v>
      </c>
    </row>
    <row r="305" spans="1:27" x14ac:dyDescent="0.25">
      <c r="A305" s="113" t="s">
        <v>280</v>
      </c>
      <c r="B305" s="114">
        <v>43959</v>
      </c>
      <c r="C305" s="115">
        <v>380.59899999999999</v>
      </c>
      <c r="D305" s="115"/>
      <c r="E305" s="115"/>
      <c r="F305" s="115"/>
      <c r="G305" s="115"/>
      <c r="H305" s="115"/>
      <c r="I305" s="115"/>
      <c r="J305" s="115"/>
      <c r="K305" s="115"/>
      <c r="L305" s="115"/>
      <c r="M305" s="115"/>
      <c r="N305" s="115"/>
      <c r="O305" s="115"/>
      <c r="P305" s="115"/>
      <c r="Q305" s="115"/>
      <c r="R305" s="115"/>
      <c r="S305" s="115"/>
      <c r="T305" s="115">
        <v>-25.343966581422599</v>
      </c>
      <c r="U305" s="116">
        <v>55</v>
      </c>
      <c r="V305" s="115">
        <v>-7.2351583622680797</v>
      </c>
      <c r="W305" s="116">
        <v>46</v>
      </c>
      <c r="X305" s="115">
        <v>-9.4923379090262397E-2</v>
      </c>
      <c r="Y305" s="116">
        <v>39</v>
      </c>
      <c r="Z305" s="115">
        <v>510.71109998602299</v>
      </c>
      <c r="AA305" s="116">
        <v>1</v>
      </c>
    </row>
    <row r="306" spans="1:27" x14ac:dyDescent="0.25">
      <c r="A306" s="113" t="s">
        <v>281</v>
      </c>
      <c r="B306" s="114">
        <v>43959</v>
      </c>
      <c r="C306" s="115">
        <v>29.1066</v>
      </c>
      <c r="D306" s="115"/>
      <c r="E306" s="115"/>
      <c r="F306" s="115"/>
      <c r="G306" s="115"/>
      <c r="H306" s="115"/>
      <c r="I306" s="115"/>
      <c r="J306" s="115"/>
      <c r="K306" s="115"/>
      <c r="L306" s="115"/>
      <c r="M306" s="115"/>
      <c r="N306" s="115"/>
      <c r="O306" s="115"/>
      <c r="P306" s="115"/>
      <c r="Q306" s="115"/>
      <c r="R306" s="115"/>
      <c r="S306" s="115"/>
      <c r="T306" s="115">
        <v>-17.874599110429301</v>
      </c>
      <c r="U306" s="116">
        <v>39</v>
      </c>
      <c r="V306" s="115">
        <v>-5.4002040109404801</v>
      </c>
      <c r="W306" s="116">
        <v>40</v>
      </c>
      <c r="X306" s="115">
        <v>2.63811640437009</v>
      </c>
      <c r="Y306" s="116">
        <v>25</v>
      </c>
      <c r="Z306" s="115">
        <v>14.314263136289</v>
      </c>
      <c r="AA306" s="116">
        <v>30</v>
      </c>
    </row>
    <row r="307" spans="1:27" x14ac:dyDescent="0.25">
      <c r="A307" s="113" t="s">
        <v>282</v>
      </c>
      <c r="B307" s="114">
        <v>43959</v>
      </c>
      <c r="C307" s="115">
        <v>296.98</v>
      </c>
      <c r="D307" s="115"/>
      <c r="E307" s="115"/>
      <c r="F307" s="115"/>
      <c r="G307" s="115"/>
      <c r="H307" s="115"/>
      <c r="I307" s="115"/>
      <c r="J307" s="115"/>
      <c r="K307" s="115"/>
      <c r="L307" s="115"/>
      <c r="M307" s="115"/>
      <c r="N307" s="115"/>
      <c r="O307" s="115"/>
      <c r="P307" s="115"/>
      <c r="Q307" s="115"/>
      <c r="R307" s="115"/>
      <c r="S307" s="115"/>
      <c r="T307" s="115">
        <v>-20.528845900937899</v>
      </c>
      <c r="U307" s="116">
        <v>47</v>
      </c>
      <c r="V307" s="115">
        <v>-2.91703659367696</v>
      </c>
      <c r="W307" s="116">
        <v>24</v>
      </c>
      <c r="X307" s="115">
        <v>2.5289989127633299</v>
      </c>
      <c r="Y307" s="116">
        <v>26</v>
      </c>
      <c r="Z307" s="115">
        <v>138.40869450317101</v>
      </c>
      <c r="AA307" s="116">
        <v>4</v>
      </c>
    </row>
    <row r="308" spans="1:27" x14ac:dyDescent="0.25">
      <c r="A308" s="113" t="s">
        <v>283</v>
      </c>
      <c r="B308" s="114">
        <v>43959</v>
      </c>
      <c r="C308" s="115">
        <v>7.88</v>
      </c>
      <c r="D308" s="115"/>
      <c r="E308" s="115"/>
      <c r="F308" s="115"/>
      <c r="G308" s="115"/>
      <c r="H308" s="115"/>
      <c r="I308" s="115"/>
      <c r="J308" s="115"/>
      <c r="K308" s="115"/>
      <c r="L308" s="115"/>
      <c r="M308" s="115"/>
      <c r="N308" s="115"/>
      <c r="O308" s="115"/>
      <c r="P308" s="115"/>
      <c r="Q308" s="115"/>
      <c r="R308" s="115"/>
      <c r="S308" s="115"/>
      <c r="T308" s="115">
        <v>-24.812858460047799</v>
      </c>
      <c r="U308" s="116">
        <v>54</v>
      </c>
      <c r="V308" s="115"/>
      <c r="W308" s="116"/>
      <c r="X308" s="115"/>
      <c r="Y308" s="116"/>
      <c r="Z308" s="115">
        <v>-9.9588159588159595</v>
      </c>
      <c r="AA308" s="116">
        <v>58</v>
      </c>
    </row>
    <row r="309" spans="1:27" x14ac:dyDescent="0.25">
      <c r="A309" s="113" t="s">
        <v>284</v>
      </c>
      <c r="B309" s="114">
        <v>43959</v>
      </c>
      <c r="C309" s="115">
        <v>22.49</v>
      </c>
      <c r="D309" s="115"/>
      <c r="E309" s="115"/>
      <c r="F309" s="115"/>
      <c r="G309" s="115"/>
      <c r="H309" s="115"/>
      <c r="I309" s="115"/>
      <c r="J309" s="115"/>
      <c r="K309" s="115"/>
      <c r="L309" s="115"/>
      <c r="M309" s="115"/>
      <c r="N309" s="115"/>
      <c r="O309" s="115"/>
      <c r="P309" s="115"/>
      <c r="Q309" s="115"/>
      <c r="R309" s="115"/>
      <c r="S309" s="115"/>
      <c r="T309" s="115">
        <v>-10.689253476854599</v>
      </c>
      <c r="U309" s="116">
        <v>12</v>
      </c>
      <c r="V309" s="115">
        <v>-1.7668075297733401</v>
      </c>
      <c r="W309" s="116">
        <v>18</v>
      </c>
      <c r="X309" s="115">
        <v>2.8409698993401502</v>
      </c>
      <c r="Y309" s="116">
        <v>24</v>
      </c>
      <c r="Z309" s="115">
        <v>18.745271381578899</v>
      </c>
      <c r="AA309" s="116">
        <v>25</v>
      </c>
    </row>
    <row r="310" spans="1:27" x14ac:dyDescent="0.25">
      <c r="A310" s="113" t="s">
        <v>285</v>
      </c>
      <c r="B310" s="114">
        <v>43959</v>
      </c>
      <c r="C310" s="115">
        <v>41.61</v>
      </c>
      <c r="D310" s="115"/>
      <c r="E310" s="115"/>
      <c r="F310" s="115"/>
      <c r="G310" s="115"/>
      <c r="H310" s="115"/>
      <c r="I310" s="115"/>
      <c r="J310" s="115"/>
      <c r="K310" s="115"/>
      <c r="L310" s="115"/>
      <c r="M310" s="115"/>
      <c r="N310" s="115"/>
      <c r="O310" s="115"/>
      <c r="P310" s="115"/>
      <c r="Q310" s="115"/>
      <c r="R310" s="115"/>
      <c r="S310" s="115"/>
      <c r="T310" s="115">
        <v>-23.684423976423702</v>
      </c>
      <c r="U310" s="116">
        <v>52</v>
      </c>
      <c r="V310" s="115">
        <v>-4.7184620493696103</v>
      </c>
      <c r="W310" s="116">
        <v>37</v>
      </c>
      <c r="X310" s="115">
        <v>1.4691443963475801</v>
      </c>
      <c r="Y310" s="116">
        <v>32</v>
      </c>
      <c r="Z310" s="115">
        <v>27.794868706335802</v>
      </c>
      <c r="AA310" s="116">
        <v>16</v>
      </c>
    </row>
    <row r="311" spans="1:27" x14ac:dyDescent="0.25">
      <c r="A311" s="113" t="s">
        <v>286</v>
      </c>
      <c r="B311" s="114">
        <v>43959</v>
      </c>
      <c r="C311" s="115">
        <v>7.87</v>
      </c>
      <c r="D311" s="115"/>
      <c r="E311" s="115"/>
      <c r="F311" s="115"/>
      <c r="G311" s="115"/>
      <c r="H311" s="115"/>
      <c r="I311" s="115"/>
      <c r="J311" s="115"/>
      <c r="K311" s="115"/>
      <c r="L311" s="115"/>
      <c r="M311" s="115"/>
      <c r="N311" s="115"/>
      <c r="O311" s="115"/>
      <c r="P311" s="115"/>
      <c r="Q311" s="115"/>
      <c r="R311" s="115"/>
      <c r="S311" s="115"/>
      <c r="T311" s="115">
        <v>-15.8753094203914</v>
      </c>
      <c r="U311" s="116">
        <v>30</v>
      </c>
      <c r="V311" s="115"/>
      <c r="W311" s="116"/>
      <c r="X311" s="115"/>
      <c r="Y311" s="116"/>
      <c r="Z311" s="115">
        <v>-9.0191415313225001</v>
      </c>
      <c r="AA311" s="116">
        <v>55</v>
      </c>
    </row>
    <row r="312" spans="1:27" x14ac:dyDescent="0.25">
      <c r="A312" s="113" t="s">
        <v>287</v>
      </c>
      <c r="B312" s="114">
        <v>43959</v>
      </c>
      <c r="C312" s="115">
        <v>43.87</v>
      </c>
      <c r="D312" s="115"/>
      <c r="E312" s="115"/>
      <c r="F312" s="115"/>
      <c r="G312" s="115"/>
      <c r="H312" s="115"/>
      <c r="I312" s="115"/>
      <c r="J312" s="115"/>
      <c r="K312" s="115"/>
      <c r="L312" s="115"/>
      <c r="M312" s="115"/>
      <c r="N312" s="115"/>
      <c r="O312" s="115"/>
      <c r="P312" s="115"/>
      <c r="Q312" s="115"/>
      <c r="R312" s="115"/>
      <c r="S312" s="115"/>
      <c r="T312" s="115">
        <v>-10.1482816646751</v>
      </c>
      <c r="U312" s="116">
        <v>11</v>
      </c>
      <c r="V312" s="115">
        <v>1.56579359963765</v>
      </c>
      <c r="W312" s="116">
        <v>7</v>
      </c>
      <c r="X312" s="115">
        <v>5.9597309957036897</v>
      </c>
      <c r="Y312" s="116">
        <v>10</v>
      </c>
      <c r="Z312" s="115">
        <v>25.3382865341258</v>
      </c>
      <c r="AA312" s="116">
        <v>18</v>
      </c>
    </row>
    <row r="313" spans="1:27" x14ac:dyDescent="0.25">
      <c r="A313" s="113" t="s">
        <v>288</v>
      </c>
      <c r="B313" s="114">
        <v>43959</v>
      </c>
      <c r="C313" s="115">
        <v>7.9551999999999996</v>
      </c>
      <c r="D313" s="115"/>
      <c r="E313" s="115"/>
      <c r="F313" s="115"/>
      <c r="G313" s="115"/>
      <c r="H313" s="115"/>
      <c r="I313" s="115"/>
      <c r="J313" s="115"/>
      <c r="K313" s="115"/>
      <c r="L313" s="115"/>
      <c r="M313" s="115"/>
      <c r="N313" s="115"/>
      <c r="O313" s="115"/>
      <c r="P313" s="115"/>
      <c r="Q313" s="115"/>
      <c r="R313" s="115"/>
      <c r="S313" s="115"/>
      <c r="T313" s="115"/>
      <c r="U313" s="116"/>
      <c r="V313" s="115"/>
      <c r="W313" s="116"/>
      <c r="X313" s="115"/>
      <c r="Y313" s="116"/>
      <c r="Z313" s="115">
        <v>-36.766108374384203</v>
      </c>
      <c r="AA313" s="116">
        <v>67</v>
      </c>
    </row>
    <row r="314" spans="1:27" x14ac:dyDescent="0.25">
      <c r="A314" s="113" t="s">
        <v>289</v>
      </c>
      <c r="B314" s="114">
        <v>43959</v>
      </c>
      <c r="C314" s="115">
        <v>13.6036</v>
      </c>
      <c r="D314" s="115"/>
      <c r="E314" s="115"/>
      <c r="F314" s="115"/>
      <c r="G314" s="115"/>
      <c r="H314" s="115"/>
      <c r="I314" s="115"/>
      <c r="J314" s="115"/>
      <c r="K314" s="115"/>
      <c r="L314" s="115"/>
      <c r="M314" s="115"/>
      <c r="N314" s="115"/>
      <c r="O314" s="115"/>
      <c r="P314" s="115"/>
      <c r="Q314" s="115"/>
      <c r="R314" s="115"/>
      <c r="S314" s="115"/>
      <c r="T314" s="115">
        <v>-16.883397268026499</v>
      </c>
      <c r="U314" s="116">
        <v>33</v>
      </c>
      <c r="V314" s="115">
        <v>-2.3772373518657002</v>
      </c>
      <c r="W314" s="116">
        <v>21</v>
      </c>
      <c r="X314" s="115">
        <v>4.0835645954648401</v>
      </c>
      <c r="Y314" s="116">
        <v>17</v>
      </c>
      <c r="Z314" s="115">
        <v>2.9751504184573601</v>
      </c>
      <c r="AA314" s="116">
        <v>40</v>
      </c>
    </row>
    <row r="315" spans="1:27" x14ac:dyDescent="0.25">
      <c r="A315" s="113" t="s">
        <v>290</v>
      </c>
      <c r="B315" s="114">
        <v>43959</v>
      </c>
      <c r="C315" s="115">
        <v>36.829000000000001</v>
      </c>
      <c r="D315" s="115"/>
      <c r="E315" s="115"/>
      <c r="F315" s="115"/>
      <c r="G315" s="115"/>
      <c r="H315" s="115"/>
      <c r="I315" s="115"/>
      <c r="J315" s="115"/>
      <c r="K315" s="115"/>
      <c r="L315" s="115"/>
      <c r="M315" s="115"/>
      <c r="N315" s="115"/>
      <c r="O315" s="115"/>
      <c r="P315" s="115"/>
      <c r="Q315" s="115"/>
      <c r="R315" s="115"/>
      <c r="S315" s="115"/>
      <c r="T315" s="115">
        <v>-14.446813299694799</v>
      </c>
      <c r="U315" s="116">
        <v>22</v>
      </c>
      <c r="V315" s="115">
        <v>-1.8506366552287301</v>
      </c>
      <c r="W315" s="116">
        <v>20</v>
      </c>
      <c r="X315" s="115">
        <v>4.7363364836165802</v>
      </c>
      <c r="Y315" s="116">
        <v>15</v>
      </c>
      <c r="Z315" s="115">
        <v>18.5465625</v>
      </c>
      <c r="AA315" s="116">
        <v>26</v>
      </c>
    </row>
    <row r="316" spans="1:27" x14ac:dyDescent="0.25">
      <c r="A316" s="113" t="s">
        <v>291</v>
      </c>
      <c r="B316" s="114">
        <v>43959</v>
      </c>
      <c r="C316" s="115">
        <v>42.761000000000003</v>
      </c>
      <c r="D316" s="115"/>
      <c r="E316" s="115"/>
      <c r="F316" s="115"/>
      <c r="G316" s="115"/>
      <c r="H316" s="115"/>
      <c r="I316" s="115"/>
      <c r="J316" s="115"/>
      <c r="K316" s="115"/>
      <c r="L316" s="115"/>
      <c r="M316" s="115"/>
      <c r="N316" s="115"/>
      <c r="O316" s="115"/>
      <c r="P316" s="115"/>
      <c r="Q316" s="115"/>
      <c r="R316" s="115"/>
      <c r="S316" s="115"/>
      <c r="T316" s="115">
        <v>-17.646153354238699</v>
      </c>
      <c r="U316" s="116">
        <v>38</v>
      </c>
      <c r="V316" s="115">
        <v>-4.5704751498903304</v>
      </c>
      <c r="W316" s="116">
        <v>36</v>
      </c>
      <c r="X316" s="115">
        <v>3.6633438932289502</v>
      </c>
      <c r="Y316" s="116">
        <v>21</v>
      </c>
      <c r="Z316" s="115">
        <v>23.066676311728401</v>
      </c>
      <c r="AA316" s="116">
        <v>21</v>
      </c>
    </row>
    <row r="317" spans="1:27" x14ac:dyDescent="0.25">
      <c r="A317" s="113" t="s">
        <v>292</v>
      </c>
      <c r="B317" s="114">
        <v>43959</v>
      </c>
      <c r="C317" s="115">
        <v>54.327300000000001</v>
      </c>
      <c r="D317" s="115"/>
      <c r="E317" s="115"/>
      <c r="F317" s="115"/>
      <c r="G317" s="115"/>
      <c r="H317" s="115"/>
      <c r="I317" s="115"/>
      <c r="J317" s="115"/>
      <c r="K317" s="115"/>
      <c r="L317" s="115"/>
      <c r="M317" s="115"/>
      <c r="N317" s="115"/>
      <c r="O317" s="115"/>
      <c r="P317" s="115"/>
      <c r="Q317" s="115"/>
      <c r="R317" s="115"/>
      <c r="S317" s="115"/>
      <c r="T317" s="115">
        <v>-15.0218738909947</v>
      </c>
      <c r="U317" s="116">
        <v>25</v>
      </c>
      <c r="V317" s="115">
        <v>-1.0118144734029499</v>
      </c>
      <c r="W317" s="116">
        <v>15</v>
      </c>
      <c r="X317" s="115">
        <v>2.21383022060414</v>
      </c>
      <c r="Y317" s="116">
        <v>27</v>
      </c>
      <c r="Z317" s="115">
        <v>19.254392632908399</v>
      </c>
      <c r="AA317" s="116">
        <v>23</v>
      </c>
    </row>
    <row r="318" spans="1:27" x14ac:dyDescent="0.25">
      <c r="A318" s="113" t="s">
        <v>293</v>
      </c>
      <c r="B318" s="114">
        <v>43959</v>
      </c>
      <c r="C318" s="115">
        <v>9.3493999999999993</v>
      </c>
      <c r="D318" s="115"/>
      <c r="E318" s="115"/>
      <c r="F318" s="115"/>
      <c r="G318" s="115"/>
      <c r="H318" s="115"/>
      <c r="I318" s="115"/>
      <c r="J318" s="115"/>
      <c r="K318" s="115"/>
      <c r="L318" s="115"/>
      <c r="M318" s="115"/>
      <c r="N318" s="115"/>
      <c r="O318" s="115"/>
      <c r="P318" s="115"/>
      <c r="Q318" s="115"/>
      <c r="R318" s="115"/>
      <c r="S318" s="115"/>
      <c r="T318" s="115">
        <v>-16.726329156472602</v>
      </c>
      <c r="U318" s="116">
        <v>32</v>
      </c>
      <c r="V318" s="115">
        <v>-5.4753821695317297</v>
      </c>
      <c r="W318" s="116">
        <v>41</v>
      </c>
      <c r="X318" s="115"/>
      <c r="Y318" s="116"/>
      <c r="Z318" s="115">
        <v>-1.82949922958398</v>
      </c>
      <c r="AA318" s="116">
        <v>48</v>
      </c>
    </row>
    <row r="319" spans="1:27" x14ac:dyDescent="0.25">
      <c r="A319" s="113" t="s">
        <v>294</v>
      </c>
      <c r="B319" s="114">
        <v>43959</v>
      </c>
      <c r="C319" s="115">
        <v>14.786</v>
      </c>
      <c r="D319" s="115"/>
      <c r="E319" s="115"/>
      <c r="F319" s="115"/>
      <c r="G319" s="115"/>
      <c r="H319" s="115"/>
      <c r="I319" s="115"/>
      <c r="J319" s="115"/>
      <c r="K319" s="115"/>
      <c r="L319" s="115"/>
      <c r="M319" s="115"/>
      <c r="N319" s="115"/>
      <c r="O319" s="115"/>
      <c r="P319" s="115"/>
      <c r="Q319" s="115"/>
      <c r="R319" s="115"/>
      <c r="S319" s="115"/>
      <c r="T319" s="115">
        <v>-13.3284570197624</v>
      </c>
      <c r="U319" s="116">
        <v>18</v>
      </c>
      <c r="V319" s="115">
        <v>1.55105614155458</v>
      </c>
      <c r="W319" s="116">
        <v>8</v>
      </c>
      <c r="X319" s="115"/>
      <c r="Y319" s="116"/>
      <c r="Z319" s="115">
        <v>10.966038920276199</v>
      </c>
      <c r="AA319" s="116">
        <v>34</v>
      </c>
    </row>
    <row r="320" spans="1:27" x14ac:dyDescent="0.25">
      <c r="A320" s="113" t="s">
        <v>295</v>
      </c>
      <c r="B320" s="114">
        <v>43959</v>
      </c>
      <c r="C320" s="115">
        <v>14.0017</v>
      </c>
      <c r="D320" s="115"/>
      <c r="E320" s="115"/>
      <c r="F320" s="115"/>
      <c r="G320" s="115"/>
      <c r="H320" s="115"/>
      <c r="I320" s="115"/>
      <c r="J320" s="115"/>
      <c r="K320" s="115"/>
      <c r="L320" s="115"/>
      <c r="M320" s="115"/>
      <c r="N320" s="115"/>
      <c r="O320" s="115"/>
      <c r="P320" s="115"/>
      <c r="Q320" s="115"/>
      <c r="R320" s="115"/>
      <c r="S320" s="115"/>
      <c r="T320" s="115">
        <v>-14.827134750769201</v>
      </c>
      <c r="U320" s="116">
        <v>24</v>
      </c>
      <c r="V320" s="115">
        <v>-3.2740375460467299</v>
      </c>
      <c r="W320" s="116">
        <v>27</v>
      </c>
      <c r="X320" s="115">
        <v>7.67961728176605</v>
      </c>
      <c r="Y320" s="116">
        <v>4</v>
      </c>
      <c r="Z320" s="115">
        <v>7.55232936918304</v>
      </c>
      <c r="AA320" s="116">
        <v>36</v>
      </c>
    </row>
    <row r="321" spans="1:27" x14ac:dyDescent="0.25">
      <c r="A321" s="113" t="s">
        <v>296</v>
      </c>
      <c r="B321" s="114">
        <v>43959</v>
      </c>
      <c r="C321" s="115">
        <v>37.615900000000003</v>
      </c>
      <c r="D321" s="115"/>
      <c r="E321" s="115"/>
      <c r="F321" s="115"/>
      <c r="G321" s="115"/>
      <c r="H321" s="115"/>
      <c r="I321" s="115"/>
      <c r="J321" s="115"/>
      <c r="K321" s="115"/>
      <c r="L321" s="115"/>
      <c r="M321" s="115"/>
      <c r="N321" s="115"/>
      <c r="O321" s="115"/>
      <c r="P321" s="115"/>
      <c r="Q321" s="115"/>
      <c r="R321" s="115"/>
      <c r="S321" s="115"/>
      <c r="T321" s="115">
        <v>-30.306235929562199</v>
      </c>
      <c r="U321" s="116">
        <v>60</v>
      </c>
      <c r="V321" s="115">
        <v>-11.158802251704101</v>
      </c>
      <c r="W321" s="116">
        <v>49</v>
      </c>
      <c r="X321" s="115">
        <v>-3.5590322921908202</v>
      </c>
      <c r="Y321" s="116">
        <v>40</v>
      </c>
      <c r="Z321" s="115">
        <v>18.865437956204399</v>
      </c>
      <c r="AA321" s="116">
        <v>24</v>
      </c>
    </row>
    <row r="322" spans="1:27" x14ac:dyDescent="0.25">
      <c r="A322" s="113" t="s">
        <v>297</v>
      </c>
      <c r="B322" s="114">
        <v>43959</v>
      </c>
      <c r="C322" s="115">
        <v>8.9092000000000002</v>
      </c>
      <c r="D322" s="115"/>
      <c r="E322" s="115"/>
      <c r="F322" s="115"/>
      <c r="G322" s="115"/>
      <c r="H322" s="115"/>
      <c r="I322" s="115"/>
      <c r="J322" s="115"/>
      <c r="K322" s="115"/>
      <c r="L322" s="115"/>
      <c r="M322" s="115"/>
      <c r="N322" s="115"/>
      <c r="O322" s="115"/>
      <c r="P322" s="115"/>
      <c r="Q322" s="115"/>
      <c r="R322" s="115"/>
      <c r="S322" s="115"/>
      <c r="T322" s="115"/>
      <c r="U322" s="116"/>
      <c r="V322" s="115"/>
      <c r="W322" s="116"/>
      <c r="X322" s="115"/>
      <c r="Y322" s="116"/>
      <c r="Z322" s="115">
        <v>-13.776539792387499</v>
      </c>
      <c r="AA322" s="116">
        <v>59</v>
      </c>
    </row>
    <row r="323" spans="1:27" x14ac:dyDescent="0.25">
      <c r="A323" s="113" t="s">
        <v>298</v>
      </c>
      <c r="B323" s="114">
        <v>43959</v>
      </c>
      <c r="C323" s="115">
        <v>11.6</v>
      </c>
      <c r="D323" s="115"/>
      <c r="E323" s="115"/>
      <c r="F323" s="115"/>
      <c r="G323" s="115"/>
      <c r="H323" s="115"/>
      <c r="I323" s="115"/>
      <c r="J323" s="115"/>
      <c r="K323" s="115"/>
      <c r="L323" s="115"/>
      <c r="M323" s="115"/>
      <c r="N323" s="115"/>
      <c r="O323" s="115"/>
      <c r="P323" s="115"/>
      <c r="Q323" s="115"/>
      <c r="R323" s="115"/>
      <c r="S323" s="115"/>
      <c r="T323" s="115">
        <v>-16.977805921026899</v>
      </c>
      <c r="U323" s="116">
        <v>35</v>
      </c>
      <c r="V323" s="115">
        <v>-3.0037927579791002</v>
      </c>
      <c r="W323" s="116">
        <v>26</v>
      </c>
      <c r="X323" s="115"/>
      <c r="Y323" s="116"/>
      <c r="Z323" s="115">
        <v>3.62732919254658</v>
      </c>
      <c r="AA323" s="116">
        <v>39</v>
      </c>
    </row>
    <row r="324" spans="1:27" x14ac:dyDescent="0.25">
      <c r="A324" s="113" t="s">
        <v>299</v>
      </c>
      <c r="B324" s="114">
        <v>43959</v>
      </c>
      <c r="C324" s="115">
        <v>152.07</v>
      </c>
      <c r="D324" s="115"/>
      <c r="E324" s="115"/>
      <c r="F324" s="115"/>
      <c r="G324" s="115"/>
      <c r="H324" s="115"/>
      <c r="I324" s="115"/>
      <c r="J324" s="115"/>
      <c r="K324" s="115"/>
      <c r="L324" s="115"/>
      <c r="M324" s="115"/>
      <c r="N324" s="115"/>
      <c r="O324" s="115"/>
      <c r="P324" s="115"/>
      <c r="Q324" s="115"/>
      <c r="R324" s="115"/>
      <c r="S324" s="115"/>
      <c r="T324" s="115">
        <v>-19.448067472497499</v>
      </c>
      <c r="U324" s="116">
        <v>44</v>
      </c>
      <c r="V324" s="115">
        <v>-5.1565572337336798</v>
      </c>
      <c r="W324" s="116">
        <v>39</v>
      </c>
      <c r="X324" s="115">
        <v>0.466514323431725</v>
      </c>
      <c r="Y324" s="116">
        <v>36</v>
      </c>
      <c r="Z324" s="115">
        <v>182.61640460538999</v>
      </c>
      <c r="AA324" s="116">
        <v>3</v>
      </c>
    </row>
    <row r="325" spans="1:27" x14ac:dyDescent="0.25">
      <c r="A325" s="113" t="s">
        <v>300</v>
      </c>
      <c r="B325" s="114">
        <v>43959</v>
      </c>
      <c r="C325" s="115">
        <v>163.78</v>
      </c>
      <c r="D325" s="115"/>
      <c r="E325" s="115"/>
      <c r="F325" s="115"/>
      <c r="G325" s="115"/>
      <c r="H325" s="115"/>
      <c r="I325" s="115"/>
      <c r="J325" s="115"/>
      <c r="K325" s="115"/>
      <c r="L325" s="115"/>
      <c r="M325" s="115"/>
      <c r="N325" s="115"/>
      <c r="O325" s="115"/>
      <c r="P325" s="115"/>
      <c r="Q325" s="115"/>
      <c r="R325" s="115"/>
      <c r="S325" s="115"/>
      <c r="T325" s="115">
        <v>-18.7367855456122</v>
      </c>
      <c r="U325" s="116">
        <v>41</v>
      </c>
      <c r="V325" s="115">
        <v>-3.9579356343162799</v>
      </c>
      <c r="W325" s="116">
        <v>32</v>
      </c>
      <c r="X325" s="115">
        <v>4.2518570183425801</v>
      </c>
      <c r="Y325" s="116">
        <v>16</v>
      </c>
      <c r="Z325" s="115">
        <v>98.282046369179795</v>
      </c>
      <c r="AA325" s="116">
        <v>7</v>
      </c>
    </row>
    <row r="326" spans="1:27" x14ac:dyDescent="0.25">
      <c r="A326" s="113" t="s">
        <v>301</v>
      </c>
      <c r="B326" s="114">
        <v>43959</v>
      </c>
      <c r="C326" s="115">
        <v>80.216499999999996</v>
      </c>
      <c r="D326" s="115"/>
      <c r="E326" s="115"/>
      <c r="F326" s="115"/>
      <c r="G326" s="115"/>
      <c r="H326" s="115"/>
      <c r="I326" s="115"/>
      <c r="J326" s="115"/>
      <c r="K326" s="115"/>
      <c r="L326" s="115"/>
      <c r="M326" s="115"/>
      <c r="N326" s="115"/>
      <c r="O326" s="115"/>
      <c r="P326" s="115"/>
      <c r="Q326" s="115"/>
      <c r="R326" s="115"/>
      <c r="S326" s="115"/>
      <c r="T326" s="115">
        <v>-10.886557940693599</v>
      </c>
      <c r="U326" s="116">
        <v>13</v>
      </c>
      <c r="V326" s="115">
        <v>-0.65733543250853699</v>
      </c>
      <c r="W326" s="116">
        <v>14</v>
      </c>
      <c r="X326" s="115">
        <v>8.1141576192644997</v>
      </c>
      <c r="Y326" s="116">
        <v>3</v>
      </c>
      <c r="Z326" s="115">
        <v>34.9026589949612</v>
      </c>
      <c r="AA326" s="116">
        <v>11</v>
      </c>
    </row>
    <row r="327" spans="1:27" x14ac:dyDescent="0.25">
      <c r="A327" s="113" t="s">
        <v>302</v>
      </c>
      <c r="B327" s="114">
        <v>43959</v>
      </c>
      <c r="C327" s="115">
        <v>39.86</v>
      </c>
      <c r="D327" s="115"/>
      <c r="E327" s="115"/>
      <c r="F327" s="115"/>
      <c r="G327" s="115"/>
      <c r="H327" s="115"/>
      <c r="I327" s="115"/>
      <c r="J327" s="115"/>
      <c r="K327" s="115"/>
      <c r="L327" s="115"/>
      <c r="M327" s="115"/>
      <c r="N327" s="115"/>
      <c r="O327" s="115"/>
      <c r="P327" s="115"/>
      <c r="Q327" s="115"/>
      <c r="R327" s="115"/>
      <c r="S327" s="115"/>
      <c r="T327" s="115">
        <v>-25.4673085619728</v>
      </c>
      <c r="U327" s="116">
        <v>56</v>
      </c>
      <c r="V327" s="115">
        <v>-5.9777986795803697</v>
      </c>
      <c r="W327" s="116">
        <v>43</v>
      </c>
      <c r="X327" s="115">
        <v>1.5210113240201899</v>
      </c>
      <c r="Y327" s="116">
        <v>31</v>
      </c>
      <c r="Z327" s="115">
        <v>25.516748191681899</v>
      </c>
      <c r="AA327" s="116">
        <v>17</v>
      </c>
    </row>
    <row r="328" spans="1:27" x14ac:dyDescent="0.25">
      <c r="A328" s="113" t="s">
        <v>375</v>
      </c>
      <c r="B328" s="114">
        <v>43959</v>
      </c>
      <c r="C328" s="115">
        <v>114.51739999999999</v>
      </c>
      <c r="D328" s="115"/>
      <c r="E328" s="115"/>
      <c r="F328" s="115"/>
      <c r="G328" s="115"/>
      <c r="H328" s="115"/>
      <c r="I328" s="115"/>
      <c r="J328" s="115"/>
      <c r="K328" s="115"/>
      <c r="L328" s="115"/>
      <c r="M328" s="115"/>
      <c r="N328" s="115"/>
      <c r="O328" s="115"/>
      <c r="P328" s="115"/>
      <c r="Q328" s="115"/>
      <c r="R328" s="115"/>
      <c r="S328" s="115"/>
      <c r="T328" s="115">
        <v>-17.634710733076101</v>
      </c>
      <c r="U328" s="116">
        <v>37</v>
      </c>
      <c r="V328" s="115">
        <v>-3.8404023270626402</v>
      </c>
      <c r="W328" s="116">
        <v>31</v>
      </c>
      <c r="X328" s="115">
        <v>0.98277886229016098</v>
      </c>
      <c r="Y328" s="116">
        <v>34</v>
      </c>
      <c r="Z328" s="115">
        <v>127.417413069289</v>
      </c>
      <c r="AA328" s="116">
        <v>6</v>
      </c>
    </row>
    <row r="329" spans="1:27" x14ac:dyDescent="0.25">
      <c r="A329" s="113" t="s">
        <v>304</v>
      </c>
      <c r="B329" s="114">
        <v>43959</v>
      </c>
      <c r="C329" s="115">
        <v>11.1007</v>
      </c>
      <c r="D329" s="115"/>
      <c r="E329" s="115"/>
      <c r="F329" s="115"/>
      <c r="G329" s="115"/>
      <c r="H329" s="115"/>
      <c r="I329" s="115"/>
      <c r="J329" s="115"/>
      <c r="K329" s="115"/>
      <c r="L329" s="115"/>
      <c r="M329" s="115"/>
      <c r="N329" s="115"/>
      <c r="O329" s="115"/>
      <c r="P329" s="115"/>
      <c r="Q329" s="115"/>
      <c r="R329" s="115"/>
      <c r="S329" s="115"/>
      <c r="T329" s="115">
        <v>-15.763650094843401</v>
      </c>
      <c r="U329" s="116">
        <v>29</v>
      </c>
      <c r="V329" s="115">
        <v>-2.9612678172108602</v>
      </c>
      <c r="W329" s="116">
        <v>25</v>
      </c>
      <c r="X329" s="115"/>
      <c r="Y329" s="116"/>
      <c r="Z329" s="115">
        <v>2.6801567711807799</v>
      </c>
      <c r="AA329" s="116">
        <v>43</v>
      </c>
    </row>
    <row r="330" spans="1:27" x14ac:dyDescent="0.25">
      <c r="A330" s="113" t="s">
        <v>305</v>
      </c>
      <c r="B330" s="114">
        <v>43959</v>
      </c>
      <c r="C330" s="115">
        <v>11.498200000000001</v>
      </c>
      <c r="D330" s="115"/>
      <c r="E330" s="115"/>
      <c r="F330" s="115"/>
      <c r="G330" s="115"/>
      <c r="H330" s="115"/>
      <c r="I330" s="115"/>
      <c r="J330" s="115"/>
      <c r="K330" s="115"/>
      <c r="L330" s="115"/>
      <c r="M330" s="115"/>
      <c r="N330" s="115"/>
      <c r="O330" s="115"/>
      <c r="P330" s="115"/>
      <c r="Q330" s="115"/>
      <c r="R330" s="115"/>
      <c r="S330" s="115"/>
      <c r="T330" s="115">
        <v>-15.3091474317213</v>
      </c>
      <c r="U330" s="116">
        <v>27</v>
      </c>
      <c r="V330" s="115">
        <v>-3.4150309016865998</v>
      </c>
      <c r="W330" s="116">
        <v>28</v>
      </c>
      <c r="X330" s="115">
        <v>4.0099746136938599</v>
      </c>
      <c r="Y330" s="116">
        <v>18</v>
      </c>
      <c r="Z330" s="115">
        <v>2.87957578030937</v>
      </c>
      <c r="AA330" s="116">
        <v>41</v>
      </c>
    </row>
    <row r="331" spans="1:27" x14ac:dyDescent="0.25">
      <c r="A331" s="113" t="s">
        <v>306</v>
      </c>
      <c r="B331" s="114">
        <v>43959</v>
      </c>
      <c r="C331" s="115">
        <v>10.695399999999999</v>
      </c>
      <c r="D331" s="115"/>
      <c r="E331" s="115"/>
      <c r="F331" s="115"/>
      <c r="G331" s="115"/>
      <c r="H331" s="115"/>
      <c r="I331" s="115"/>
      <c r="J331" s="115"/>
      <c r="K331" s="115"/>
      <c r="L331" s="115"/>
      <c r="M331" s="115"/>
      <c r="N331" s="115"/>
      <c r="O331" s="115"/>
      <c r="P331" s="115"/>
      <c r="Q331" s="115"/>
      <c r="R331" s="115"/>
      <c r="S331" s="115"/>
      <c r="T331" s="115">
        <v>-18.662626480096002</v>
      </c>
      <c r="U331" s="116">
        <v>40</v>
      </c>
      <c r="V331" s="115">
        <v>-5.0598045000638097</v>
      </c>
      <c r="W331" s="116">
        <v>38</v>
      </c>
      <c r="X331" s="115">
        <v>1.5223654233608599</v>
      </c>
      <c r="Y331" s="116">
        <v>30</v>
      </c>
      <c r="Z331" s="115">
        <v>1.4036352999125701</v>
      </c>
      <c r="AA331" s="116">
        <v>45</v>
      </c>
    </row>
    <row r="332" spans="1:27" x14ac:dyDescent="0.25">
      <c r="A332" s="113" t="s">
        <v>307</v>
      </c>
      <c r="B332" s="114">
        <v>43959</v>
      </c>
      <c r="C332" s="115">
        <v>11.5098</v>
      </c>
      <c r="D332" s="115"/>
      <c r="E332" s="115"/>
      <c r="F332" s="115"/>
      <c r="G332" s="115"/>
      <c r="H332" s="115"/>
      <c r="I332" s="115"/>
      <c r="J332" s="115"/>
      <c r="K332" s="115"/>
      <c r="L332" s="115"/>
      <c r="M332" s="115"/>
      <c r="N332" s="115"/>
      <c r="O332" s="115"/>
      <c r="P332" s="115"/>
      <c r="Q332" s="115"/>
      <c r="R332" s="115"/>
      <c r="S332" s="115"/>
      <c r="T332" s="115">
        <v>-5.9271628206850799</v>
      </c>
      <c r="U332" s="116">
        <v>6</v>
      </c>
      <c r="V332" s="115">
        <v>3.9811384640463698</v>
      </c>
      <c r="W332" s="116">
        <v>3</v>
      </c>
      <c r="X332" s="115"/>
      <c r="Y332" s="116"/>
      <c r="Z332" s="115">
        <v>4.8595855379188704</v>
      </c>
      <c r="AA332" s="116">
        <v>37</v>
      </c>
    </row>
    <row r="333" spans="1:27" x14ac:dyDescent="0.25">
      <c r="A333" s="113" t="s">
        <v>308</v>
      </c>
      <c r="B333" s="114">
        <v>43959</v>
      </c>
      <c r="C333" s="115">
        <v>8.6092999999999993</v>
      </c>
      <c r="D333" s="115"/>
      <c r="E333" s="115"/>
      <c r="F333" s="115"/>
      <c r="G333" s="115"/>
      <c r="H333" s="115"/>
      <c r="I333" s="115"/>
      <c r="J333" s="115"/>
      <c r="K333" s="115"/>
      <c r="L333" s="115"/>
      <c r="M333" s="115"/>
      <c r="N333" s="115"/>
      <c r="O333" s="115"/>
      <c r="P333" s="115"/>
      <c r="Q333" s="115"/>
      <c r="R333" s="115"/>
      <c r="S333" s="115"/>
      <c r="T333" s="115">
        <v>-15.4467252808839</v>
      </c>
      <c r="U333" s="116">
        <v>28</v>
      </c>
      <c r="V333" s="115"/>
      <c r="W333" s="116"/>
      <c r="X333" s="115"/>
      <c r="Y333" s="116"/>
      <c r="Z333" s="115">
        <v>-7.6793570347957703</v>
      </c>
      <c r="AA333" s="116">
        <v>52</v>
      </c>
    </row>
    <row r="334" spans="1:27" x14ac:dyDescent="0.25">
      <c r="A334" s="113" t="s">
        <v>309</v>
      </c>
      <c r="B334" s="114">
        <v>43959</v>
      </c>
      <c r="C334" s="115">
        <v>8.5144000000000002</v>
      </c>
      <c r="D334" s="115"/>
      <c r="E334" s="115"/>
      <c r="F334" s="115"/>
      <c r="G334" s="115"/>
      <c r="H334" s="115"/>
      <c r="I334" s="115"/>
      <c r="J334" s="115"/>
      <c r="K334" s="115"/>
      <c r="L334" s="115"/>
      <c r="M334" s="115"/>
      <c r="N334" s="115"/>
      <c r="O334" s="115"/>
      <c r="P334" s="115"/>
      <c r="Q334" s="115"/>
      <c r="R334" s="115"/>
      <c r="S334" s="115"/>
      <c r="T334" s="115">
        <v>-13.3531035624378</v>
      </c>
      <c r="U334" s="116">
        <v>19</v>
      </c>
      <c r="V334" s="115"/>
      <c r="W334" s="116"/>
      <c r="X334" s="115"/>
      <c r="Y334" s="116"/>
      <c r="Z334" s="115">
        <v>-7.0147994825355804</v>
      </c>
      <c r="AA334" s="116">
        <v>51</v>
      </c>
    </row>
    <row r="335" spans="1:27" x14ac:dyDescent="0.25">
      <c r="A335" s="113" t="s">
        <v>310</v>
      </c>
      <c r="B335" s="114">
        <v>43959</v>
      </c>
      <c r="C335" s="115">
        <v>34.216000000000001</v>
      </c>
      <c r="D335" s="115"/>
      <c r="E335" s="115"/>
      <c r="F335" s="115"/>
      <c r="G335" s="115"/>
      <c r="H335" s="115"/>
      <c r="I335" s="115"/>
      <c r="J335" s="115"/>
      <c r="K335" s="115"/>
      <c r="L335" s="115"/>
      <c r="M335" s="115"/>
      <c r="N335" s="115"/>
      <c r="O335" s="115"/>
      <c r="P335" s="115"/>
      <c r="Q335" s="115"/>
      <c r="R335" s="115"/>
      <c r="S335" s="115"/>
      <c r="T335" s="115">
        <v>-1.2664366186143501</v>
      </c>
      <c r="U335" s="116">
        <v>3</v>
      </c>
      <c r="V335" s="115">
        <v>3.6064759952920902</v>
      </c>
      <c r="W335" s="116">
        <v>4</v>
      </c>
      <c r="X335" s="115">
        <v>10.7276202199049</v>
      </c>
      <c r="Y335" s="116">
        <v>2</v>
      </c>
      <c r="Z335" s="115">
        <v>29.840783254557699</v>
      </c>
      <c r="AA335" s="116">
        <v>14</v>
      </c>
    </row>
    <row r="336" spans="1:27" x14ac:dyDescent="0.25">
      <c r="A336" s="113" t="s">
        <v>311</v>
      </c>
      <c r="B336" s="114">
        <v>43959</v>
      </c>
      <c r="C336" s="115">
        <v>24.601099999999999</v>
      </c>
      <c r="D336" s="115"/>
      <c r="E336" s="115"/>
      <c r="F336" s="115"/>
      <c r="G336" s="115"/>
      <c r="H336" s="115"/>
      <c r="I336" s="115"/>
      <c r="J336" s="115"/>
      <c r="K336" s="115"/>
      <c r="L336" s="115"/>
      <c r="M336" s="115"/>
      <c r="N336" s="115"/>
      <c r="O336" s="115"/>
      <c r="P336" s="115"/>
      <c r="Q336" s="115"/>
      <c r="R336" s="115"/>
      <c r="S336" s="115"/>
      <c r="T336" s="115">
        <v>3.2702176616059302</v>
      </c>
      <c r="U336" s="116">
        <v>1</v>
      </c>
      <c r="V336" s="115">
        <v>7.7287952058894804</v>
      </c>
      <c r="W336" s="116">
        <v>1</v>
      </c>
      <c r="X336" s="115">
        <v>11.136708390255899</v>
      </c>
      <c r="Y336" s="116">
        <v>1</v>
      </c>
      <c r="Z336" s="115">
        <v>23.866553963278101</v>
      </c>
      <c r="AA336" s="116">
        <v>20</v>
      </c>
    </row>
    <row r="337" spans="1:27" x14ac:dyDescent="0.25">
      <c r="A337" s="113" t="s">
        <v>312</v>
      </c>
      <c r="B337" s="114">
        <v>43959</v>
      </c>
      <c r="C337" s="115">
        <v>9.4128000000000007</v>
      </c>
      <c r="D337" s="115"/>
      <c r="E337" s="115"/>
      <c r="F337" s="115"/>
      <c r="G337" s="115"/>
      <c r="H337" s="115"/>
      <c r="I337" s="115"/>
      <c r="J337" s="115"/>
      <c r="K337" s="115"/>
      <c r="L337" s="115"/>
      <c r="M337" s="115"/>
      <c r="N337" s="115"/>
      <c r="O337" s="115"/>
      <c r="P337" s="115"/>
      <c r="Q337" s="115"/>
      <c r="R337" s="115"/>
      <c r="S337" s="115"/>
      <c r="T337" s="115">
        <v>-7.1364800761748999</v>
      </c>
      <c r="U337" s="116">
        <v>9</v>
      </c>
      <c r="V337" s="115"/>
      <c r="W337" s="116"/>
      <c r="X337" s="115"/>
      <c r="Y337" s="116"/>
      <c r="Z337" s="115">
        <v>-4.5698933901918899</v>
      </c>
      <c r="AA337" s="116">
        <v>50</v>
      </c>
    </row>
    <row r="338" spans="1:27" x14ac:dyDescent="0.25">
      <c r="A338" s="113" t="s">
        <v>313</v>
      </c>
      <c r="B338" s="114">
        <v>43959</v>
      </c>
      <c r="C338" s="115">
        <v>75.271600000000007</v>
      </c>
      <c r="D338" s="115"/>
      <c r="E338" s="115"/>
      <c r="F338" s="115"/>
      <c r="G338" s="115"/>
      <c r="H338" s="115"/>
      <c r="I338" s="115"/>
      <c r="J338" s="115"/>
      <c r="K338" s="115"/>
      <c r="L338" s="115"/>
      <c r="M338" s="115"/>
      <c r="N338" s="115"/>
      <c r="O338" s="115"/>
      <c r="P338" s="115"/>
      <c r="Q338" s="115"/>
      <c r="R338" s="115"/>
      <c r="S338" s="115"/>
      <c r="T338" s="115">
        <v>-23.688766148187</v>
      </c>
      <c r="U338" s="116">
        <v>53</v>
      </c>
      <c r="V338" s="115">
        <v>-7.1469283986990604</v>
      </c>
      <c r="W338" s="116">
        <v>45</v>
      </c>
      <c r="X338" s="115">
        <v>1.4361194815118301</v>
      </c>
      <c r="Y338" s="116">
        <v>33</v>
      </c>
      <c r="Z338" s="115">
        <v>31.278919112619398</v>
      </c>
      <c r="AA338" s="116">
        <v>13</v>
      </c>
    </row>
    <row r="339" spans="1:27" x14ac:dyDescent="0.25">
      <c r="A339" s="113" t="s">
        <v>314</v>
      </c>
      <c r="B339" s="114">
        <v>43959</v>
      </c>
      <c r="C339" s="115">
        <v>6.6007999999999996</v>
      </c>
      <c r="D339" s="115"/>
      <c r="E339" s="115"/>
      <c r="F339" s="115"/>
      <c r="G339" s="115"/>
      <c r="H339" s="115"/>
      <c r="I339" s="115"/>
      <c r="J339" s="115"/>
      <c r="K339" s="115"/>
      <c r="L339" s="115"/>
      <c r="M339" s="115"/>
      <c r="N339" s="115"/>
      <c r="O339" s="115"/>
      <c r="P339" s="115"/>
      <c r="Q339" s="115"/>
      <c r="R339" s="115"/>
      <c r="S339" s="115"/>
      <c r="T339" s="115">
        <v>-33.833232139243101</v>
      </c>
      <c r="U339" s="116">
        <v>62</v>
      </c>
      <c r="V339" s="115">
        <v>-15.1835576512741</v>
      </c>
      <c r="W339" s="116">
        <v>52</v>
      </c>
      <c r="X339" s="115"/>
      <c r="Y339" s="116"/>
      <c r="Z339" s="115">
        <v>-9.7924861878453004</v>
      </c>
      <c r="AA339" s="116">
        <v>57</v>
      </c>
    </row>
    <row r="340" spans="1:27" x14ac:dyDescent="0.25">
      <c r="A340" s="113" t="s">
        <v>315</v>
      </c>
      <c r="B340" s="114">
        <v>43959</v>
      </c>
      <c r="C340" s="115">
        <v>5.5941000000000001</v>
      </c>
      <c r="D340" s="115"/>
      <c r="E340" s="115"/>
      <c r="F340" s="115"/>
      <c r="G340" s="115"/>
      <c r="H340" s="115"/>
      <c r="I340" s="115"/>
      <c r="J340" s="115"/>
      <c r="K340" s="115"/>
      <c r="L340" s="115"/>
      <c r="M340" s="115"/>
      <c r="N340" s="115"/>
      <c r="O340" s="115"/>
      <c r="P340" s="115"/>
      <c r="Q340" s="115"/>
      <c r="R340" s="115"/>
      <c r="S340" s="115"/>
      <c r="T340" s="115">
        <v>-33.803589538747097</v>
      </c>
      <c r="U340" s="116">
        <v>61</v>
      </c>
      <c r="V340" s="115">
        <v>-15.127323304254899</v>
      </c>
      <c r="W340" s="116">
        <v>51</v>
      </c>
      <c r="X340" s="115"/>
      <c r="Y340" s="116"/>
      <c r="Z340" s="115">
        <v>-14.0942462751972</v>
      </c>
      <c r="AA340" s="116">
        <v>60</v>
      </c>
    </row>
    <row r="341" spans="1:27" x14ac:dyDescent="0.25">
      <c r="A341" s="113" t="s">
        <v>316</v>
      </c>
      <c r="B341" s="114">
        <v>43959</v>
      </c>
      <c r="C341" s="115">
        <v>5.0091000000000001</v>
      </c>
      <c r="D341" s="115"/>
      <c r="E341" s="115"/>
      <c r="F341" s="115"/>
      <c r="G341" s="115"/>
      <c r="H341" s="115"/>
      <c r="I341" s="115"/>
      <c r="J341" s="115"/>
      <c r="K341" s="115"/>
      <c r="L341" s="115"/>
      <c r="M341" s="115"/>
      <c r="N341" s="115"/>
      <c r="O341" s="115"/>
      <c r="P341" s="115"/>
      <c r="Q341" s="115"/>
      <c r="R341" s="115"/>
      <c r="S341" s="115"/>
      <c r="T341" s="115">
        <v>-35.438216512939199</v>
      </c>
      <c r="U341" s="116">
        <v>65</v>
      </c>
      <c r="V341" s="115"/>
      <c r="W341" s="116"/>
      <c r="X341" s="115"/>
      <c r="Y341" s="116"/>
      <c r="Z341" s="115">
        <v>-19.115199370409201</v>
      </c>
      <c r="AA341" s="116">
        <v>65</v>
      </c>
    </row>
    <row r="342" spans="1:27" x14ac:dyDescent="0.25">
      <c r="A342" s="113" t="s">
        <v>317</v>
      </c>
      <c r="B342" s="114">
        <v>43959</v>
      </c>
      <c r="C342" s="115">
        <v>5.4610000000000003</v>
      </c>
      <c r="D342" s="115"/>
      <c r="E342" s="115"/>
      <c r="F342" s="115"/>
      <c r="G342" s="115"/>
      <c r="H342" s="115"/>
      <c r="I342" s="115"/>
      <c r="J342" s="115"/>
      <c r="K342" s="115"/>
      <c r="L342" s="115"/>
      <c r="M342" s="115"/>
      <c r="N342" s="115"/>
      <c r="O342" s="115"/>
      <c r="P342" s="115"/>
      <c r="Q342" s="115"/>
      <c r="R342" s="115"/>
      <c r="S342" s="115"/>
      <c r="T342" s="115">
        <v>-34.157972636081901</v>
      </c>
      <c r="U342" s="116">
        <v>64</v>
      </c>
      <c r="V342" s="115"/>
      <c r="W342" s="116"/>
      <c r="X342" s="115"/>
      <c r="Y342" s="116"/>
      <c r="Z342" s="115">
        <v>-15.960838150289</v>
      </c>
      <c r="AA342" s="116">
        <v>63</v>
      </c>
    </row>
    <row r="343" spans="1:27" x14ac:dyDescent="0.25">
      <c r="A343" s="113" t="s">
        <v>318</v>
      </c>
      <c r="B343" s="114">
        <v>43959</v>
      </c>
      <c r="C343" s="115">
        <v>5.4494999999999996</v>
      </c>
      <c r="D343" s="115"/>
      <c r="E343" s="115"/>
      <c r="F343" s="115"/>
      <c r="G343" s="115"/>
      <c r="H343" s="115"/>
      <c r="I343" s="115"/>
      <c r="J343" s="115"/>
      <c r="K343" s="115"/>
      <c r="L343" s="115"/>
      <c r="M343" s="115"/>
      <c r="N343" s="115"/>
      <c r="O343" s="115"/>
      <c r="P343" s="115"/>
      <c r="Q343" s="115"/>
      <c r="R343" s="115"/>
      <c r="S343" s="115"/>
      <c r="T343" s="115">
        <v>-34.073144443452001</v>
      </c>
      <c r="U343" s="116">
        <v>63</v>
      </c>
      <c r="V343" s="115"/>
      <c r="W343" s="116"/>
      <c r="X343" s="115"/>
      <c r="Y343" s="116"/>
      <c r="Z343" s="115">
        <v>-21.514669689119199</v>
      </c>
      <c r="AA343" s="116">
        <v>66</v>
      </c>
    </row>
    <row r="344" spans="1:27" x14ac:dyDescent="0.25">
      <c r="A344" s="113" t="s">
        <v>319</v>
      </c>
      <c r="B344" s="114">
        <v>43959</v>
      </c>
      <c r="C344" s="115">
        <v>11.825100000000001</v>
      </c>
      <c r="D344" s="115"/>
      <c r="E344" s="115"/>
      <c r="F344" s="115"/>
      <c r="G344" s="115"/>
      <c r="H344" s="115"/>
      <c r="I344" s="115"/>
      <c r="J344" s="115"/>
      <c r="K344" s="115"/>
      <c r="L344" s="115"/>
      <c r="M344" s="115"/>
      <c r="N344" s="115"/>
      <c r="O344" s="115"/>
      <c r="P344" s="115"/>
      <c r="Q344" s="115"/>
      <c r="R344" s="115"/>
      <c r="S344" s="115"/>
      <c r="T344" s="115">
        <v>-16.972670923397001</v>
      </c>
      <c r="U344" s="116">
        <v>34</v>
      </c>
      <c r="V344" s="115">
        <v>-3.78765612826093</v>
      </c>
      <c r="W344" s="116">
        <v>30</v>
      </c>
      <c r="X344" s="115"/>
      <c r="Y344" s="116"/>
      <c r="Z344" s="115">
        <v>4.4145891318754202</v>
      </c>
      <c r="AA344" s="116">
        <v>38</v>
      </c>
    </row>
    <row r="345" spans="1:27" x14ac:dyDescent="0.25">
      <c r="A345" s="113" t="s">
        <v>320</v>
      </c>
      <c r="B345" s="114">
        <v>43959</v>
      </c>
      <c r="C345" s="115">
        <v>10.7408</v>
      </c>
      <c r="D345" s="115"/>
      <c r="E345" s="115"/>
      <c r="F345" s="115"/>
      <c r="G345" s="115"/>
      <c r="H345" s="115"/>
      <c r="I345" s="115"/>
      <c r="J345" s="115"/>
      <c r="K345" s="115"/>
      <c r="L345" s="115"/>
      <c r="M345" s="115"/>
      <c r="N345" s="115"/>
      <c r="O345" s="115"/>
      <c r="P345" s="115"/>
      <c r="Q345" s="115"/>
      <c r="R345" s="115"/>
      <c r="S345" s="115"/>
      <c r="T345" s="115">
        <v>-19.0591286172581</v>
      </c>
      <c r="U345" s="116">
        <v>43</v>
      </c>
      <c r="V345" s="115">
        <v>-4.5056118578041797</v>
      </c>
      <c r="W345" s="116">
        <v>35</v>
      </c>
      <c r="X345" s="115">
        <v>1.9404877650761601</v>
      </c>
      <c r="Y345" s="116">
        <v>28</v>
      </c>
      <c r="Z345" s="115">
        <v>1.44594652406417</v>
      </c>
      <c r="AA345" s="116">
        <v>44</v>
      </c>
    </row>
    <row r="346" spans="1:27" x14ac:dyDescent="0.25">
      <c r="A346" s="113" t="s">
        <v>321</v>
      </c>
      <c r="B346" s="114">
        <v>43959</v>
      </c>
      <c r="C346" s="115">
        <v>6.7058999999999997</v>
      </c>
      <c r="D346" s="115"/>
      <c r="E346" s="115"/>
      <c r="F346" s="115"/>
      <c r="G346" s="115"/>
      <c r="H346" s="115"/>
      <c r="I346" s="115"/>
      <c r="J346" s="115"/>
      <c r="K346" s="115"/>
      <c r="L346" s="115"/>
      <c r="M346" s="115"/>
      <c r="N346" s="115"/>
      <c r="O346" s="115"/>
      <c r="P346" s="115"/>
      <c r="Q346" s="115"/>
      <c r="R346" s="115"/>
      <c r="S346" s="115"/>
      <c r="T346" s="115">
        <v>-30.220894721848499</v>
      </c>
      <c r="U346" s="116">
        <v>59</v>
      </c>
      <c r="V346" s="115"/>
      <c r="W346" s="116"/>
      <c r="X346" s="115"/>
      <c r="Y346" s="116"/>
      <c r="Z346" s="115">
        <v>-17.707606774668601</v>
      </c>
      <c r="AA346" s="116">
        <v>64</v>
      </c>
    </row>
    <row r="347" spans="1:27" x14ac:dyDescent="0.25">
      <c r="A347" s="113" t="s">
        <v>322</v>
      </c>
      <c r="B347" s="114">
        <v>43959</v>
      </c>
      <c r="C347" s="115">
        <v>14.841799999999999</v>
      </c>
      <c r="D347" s="115"/>
      <c r="E347" s="115"/>
      <c r="F347" s="115"/>
      <c r="G347" s="115"/>
      <c r="H347" s="115"/>
      <c r="I347" s="115"/>
      <c r="J347" s="115"/>
      <c r="K347" s="115"/>
      <c r="L347" s="115"/>
      <c r="M347" s="115"/>
      <c r="N347" s="115"/>
      <c r="O347" s="115"/>
      <c r="P347" s="115"/>
      <c r="Q347" s="115"/>
      <c r="R347" s="115"/>
      <c r="S347" s="115"/>
      <c r="T347" s="115">
        <v>-15.2312593561438</v>
      </c>
      <c r="U347" s="116">
        <v>26</v>
      </c>
      <c r="V347" s="115">
        <v>-1.68690598622133</v>
      </c>
      <c r="W347" s="116">
        <v>16</v>
      </c>
      <c r="X347" s="115">
        <v>6.3997689296743498</v>
      </c>
      <c r="Y347" s="116">
        <v>7</v>
      </c>
      <c r="Z347" s="115">
        <v>8.6885791543756099</v>
      </c>
      <c r="AA347" s="116">
        <v>35</v>
      </c>
    </row>
    <row r="348" spans="1:27" x14ac:dyDescent="0.25">
      <c r="A348" s="113" t="s">
        <v>323</v>
      </c>
      <c r="B348" s="114">
        <v>43959</v>
      </c>
      <c r="C348" s="115">
        <v>65.63</v>
      </c>
      <c r="D348" s="115"/>
      <c r="E348" s="115"/>
      <c r="F348" s="115"/>
      <c r="G348" s="115"/>
      <c r="H348" s="115"/>
      <c r="I348" s="115"/>
      <c r="J348" s="115"/>
      <c r="K348" s="115"/>
      <c r="L348" s="115"/>
      <c r="M348" s="115"/>
      <c r="N348" s="115"/>
      <c r="O348" s="115"/>
      <c r="P348" s="115"/>
      <c r="Q348" s="115"/>
      <c r="R348" s="115"/>
      <c r="S348" s="115"/>
      <c r="T348" s="115">
        <v>-14.304323515525599</v>
      </c>
      <c r="U348" s="116">
        <v>21</v>
      </c>
      <c r="V348" s="115">
        <v>-5.0735709488412802E-3</v>
      </c>
      <c r="W348" s="116">
        <v>11</v>
      </c>
      <c r="X348" s="115">
        <v>4.9252767005001798</v>
      </c>
      <c r="Y348" s="116">
        <v>13</v>
      </c>
      <c r="Z348" s="115">
        <v>37.174096277393801</v>
      </c>
      <c r="AA348" s="116">
        <v>10</v>
      </c>
    </row>
    <row r="349" spans="1:27" x14ac:dyDescent="0.25">
      <c r="A349" s="113" t="s">
        <v>324</v>
      </c>
      <c r="B349" s="114">
        <v>43959</v>
      </c>
      <c r="C349" s="115">
        <v>20.91</v>
      </c>
      <c r="D349" s="115"/>
      <c r="E349" s="115"/>
      <c r="F349" s="115"/>
      <c r="G349" s="115"/>
      <c r="H349" s="115"/>
      <c r="I349" s="115"/>
      <c r="J349" s="115"/>
      <c r="K349" s="115"/>
      <c r="L349" s="115"/>
      <c r="M349" s="115"/>
      <c r="N349" s="115"/>
      <c r="O349" s="115"/>
      <c r="P349" s="115"/>
      <c r="Q349" s="115"/>
      <c r="R349" s="115"/>
      <c r="S349" s="115"/>
      <c r="T349" s="115">
        <v>-11.5912355824083</v>
      </c>
      <c r="U349" s="116">
        <v>14</v>
      </c>
      <c r="V349" s="115">
        <v>-1.7360996221320699</v>
      </c>
      <c r="W349" s="116">
        <v>17</v>
      </c>
      <c r="X349" s="115">
        <v>0.78442862257217505</v>
      </c>
      <c r="Y349" s="116">
        <v>35</v>
      </c>
      <c r="Z349" s="115">
        <v>13.017816279830001</v>
      </c>
      <c r="AA349" s="116">
        <v>33</v>
      </c>
    </row>
    <row r="350" spans="1:27" x14ac:dyDescent="0.25">
      <c r="A350" s="113" t="s">
        <v>325</v>
      </c>
      <c r="B350" s="114">
        <v>43959</v>
      </c>
      <c r="C350" s="115">
        <v>10.043900000000001</v>
      </c>
      <c r="D350" s="115"/>
      <c r="E350" s="115"/>
      <c r="F350" s="115"/>
      <c r="G350" s="115"/>
      <c r="H350" s="115"/>
      <c r="I350" s="115"/>
      <c r="J350" s="115"/>
      <c r="K350" s="115"/>
      <c r="L350" s="115"/>
      <c r="M350" s="115"/>
      <c r="N350" s="115"/>
      <c r="O350" s="115"/>
      <c r="P350" s="115"/>
      <c r="Q350" s="115"/>
      <c r="R350" s="115"/>
      <c r="S350" s="115"/>
      <c r="T350" s="115">
        <v>-23.202178194211399</v>
      </c>
      <c r="U350" s="116">
        <v>50</v>
      </c>
      <c r="V350" s="115">
        <v>-7.79649945063447</v>
      </c>
      <c r="W350" s="116">
        <v>47</v>
      </c>
      <c r="X350" s="115"/>
      <c r="Y350" s="116"/>
      <c r="Z350" s="115">
        <v>0.106823333333336</v>
      </c>
      <c r="AA350" s="116">
        <v>46</v>
      </c>
    </row>
    <row r="351" spans="1:27" x14ac:dyDescent="0.25">
      <c r="A351" s="113" t="s">
        <v>326</v>
      </c>
      <c r="B351" s="114">
        <v>43959</v>
      </c>
      <c r="C351" s="115">
        <v>7.4097999999999997</v>
      </c>
      <c r="D351" s="115"/>
      <c r="E351" s="115"/>
      <c r="F351" s="115"/>
      <c r="G351" s="115"/>
      <c r="H351" s="115"/>
      <c r="I351" s="115"/>
      <c r="J351" s="115"/>
      <c r="K351" s="115"/>
      <c r="L351" s="115"/>
      <c r="M351" s="115"/>
      <c r="N351" s="115"/>
      <c r="O351" s="115"/>
      <c r="P351" s="115"/>
      <c r="Q351" s="115"/>
      <c r="R351" s="115"/>
      <c r="S351" s="115"/>
      <c r="T351" s="115">
        <v>-26.075750911345899</v>
      </c>
      <c r="U351" s="116">
        <v>58</v>
      </c>
      <c r="V351" s="115">
        <v>-11.3085549844602</v>
      </c>
      <c r="W351" s="116">
        <v>50</v>
      </c>
      <c r="X351" s="115"/>
      <c r="Y351" s="116"/>
      <c r="Z351" s="115">
        <v>-7.8850959132610496</v>
      </c>
      <c r="AA351" s="116">
        <v>53</v>
      </c>
    </row>
    <row r="352" spans="1:27" x14ac:dyDescent="0.25">
      <c r="A352" s="113" t="s">
        <v>327</v>
      </c>
      <c r="B352" s="114">
        <v>43959</v>
      </c>
      <c r="C352" s="115">
        <v>7.0758999999999999</v>
      </c>
      <c r="D352" s="115"/>
      <c r="E352" s="115"/>
      <c r="F352" s="115"/>
      <c r="G352" s="115"/>
      <c r="H352" s="115"/>
      <c r="I352" s="115"/>
      <c r="J352" s="115"/>
      <c r="K352" s="115"/>
      <c r="L352" s="115"/>
      <c r="M352" s="115"/>
      <c r="N352" s="115"/>
      <c r="O352" s="115"/>
      <c r="P352" s="115"/>
      <c r="Q352" s="115"/>
      <c r="R352" s="115"/>
      <c r="S352" s="115"/>
      <c r="T352" s="115">
        <v>-23.539227345378301</v>
      </c>
      <c r="U352" s="116">
        <v>51</v>
      </c>
      <c r="V352" s="115">
        <v>-10.0002616549223</v>
      </c>
      <c r="W352" s="116">
        <v>48</v>
      </c>
      <c r="X352" s="115"/>
      <c r="Y352" s="116"/>
      <c r="Z352" s="115">
        <v>-9.3952156690140907</v>
      </c>
      <c r="AA352" s="116">
        <v>56</v>
      </c>
    </row>
    <row r="353" spans="1:27" x14ac:dyDescent="0.25">
      <c r="A353" s="113" t="s">
        <v>328</v>
      </c>
      <c r="B353" s="114">
        <v>43959</v>
      </c>
      <c r="C353" s="115">
        <v>6.6285999999999996</v>
      </c>
      <c r="D353" s="115"/>
      <c r="E353" s="115"/>
      <c r="F353" s="115"/>
      <c r="G353" s="115"/>
      <c r="H353" s="115"/>
      <c r="I353" s="115"/>
      <c r="J353" s="115"/>
      <c r="K353" s="115"/>
      <c r="L353" s="115"/>
      <c r="M353" s="115"/>
      <c r="N353" s="115"/>
      <c r="O353" s="115"/>
      <c r="P353" s="115"/>
      <c r="Q353" s="115"/>
      <c r="R353" s="115"/>
      <c r="S353" s="115"/>
      <c r="T353" s="115">
        <v>-20.8304188717931</v>
      </c>
      <c r="U353" s="116">
        <v>48</v>
      </c>
      <c r="V353" s="115"/>
      <c r="W353" s="116"/>
      <c r="X353" s="115"/>
      <c r="Y353" s="116"/>
      <c r="Z353" s="115">
        <v>-14.6321165279429</v>
      </c>
      <c r="AA353" s="116">
        <v>62</v>
      </c>
    </row>
    <row r="354" spans="1:27" x14ac:dyDescent="0.25">
      <c r="A354" s="113" t="s">
        <v>329</v>
      </c>
      <c r="B354" s="114">
        <v>43959</v>
      </c>
      <c r="C354" s="115">
        <v>6.9787999999999997</v>
      </c>
      <c r="D354" s="115"/>
      <c r="E354" s="115"/>
      <c r="F354" s="115"/>
      <c r="G354" s="115"/>
      <c r="H354" s="115"/>
      <c r="I354" s="115"/>
      <c r="J354" s="115"/>
      <c r="K354" s="115"/>
      <c r="L354" s="115"/>
      <c r="M354" s="115"/>
      <c r="N354" s="115"/>
      <c r="O354" s="115"/>
      <c r="P354" s="115"/>
      <c r="Q354" s="115"/>
      <c r="R354" s="115"/>
      <c r="S354" s="115"/>
      <c r="T354" s="115">
        <v>-18.839160135671499</v>
      </c>
      <c r="U354" s="116">
        <v>42</v>
      </c>
      <c r="V354" s="115"/>
      <c r="W354" s="116"/>
      <c r="X354" s="115"/>
      <c r="Y354" s="116"/>
      <c r="Z354" s="115">
        <v>-14.265692108667499</v>
      </c>
      <c r="AA354" s="116">
        <v>61</v>
      </c>
    </row>
    <row r="355" spans="1:27" x14ac:dyDescent="0.25">
      <c r="A355" s="113" t="s">
        <v>330</v>
      </c>
      <c r="B355" s="114">
        <v>43959</v>
      </c>
      <c r="C355" s="115">
        <v>72.458799999999997</v>
      </c>
      <c r="D355" s="115"/>
      <c r="E355" s="115"/>
      <c r="F355" s="115"/>
      <c r="G355" s="115"/>
      <c r="H355" s="115"/>
      <c r="I355" s="115"/>
      <c r="J355" s="115"/>
      <c r="K355" s="115"/>
      <c r="L355" s="115"/>
      <c r="M355" s="115"/>
      <c r="N355" s="115"/>
      <c r="O355" s="115"/>
      <c r="P355" s="115"/>
      <c r="Q355" s="115"/>
      <c r="R355" s="115"/>
      <c r="S355" s="115"/>
      <c r="T355" s="115">
        <v>-13.6633580453741</v>
      </c>
      <c r="U355" s="116">
        <v>20</v>
      </c>
      <c r="V355" s="115">
        <v>-2.5537980127980502</v>
      </c>
      <c r="W355" s="116">
        <v>22</v>
      </c>
      <c r="X355" s="115">
        <v>2.9879505838592202</v>
      </c>
      <c r="Y355" s="116">
        <v>22</v>
      </c>
      <c r="Z355" s="115">
        <v>16.230999143652799</v>
      </c>
      <c r="AA355" s="116">
        <v>29</v>
      </c>
    </row>
    <row r="356" spans="1:27" x14ac:dyDescent="0.25">
      <c r="A356" s="113" t="s">
        <v>331</v>
      </c>
      <c r="B356" s="114">
        <v>43959</v>
      </c>
      <c r="C356" s="115">
        <v>83.695999999999998</v>
      </c>
      <c r="D356" s="115"/>
      <c r="E356" s="115"/>
      <c r="F356" s="115"/>
      <c r="G356" s="115"/>
      <c r="H356" s="115"/>
      <c r="I356" s="115"/>
      <c r="J356" s="115"/>
      <c r="K356" s="115"/>
      <c r="L356" s="115"/>
      <c r="M356" s="115"/>
      <c r="N356" s="115"/>
      <c r="O356" s="115"/>
      <c r="P356" s="115"/>
      <c r="Q356" s="115"/>
      <c r="R356" s="115"/>
      <c r="S356" s="115"/>
      <c r="T356" s="115">
        <v>-20.075019519071599</v>
      </c>
      <c r="U356" s="116">
        <v>46</v>
      </c>
      <c r="V356" s="115">
        <v>-3.5180467463526099</v>
      </c>
      <c r="W356" s="116">
        <v>29</v>
      </c>
      <c r="X356" s="115">
        <v>2.94532335604451</v>
      </c>
      <c r="Y356" s="116">
        <v>23</v>
      </c>
      <c r="Z356" s="115">
        <v>64.383093333851704</v>
      </c>
      <c r="AA356" s="116">
        <v>8</v>
      </c>
    </row>
  </sheetData>
  <mergeCells count="98">
    <mergeCell ref="AA44:AA45"/>
    <mergeCell ref="AA51:AA52"/>
    <mergeCell ref="AA58:AA59"/>
    <mergeCell ref="AA92:AA93"/>
    <mergeCell ref="AA130:AA131"/>
    <mergeCell ref="A218:C219"/>
    <mergeCell ref="T218:U218"/>
    <mergeCell ref="V218:W218"/>
    <mergeCell ref="X218:Y218"/>
    <mergeCell ref="AA218:AA219"/>
    <mergeCell ref="T130:U130"/>
    <mergeCell ref="V130:W130"/>
    <mergeCell ref="N177:O177"/>
    <mergeCell ref="P177:Q177"/>
    <mergeCell ref="R177:S177"/>
    <mergeCell ref="T177:U177"/>
    <mergeCell ref="V177:W177"/>
    <mergeCell ref="AA177:AA178"/>
    <mergeCell ref="A286:C287"/>
    <mergeCell ref="T286:U286"/>
    <mergeCell ref="V286:W286"/>
    <mergeCell ref="X286:Y286"/>
    <mergeCell ref="AA286:AA287"/>
    <mergeCell ref="D177:E177"/>
    <mergeCell ref="F177:G177"/>
    <mergeCell ref="H177:I177"/>
    <mergeCell ref="J177:K177"/>
    <mergeCell ref="R130:S130"/>
    <mergeCell ref="L177:M177"/>
    <mergeCell ref="A92:C93"/>
    <mergeCell ref="L92:M92"/>
    <mergeCell ref="N92:O92"/>
    <mergeCell ref="P92:Q92"/>
    <mergeCell ref="R92:S92"/>
    <mergeCell ref="A177:C178"/>
    <mergeCell ref="V58:W58"/>
    <mergeCell ref="A51:C52"/>
    <mergeCell ref="J51:K51"/>
    <mergeCell ref="L51:M51"/>
    <mergeCell ref="N51:O51"/>
    <mergeCell ref="P51:Q51"/>
    <mergeCell ref="R51:S51"/>
    <mergeCell ref="V92:W92"/>
    <mergeCell ref="A130:C131"/>
    <mergeCell ref="D130:E130"/>
    <mergeCell ref="F130:G130"/>
    <mergeCell ref="H130:I130"/>
    <mergeCell ref="J130:K130"/>
    <mergeCell ref="L130:M130"/>
    <mergeCell ref="N130:O130"/>
    <mergeCell ref="A58:C59"/>
    <mergeCell ref="L58:M58"/>
    <mergeCell ref="N58:O58"/>
    <mergeCell ref="P58:Q58"/>
    <mergeCell ref="R58:S58"/>
    <mergeCell ref="A24:C25"/>
    <mergeCell ref="N24:O24"/>
    <mergeCell ref="P24:Q24"/>
    <mergeCell ref="R24:S24"/>
    <mergeCell ref="T24:U24"/>
    <mergeCell ref="A44:C45"/>
    <mergeCell ref="J44:K44"/>
    <mergeCell ref="L44:M44"/>
    <mergeCell ref="N44:O44"/>
    <mergeCell ref="P44:Q44"/>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D1:E1"/>
    <mergeCell ref="F1:G1"/>
    <mergeCell ref="H1:I1"/>
    <mergeCell ref="J1:K1"/>
    <mergeCell ref="L1:M1"/>
    <mergeCell ref="D4:E4"/>
    <mergeCell ref="F4:G4"/>
    <mergeCell ref="H4:I4"/>
    <mergeCell ref="J4:K4"/>
    <mergeCell ref="L4:M4"/>
    <mergeCell ref="X24:Y24"/>
    <mergeCell ref="AA24:AA25"/>
    <mergeCell ref="R44:S44"/>
    <mergeCell ref="V24:W24"/>
    <mergeCell ref="T92:U92"/>
    <mergeCell ref="T58:U58"/>
    <mergeCell ref="P130:Q1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sqref="A1:C2"/>
    </sheetView>
  </sheetViews>
  <sheetFormatPr defaultRowHeight="15" x14ac:dyDescent="0.25"/>
  <cols>
    <col min="1" max="1" width="9.140625" style="107"/>
    <col min="2" max="2" width="12.140625" style="107" bestFit="1" customWidth="1"/>
    <col min="3" max="16384" width="9.140625" style="107"/>
  </cols>
  <sheetData>
    <row r="1" spans="1:17" x14ac:dyDescent="0.25">
      <c r="A1" s="135"/>
      <c r="B1" s="135"/>
      <c r="C1" s="135"/>
      <c r="D1" s="117"/>
      <c r="E1" s="117"/>
      <c r="F1" s="117" t="s">
        <v>115</v>
      </c>
      <c r="G1" s="117" t="s">
        <v>116</v>
      </c>
      <c r="H1" s="117" t="s">
        <v>117</v>
      </c>
      <c r="I1" s="117" t="s">
        <v>47</v>
      </c>
      <c r="J1" s="117" t="s">
        <v>48</v>
      </c>
      <c r="K1" s="117" t="s">
        <v>1</v>
      </c>
      <c r="L1" s="117" t="s">
        <v>2</v>
      </c>
      <c r="M1" s="117" t="s">
        <v>3</v>
      </c>
      <c r="N1" s="117" t="s">
        <v>4</v>
      </c>
      <c r="O1" s="117" t="s">
        <v>5</v>
      </c>
      <c r="P1" s="117" t="s">
        <v>6</v>
      </c>
      <c r="Q1" s="117" t="s">
        <v>46</v>
      </c>
    </row>
    <row r="2" spans="1:17" x14ac:dyDescent="0.25">
      <c r="A2" s="135"/>
      <c r="B2" s="135"/>
      <c r="C2" s="135"/>
      <c r="D2" s="117"/>
      <c r="E2" s="117"/>
      <c r="F2" s="117" t="s">
        <v>0</v>
      </c>
      <c r="G2" s="117" t="s">
        <v>0</v>
      </c>
      <c r="H2" s="117" t="s">
        <v>0</v>
      </c>
      <c r="I2" s="117" t="s">
        <v>0</v>
      </c>
      <c r="J2" s="117" t="s">
        <v>0</v>
      </c>
      <c r="K2" s="117" t="s">
        <v>0</v>
      </c>
      <c r="L2" s="117" t="s">
        <v>0</v>
      </c>
      <c r="M2" s="117" t="s">
        <v>0</v>
      </c>
      <c r="N2" s="117" t="s">
        <v>0</v>
      </c>
      <c r="O2" s="117" t="s">
        <v>0</v>
      </c>
      <c r="P2" s="117" t="s">
        <v>0</v>
      </c>
      <c r="Q2" s="117" t="s">
        <v>0</v>
      </c>
    </row>
    <row r="3" spans="1:17" x14ac:dyDescent="0.25">
      <c r="A3" s="117" t="s">
        <v>7</v>
      </c>
      <c r="B3" s="117" t="s">
        <v>8</v>
      </c>
      <c r="C3" s="117" t="s">
        <v>9</v>
      </c>
      <c r="D3" s="117"/>
      <c r="E3" s="117"/>
      <c r="F3" s="117"/>
      <c r="G3" s="117"/>
      <c r="H3" s="117"/>
      <c r="I3" s="117"/>
      <c r="J3" s="117"/>
      <c r="K3" s="117"/>
      <c r="L3" s="117"/>
      <c r="M3" s="117"/>
      <c r="N3" s="117"/>
      <c r="O3" s="117"/>
      <c r="P3" s="117"/>
      <c r="Q3" s="117"/>
    </row>
    <row r="4" spans="1:17" x14ac:dyDescent="0.25">
      <c r="A4" s="112" t="s">
        <v>390</v>
      </c>
      <c r="B4" s="112"/>
      <c r="C4" s="112"/>
      <c r="D4" s="112"/>
      <c r="E4" s="112"/>
      <c r="F4" s="112"/>
      <c r="G4" s="112"/>
      <c r="H4" s="112"/>
      <c r="I4" s="112"/>
      <c r="J4" s="112"/>
      <c r="K4" s="112"/>
      <c r="L4" s="112"/>
      <c r="M4" s="112"/>
      <c r="N4" s="112"/>
      <c r="O4" s="112"/>
      <c r="P4" s="112"/>
      <c r="Q4" s="112"/>
    </row>
    <row r="5" spans="1:17" x14ac:dyDescent="0.25">
      <c r="A5" s="113" t="s">
        <v>11</v>
      </c>
      <c r="B5" s="114">
        <v>43959</v>
      </c>
      <c r="C5" s="115">
        <v>37.925199999999997</v>
      </c>
      <c r="D5" s="115"/>
      <c r="E5" s="115"/>
      <c r="F5" s="115"/>
      <c r="G5" s="115"/>
      <c r="H5" s="115"/>
      <c r="I5" s="115"/>
      <c r="J5" s="115"/>
      <c r="K5" s="115">
        <v>-99.8109786769122</v>
      </c>
      <c r="L5" s="115">
        <v>-48.6190683407712</v>
      </c>
      <c r="M5" s="115">
        <v>-28.280716543033702</v>
      </c>
      <c r="N5" s="115">
        <v>-26.6365141506848</v>
      </c>
      <c r="O5" s="115">
        <v>-11.0833969098745</v>
      </c>
      <c r="P5" s="115">
        <v>0.82230431103073998</v>
      </c>
      <c r="Q5" s="115">
        <v>14.3732557357747</v>
      </c>
    </row>
    <row r="6" spans="1:17" x14ac:dyDescent="0.25">
      <c r="A6" s="113" t="s">
        <v>12</v>
      </c>
      <c r="B6" s="114">
        <v>43959</v>
      </c>
      <c r="C6" s="115">
        <v>226.32400000000001</v>
      </c>
      <c r="D6" s="115"/>
      <c r="E6" s="115"/>
      <c r="F6" s="115"/>
      <c r="G6" s="115"/>
      <c r="H6" s="115"/>
      <c r="I6" s="115"/>
      <c r="J6" s="115"/>
      <c r="K6" s="115">
        <v>-103.76341574221701</v>
      </c>
      <c r="L6" s="115">
        <v>-48.977926603929703</v>
      </c>
      <c r="M6" s="115">
        <v>-26.5869325826738</v>
      </c>
      <c r="N6" s="115">
        <v>-25.244581470765901</v>
      </c>
      <c r="O6" s="115">
        <v>-4.3882299830107803</v>
      </c>
      <c r="P6" s="115">
        <v>3.11198580826948</v>
      </c>
      <c r="Q6" s="115">
        <v>12.7517179640018</v>
      </c>
    </row>
    <row r="7" spans="1:17" x14ac:dyDescent="0.25">
      <c r="A7" s="113" t="s">
        <v>13</v>
      </c>
      <c r="B7" s="114">
        <v>43959</v>
      </c>
      <c r="C7" s="115">
        <v>125.99</v>
      </c>
      <c r="D7" s="115"/>
      <c r="E7" s="115"/>
      <c r="F7" s="115"/>
      <c r="G7" s="115"/>
      <c r="H7" s="115"/>
      <c r="I7" s="115"/>
      <c r="J7" s="115"/>
      <c r="K7" s="115">
        <v>-71.583704506239698</v>
      </c>
      <c r="L7" s="115">
        <v>-32.4934128060167</v>
      </c>
      <c r="M7" s="115">
        <v>-17.988972419523101</v>
      </c>
      <c r="N7" s="115">
        <v>-16.285571926982499</v>
      </c>
      <c r="O7" s="115">
        <v>-3.22525050362347</v>
      </c>
      <c r="P7" s="115">
        <v>2.2946271859245702</v>
      </c>
      <c r="Q7" s="115">
        <v>15.9210758087593</v>
      </c>
    </row>
    <row r="8" spans="1:17" x14ac:dyDescent="0.25">
      <c r="A8" s="113" t="s">
        <v>14</v>
      </c>
      <c r="B8" s="114">
        <v>43959</v>
      </c>
      <c r="C8" s="115">
        <v>8.49</v>
      </c>
      <c r="D8" s="115"/>
      <c r="E8" s="115"/>
      <c r="F8" s="115"/>
      <c r="G8" s="115"/>
      <c r="H8" s="115"/>
      <c r="I8" s="115"/>
      <c r="J8" s="115"/>
      <c r="K8" s="115">
        <v>-94.588579737094605</v>
      </c>
      <c r="L8" s="115">
        <v>-39.312250249750299</v>
      </c>
      <c r="M8" s="115">
        <v>-20.565548026870601</v>
      </c>
      <c r="N8" s="115">
        <v>-16.881342701014798</v>
      </c>
      <c r="O8" s="115"/>
      <c r="P8" s="115"/>
      <c r="Q8" s="115">
        <v>-8.7902711323764002</v>
      </c>
    </row>
    <row r="9" spans="1:17" x14ac:dyDescent="0.25">
      <c r="A9" s="113" t="s">
        <v>15</v>
      </c>
      <c r="B9" s="114">
        <v>43959</v>
      </c>
      <c r="C9" s="115">
        <v>34.71</v>
      </c>
      <c r="D9" s="115"/>
      <c r="E9" s="115"/>
      <c r="F9" s="115"/>
      <c r="G9" s="115"/>
      <c r="H9" s="115"/>
      <c r="I9" s="115"/>
      <c r="J9" s="115"/>
      <c r="K9" s="115">
        <v>-141.937641658416</v>
      </c>
      <c r="L9" s="115">
        <v>-60.712740453600198</v>
      </c>
      <c r="M9" s="115">
        <v>-36.114295962255902</v>
      </c>
      <c r="N9" s="115">
        <v>-33.843327280177903</v>
      </c>
      <c r="O9" s="115">
        <v>-9.8064922503249292</v>
      </c>
      <c r="P9" s="115">
        <v>-0.55406911839941997</v>
      </c>
      <c r="Q9" s="115">
        <v>7.96320976400074</v>
      </c>
    </row>
    <row r="10" spans="1:17" x14ac:dyDescent="0.25">
      <c r="A10" s="113" t="s">
        <v>16</v>
      </c>
      <c r="B10" s="114">
        <v>43959</v>
      </c>
      <c r="C10" s="115">
        <v>10.2141</v>
      </c>
      <c r="D10" s="115"/>
      <c r="E10" s="115"/>
      <c r="F10" s="115"/>
      <c r="G10" s="115"/>
      <c r="H10" s="115"/>
      <c r="I10" s="115"/>
      <c r="J10" s="115"/>
      <c r="K10" s="115">
        <v>-88.859322585667599</v>
      </c>
      <c r="L10" s="115">
        <v>-37.077673579333499</v>
      </c>
      <c r="M10" s="115">
        <v>-15.8404757578173</v>
      </c>
      <c r="N10" s="115">
        <v>-16.5388706989437</v>
      </c>
      <c r="O10" s="115">
        <v>-8.6993327252016108</v>
      </c>
      <c r="P10" s="115"/>
      <c r="Q10" s="115">
        <v>0.45833724340175802</v>
      </c>
    </row>
    <row r="11" spans="1:17" x14ac:dyDescent="0.25">
      <c r="A11" s="113" t="s">
        <v>17</v>
      </c>
      <c r="B11" s="114">
        <v>43959</v>
      </c>
      <c r="C11" s="115">
        <v>26.683499999999999</v>
      </c>
      <c r="D11" s="115"/>
      <c r="E11" s="115"/>
      <c r="F11" s="115"/>
      <c r="G11" s="115"/>
      <c r="H11" s="115"/>
      <c r="I11" s="115"/>
      <c r="J11" s="115"/>
      <c r="K11" s="115">
        <v>-114.83340717655</v>
      </c>
      <c r="L11" s="115">
        <v>-50.862279707911803</v>
      </c>
      <c r="M11" s="115">
        <v>-22.191544900455401</v>
      </c>
      <c r="N11" s="115">
        <v>-18.721387095585101</v>
      </c>
      <c r="O11" s="115">
        <v>-4.4290851054676104</v>
      </c>
      <c r="P11" s="115">
        <v>5.3746974592933503</v>
      </c>
      <c r="Q11" s="115">
        <v>11.452100932621599</v>
      </c>
    </row>
    <row r="12" spans="1:17" x14ac:dyDescent="0.25">
      <c r="A12" s="113" t="s">
        <v>18</v>
      </c>
      <c r="B12" s="114">
        <v>43959</v>
      </c>
      <c r="C12" s="115">
        <v>29.154</v>
      </c>
      <c r="D12" s="115"/>
      <c r="E12" s="115"/>
      <c r="F12" s="115"/>
      <c r="G12" s="115"/>
      <c r="H12" s="115"/>
      <c r="I12" s="115"/>
      <c r="J12" s="115"/>
      <c r="K12" s="115">
        <v>-103.429688120656</v>
      </c>
      <c r="L12" s="115">
        <v>-44.255011208150798</v>
      </c>
      <c r="M12" s="115">
        <v>-23.074611034727699</v>
      </c>
      <c r="N12" s="115">
        <v>-19.845620195383301</v>
      </c>
      <c r="O12" s="115">
        <v>-5.8457402965905096</v>
      </c>
      <c r="P12" s="115">
        <v>4.8531398807190298</v>
      </c>
      <c r="Q12" s="115">
        <v>18.6892182247107</v>
      </c>
    </row>
    <row r="13" spans="1:17" x14ac:dyDescent="0.25">
      <c r="A13" s="113" t="s">
        <v>19</v>
      </c>
      <c r="B13" s="114">
        <v>43959</v>
      </c>
      <c r="C13" s="115">
        <v>59.942900000000002</v>
      </c>
      <c r="D13" s="115"/>
      <c r="E13" s="115"/>
      <c r="F13" s="115"/>
      <c r="G13" s="115"/>
      <c r="H13" s="115"/>
      <c r="I13" s="115"/>
      <c r="J13" s="115"/>
      <c r="K13" s="115">
        <v>-103.39035718956301</v>
      </c>
      <c r="L13" s="115">
        <v>-45.948191012312897</v>
      </c>
      <c r="M13" s="115">
        <v>-22.577568694415401</v>
      </c>
      <c r="N13" s="115">
        <v>-20.232417526009002</v>
      </c>
      <c r="O13" s="115">
        <v>-3.4903489835691599</v>
      </c>
      <c r="P13" s="115">
        <v>3.4064327077546901</v>
      </c>
      <c r="Q13" s="115">
        <v>10.147739713709299</v>
      </c>
    </row>
    <row r="14" spans="1:17" x14ac:dyDescent="0.25">
      <c r="A14" s="113" t="s">
        <v>20</v>
      </c>
      <c r="B14" s="114">
        <v>43959</v>
      </c>
      <c r="C14" s="115">
        <v>40.26</v>
      </c>
      <c r="D14" s="115"/>
      <c r="E14" s="115"/>
      <c r="F14" s="115"/>
      <c r="G14" s="115"/>
      <c r="H14" s="115"/>
      <c r="I14" s="115"/>
      <c r="J14" s="115"/>
      <c r="K14" s="115">
        <v>-98.980252675294807</v>
      </c>
      <c r="L14" s="115">
        <v>-49.263693024232701</v>
      </c>
      <c r="M14" s="115">
        <v>-31.1933758117435</v>
      </c>
      <c r="N14" s="115">
        <v>-25.703914599352</v>
      </c>
      <c r="O14" s="115">
        <v>-5.9791873370233803</v>
      </c>
      <c r="P14" s="115">
        <v>1.53924413624419</v>
      </c>
      <c r="Q14" s="115">
        <v>21.363442940038698</v>
      </c>
    </row>
    <row r="15" spans="1:17" x14ac:dyDescent="0.25">
      <c r="A15" s="113" t="s">
        <v>21</v>
      </c>
      <c r="B15" s="114">
        <v>43959</v>
      </c>
      <c r="C15" s="115">
        <v>115.762</v>
      </c>
      <c r="D15" s="115"/>
      <c r="E15" s="115"/>
      <c r="F15" s="115"/>
      <c r="G15" s="115"/>
      <c r="H15" s="115"/>
      <c r="I15" s="115"/>
      <c r="J15" s="115"/>
      <c r="K15" s="115">
        <v>-85.664043836598196</v>
      </c>
      <c r="L15" s="115">
        <v>-40.350240128599999</v>
      </c>
      <c r="M15" s="115">
        <v>-17.7685246007558</v>
      </c>
      <c r="N15" s="115">
        <v>-14.959832854298201</v>
      </c>
      <c r="O15" s="115">
        <v>-3.3038800037787102</v>
      </c>
      <c r="P15" s="115">
        <v>6.5135784927470999</v>
      </c>
      <c r="Q15" s="115">
        <v>17.4325907154102</v>
      </c>
    </row>
    <row r="16" spans="1:17" x14ac:dyDescent="0.25">
      <c r="A16" s="113" t="s">
        <v>22</v>
      </c>
      <c r="B16" s="114">
        <v>43959</v>
      </c>
      <c r="C16" s="115">
        <v>8.4931999999999999</v>
      </c>
      <c r="D16" s="115"/>
      <c r="E16" s="115"/>
      <c r="F16" s="115"/>
      <c r="G16" s="115"/>
      <c r="H16" s="115"/>
      <c r="I16" s="115"/>
      <c r="J16" s="115"/>
      <c r="K16" s="115">
        <v>-87.705906847405103</v>
      </c>
      <c r="L16" s="115">
        <v>-40.158234845937898</v>
      </c>
      <c r="M16" s="115">
        <v>-14.312877846689201</v>
      </c>
      <c r="N16" s="115">
        <v>-12.1816127984637</v>
      </c>
      <c r="O16" s="115"/>
      <c r="P16" s="115"/>
      <c r="Q16" s="115">
        <v>-8.2704060150376009</v>
      </c>
    </row>
    <row r="17" spans="1:17" x14ac:dyDescent="0.25">
      <c r="A17" s="113" t="s">
        <v>23</v>
      </c>
      <c r="B17" s="114">
        <v>43959</v>
      </c>
      <c r="C17" s="115">
        <v>8.3157999999999994</v>
      </c>
      <c r="D17" s="115"/>
      <c r="E17" s="115"/>
      <c r="F17" s="115"/>
      <c r="G17" s="115"/>
      <c r="H17" s="115"/>
      <c r="I17" s="115"/>
      <c r="J17" s="115"/>
      <c r="K17" s="115">
        <v>-85.453336870471205</v>
      </c>
      <c r="L17" s="115">
        <v>-38.048683624008397</v>
      </c>
      <c r="M17" s="115">
        <v>-14.442334044712799</v>
      </c>
      <c r="N17" s="115">
        <v>-11.6262444157594</v>
      </c>
      <c r="O17" s="115"/>
      <c r="P17" s="115"/>
      <c r="Q17" s="115">
        <v>-9.5455434782608695</v>
      </c>
    </row>
    <row r="18" spans="1:17" x14ac:dyDescent="0.25">
      <c r="A18" s="113" t="s">
        <v>24</v>
      </c>
      <c r="B18" s="114">
        <v>43959</v>
      </c>
      <c r="C18" s="115">
        <v>179.9889</v>
      </c>
      <c r="D18" s="115"/>
      <c r="E18" s="115"/>
      <c r="F18" s="115"/>
      <c r="G18" s="115"/>
      <c r="H18" s="115"/>
      <c r="I18" s="115"/>
      <c r="J18" s="115"/>
      <c r="K18" s="115">
        <v>-121.48444052371801</v>
      </c>
      <c r="L18" s="115">
        <v>-57.745080095824903</v>
      </c>
      <c r="M18" s="115">
        <v>-32.277321334639502</v>
      </c>
      <c r="N18" s="115">
        <v>-29.688245544567899</v>
      </c>
      <c r="O18" s="115">
        <v>-9.0027540421413104</v>
      </c>
      <c r="P18" s="115">
        <v>-0.25709025269649</v>
      </c>
      <c r="Q18" s="115">
        <v>5.83825151484342</v>
      </c>
    </row>
    <row r="19" spans="1:17" x14ac:dyDescent="0.25">
      <c r="A19" s="113" t="s">
        <v>25</v>
      </c>
      <c r="B19" s="114">
        <v>43959</v>
      </c>
      <c r="C19" s="115">
        <v>8.6199999999999992</v>
      </c>
      <c r="D19" s="115"/>
      <c r="E19" s="115"/>
      <c r="F19" s="115"/>
      <c r="G19" s="115"/>
      <c r="H19" s="115"/>
      <c r="I19" s="115"/>
      <c r="J19" s="115"/>
      <c r="K19" s="115">
        <v>-83.899586651880298</v>
      </c>
      <c r="L19" s="115">
        <v>-38.985313751668897</v>
      </c>
      <c r="M19" s="115">
        <v>-16.870779993935798</v>
      </c>
      <c r="N19" s="115">
        <v>-17.0686212694409</v>
      </c>
      <c r="O19" s="115"/>
      <c r="P19" s="115"/>
      <c r="Q19" s="115">
        <v>-9.6865384615384702</v>
      </c>
    </row>
    <row r="20" spans="1:17" x14ac:dyDescent="0.25">
      <c r="A20" s="113" t="s">
        <v>26</v>
      </c>
      <c r="B20" s="114">
        <v>43959</v>
      </c>
      <c r="C20" s="115">
        <v>53.387900000000002</v>
      </c>
      <c r="D20" s="115"/>
      <c r="E20" s="115"/>
      <c r="F20" s="115"/>
      <c r="G20" s="115"/>
      <c r="H20" s="115"/>
      <c r="I20" s="115"/>
      <c r="J20" s="115"/>
      <c r="K20" s="115">
        <v>-97.340717733561107</v>
      </c>
      <c r="L20" s="115">
        <v>-37.113559834414502</v>
      </c>
      <c r="M20" s="115">
        <v>-16.1043690920527</v>
      </c>
      <c r="N20" s="115">
        <v>-14.447150793083299</v>
      </c>
      <c r="O20" s="115">
        <v>-0.64672692922974295</v>
      </c>
      <c r="P20" s="115">
        <v>2.1235661738310299</v>
      </c>
      <c r="Q20" s="115">
        <v>8.8437906697655304</v>
      </c>
    </row>
    <row r="21" spans="1:17" x14ac:dyDescent="0.25">
      <c r="A21" s="135"/>
      <c r="B21" s="135"/>
      <c r="C21" s="135"/>
      <c r="D21" s="117"/>
      <c r="E21" s="117"/>
      <c r="F21" s="117"/>
      <c r="G21" s="117"/>
      <c r="H21" s="117"/>
      <c r="I21" s="117"/>
      <c r="J21" s="117"/>
      <c r="K21" s="117" t="s">
        <v>1</v>
      </c>
      <c r="L21" s="117" t="s">
        <v>2</v>
      </c>
      <c r="M21" s="117" t="s">
        <v>3</v>
      </c>
      <c r="N21" s="117" t="s">
        <v>4</v>
      </c>
      <c r="O21" s="117" t="s">
        <v>5</v>
      </c>
      <c r="P21" s="117" t="s">
        <v>6</v>
      </c>
      <c r="Q21" s="117" t="s">
        <v>46</v>
      </c>
    </row>
    <row r="22" spans="1:17" x14ac:dyDescent="0.25">
      <c r="A22" s="135"/>
      <c r="B22" s="135"/>
      <c r="C22" s="135"/>
      <c r="D22" s="117"/>
      <c r="E22" s="117"/>
      <c r="F22" s="117"/>
      <c r="G22" s="117"/>
      <c r="H22" s="117"/>
      <c r="I22" s="117"/>
      <c r="J22" s="117"/>
      <c r="K22" s="117" t="s">
        <v>0</v>
      </c>
      <c r="L22" s="117" t="s">
        <v>0</v>
      </c>
      <c r="M22" s="117" t="s">
        <v>0</v>
      </c>
      <c r="N22" s="117" t="s">
        <v>0</v>
      </c>
      <c r="O22" s="117" t="s">
        <v>0</v>
      </c>
      <c r="P22" s="117" t="s">
        <v>0</v>
      </c>
      <c r="Q22" s="117" t="s">
        <v>0</v>
      </c>
    </row>
    <row r="23" spans="1:17" x14ac:dyDescent="0.25">
      <c r="A23" s="117" t="s">
        <v>7</v>
      </c>
      <c r="B23" s="117" t="s">
        <v>8</v>
      </c>
      <c r="C23" s="117" t="s">
        <v>9</v>
      </c>
      <c r="D23" s="117"/>
      <c r="E23" s="117"/>
      <c r="F23" s="117"/>
      <c r="G23" s="117"/>
      <c r="H23" s="117"/>
      <c r="I23" s="117"/>
      <c r="J23" s="117"/>
      <c r="K23" s="117"/>
      <c r="L23" s="117"/>
      <c r="M23" s="117"/>
      <c r="N23" s="117"/>
      <c r="O23" s="117"/>
      <c r="P23" s="117"/>
      <c r="Q23" s="117"/>
    </row>
    <row r="24" spans="1:17" x14ac:dyDescent="0.25">
      <c r="A24" s="112" t="s">
        <v>390</v>
      </c>
      <c r="B24" s="112"/>
      <c r="C24" s="112"/>
      <c r="D24" s="112"/>
      <c r="E24" s="112"/>
      <c r="F24" s="112"/>
      <c r="G24" s="112"/>
      <c r="H24" s="112"/>
      <c r="I24" s="112"/>
      <c r="J24" s="112"/>
      <c r="K24" s="112"/>
      <c r="L24" s="112"/>
      <c r="M24" s="112"/>
      <c r="N24" s="112"/>
      <c r="O24" s="112"/>
      <c r="P24" s="112"/>
      <c r="Q24" s="112"/>
    </row>
    <row r="25" spans="1:17" x14ac:dyDescent="0.25">
      <c r="A25" s="113" t="s">
        <v>30</v>
      </c>
      <c r="B25" s="114">
        <v>43959</v>
      </c>
      <c r="C25" s="115">
        <v>35.3232</v>
      </c>
      <c r="D25" s="115"/>
      <c r="E25" s="115"/>
      <c r="F25" s="115"/>
      <c r="G25" s="115"/>
      <c r="H25" s="115"/>
      <c r="I25" s="115"/>
      <c r="J25" s="115"/>
      <c r="K25" s="115">
        <v>-100.48471912975801</v>
      </c>
      <c r="L25" s="115">
        <v>-49.376968028951502</v>
      </c>
      <c r="M25" s="115">
        <v>-29.117041142666</v>
      </c>
      <c r="N25" s="115">
        <v>-27.442139938222201</v>
      </c>
      <c r="O25" s="115">
        <v>-11.8595575476139</v>
      </c>
      <c r="P25" s="115">
        <v>-0.280657637305121</v>
      </c>
      <c r="Q25" s="115">
        <v>20.888063276836199</v>
      </c>
    </row>
    <row r="26" spans="1:17" x14ac:dyDescent="0.25">
      <c r="A26" s="113" t="s">
        <v>31</v>
      </c>
      <c r="B26" s="114">
        <v>43959</v>
      </c>
      <c r="C26" s="115">
        <v>212.22300000000001</v>
      </c>
      <c r="D26" s="115"/>
      <c r="E26" s="115"/>
      <c r="F26" s="115"/>
      <c r="G26" s="115"/>
      <c r="H26" s="115"/>
      <c r="I26" s="115"/>
      <c r="J26" s="115"/>
      <c r="K26" s="115">
        <v>-104.45345036563</v>
      </c>
      <c r="L26" s="115">
        <v>-49.649408202354699</v>
      </c>
      <c r="M26" s="115">
        <v>-27.296820647999098</v>
      </c>
      <c r="N26" s="115">
        <v>-25.9037769895588</v>
      </c>
      <c r="O26" s="115">
        <v>-5.3314089839032297</v>
      </c>
      <c r="P26" s="115">
        <v>1.89712536676147</v>
      </c>
      <c r="Q26" s="115">
        <v>76.9429740435734</v>
      </c>
    </row>
    <row r="27" spans="1:17" x14ac:dyDescent="0.25">
      <c r="A27" s="113" t="s">
        <v>32</v>
      </c>
      <c r="B27" s="114">
        <v>43959</v>
      </c>
      <c r="C27" s="115">
        <v>117.92</v>
      </c>
      <c r="D27" s="115"/>
      <c r="E27" s="115"/>
      <c r="F27" s="115"/>
      <c r="G27" s="115"/>
      <c r="H27" s="115"/>
      <c r="I27" s="115"/>
      <c r="J27" s="115"/>
      <c r="K27" s="115">
        <v>-72.026456810426694</v>
      </c>
      <c r="L27" s="115">
        <v>-32.946394498485198</v>
      </c>
      <c r="M27" s="115">
        <v>-18.451880703221299</v>
      </c>
      <c r="N27" s="115">
        <v>-16.747793309056998</v>
      </c>
      <c r="O27" s="115">
        <v>-3.9327881399280602</v>
      </c>
      <c r="P27" s="115">
        <v>1.24739414237381</v>
      </c>
      <c r="Q27" s="115">
        <v>68.577298050139305</v>
      </c>
    </row>
    <row r="28" spans="1:17" x14ac:dyDescent="0.25">
      <c r="A28" s="113" t="s">
        <v>33</v>
      </c>
      <c r="B28" s="114">
        <v>43959</v>
      </c>
      <c r="C28" s="115">
        <v>8.26</v>
      </c>
      <c r="D28" s="115"/>
      <c r="E28" s="115"/>
      <c r="F28" s="115"/>
      <c r="G28" s="115"/>
      <c r="H28" s="115"/>
      <c r="I28" s="115"/>
      <c r="J28" s="115"/>
      <c r="K28" s="115">
        <v>-95.182287703063395</v>
      </c>
      <c r="L28" s="115">
        <v>-40.032157764715897</v>
      </c>
      <c r="M28" s="115">
        <v>-21.275924289565001</v>
      </c>
      <c r="N28" s="115">
        <v>-17.762281488731201</v>
      </c>
      <c r="O28" s="115"/>
      <c r="P28" s="115"/>
      <c r="Q28" s="115">
        <v>-10.129186602870799</v>
      </c>
    </row>
    <row r="29" spans="1:17" x14ac:dyDescent="0.25">
      <c r="A29" s="113" t="s">
        <v>34</v>
      </c>
      <c r="B29" s="114">
        <v>43959</v>
      </c>
      <c r="C29" s="115">
        <v>32.380000000000003</v>
      </c>
      <c r="D29" s="115"/>
      <c r="E29" s="115"/>
      <c r="F29" s="115"/>
      <c r="G29" s="115"/>
      <c r="H29" s="115"/>
      <c r="I29" s="115"/>
      <c r="J29" s="115"/>
      <c r="K29" s="115">
        <v>-142.639549505221</v>
      </c>
      <c r="L29" s="115">
        <v>-61.466323353237001</v>
      </c>
      <c r="M29" s="115">
        <v>-36.887557336271698</v>
      </c>
      <c r="N29" s="115">
        <v>-34.557189569513604</v>
      </c>
      <c r="O29" s="115">
        <v>-10.583817809638299</v>
      </c>
      <c r="P29" s="115">
        <v>-1.5046878766649201</v>
      </c>
      <c r="Q29" s="115">
        <v>18.377277840270001</v>
      </c>
    </row>
    <row r="30" spans="1:17" x14ac:dyDescent="0.25">
      <c r="A30" s="113" t="s">
        <v>35</v>
      </c>
      <c r="B30" s="114">
        <v>43959</v>
      </c>
      <c r="C30" s="115">
        <v>9.3630999999999993</v>
      </c>
      <c r="D30" s="115"/>
      <c r="E30" s="115"/>
      <c r="F30" s="115"/>
      <c r="G30" s="115"/>
      <c r="H30" s="115"/>
      <c r="I30" s="115"/>
      <c r="J30" s="115"/>
      <c r="K30" s="115">
        <v>-90.228742839932593</v>
      </c>
      <c r="L30" s="115">
        <v>-38.357200092563801</v>
      </c>
      <c r="M30" s="115">
        <v>-17.2163780664564</v>
      </c>
      <c r="N30" s="115">
        <v>-17.7892566768693</v>
      </c>
      <c r="O30" s="115">
        <v>-9.8432744016915503</v>
      </c>
      <c r="P30" s="115"/>
      <c r="Q30" s="115">
        <v>-1.3634516129032299</v>
      </c>
    </row>
    <row r="31" spans="1:17" x14ac:dyDescent="0.25">
      <c r="A31" s="113" t="s">
        <v>36</v>
      </c>
      <c r="B31" s="114">
        <v>43959</v>
      </c>
      <c r="C31" s="115">
        <v>24.845099999999999</v>
      </c>
      <c r="D31" s="115"/>
      <c r="E31" s="115"/>
      <c r="F31" s="115"/>
      <c r="G31" s="115"/>
      <c r="H31" s="115"/>
      <c r="I31" s="115"/>
      <c r="J31" s="115"/>
      <c r="K31" s="115">
        <v>-115.296133863355</v>
      </c>
      <c r="L31" s="115">
        <v>-51.345790316477903</v>
      </c>
      <c r="M31" s="115">
        <v>-22.7306701211789</v>
      </c>
      <c r="N31" s="115">
        <v>-19.246512683134601</v>
      </c>
      <c r="O31" s="115">
        <v>-4.9865937700558796</v>
      </c>
      <c r="P31" s="115">
        <v>3.97127191697937</v>
      </c>
      <c r="Q31" s="115">
        <v>82.961299522634306</v>
      </c>
    </row>
    <row r="32" spans="1:17" x14ac:dyDescent="0.25">
      <c r="A32" s="113" t="s">
        <v>37</v>
      </c>
      <c r="B32" s="114">
        <v>43959</v>
      </c>
      <c r="C32" s="115">
        <v>27.454000000000001</v>
      </c>
      <c r="D32" s="115"/>
      <c r="E32" s="115"/>
      <c r="F32" s="115"/>
      <c r="G32" s="115"/>
      <c r="H32" s="115"/>
      <c r="I32" s="115"/>
      <c r="J32" s="115"/>
      <c r="K32" s="115">
        <v>-104.18167320855601</v>
      </c>
      <c r="L32" s="115">
        <v>-45.024773542936401</v>
      </c>
      <c r="M32" s="115">
        <v>-23.881810348157099</v>
      </c>
      <c r="N32" s="115">
        <v>-20.6218986888309</v>
      </c>
      <c r="O32" s="115">
        <v>-6.5963808541009499</v>
      </c>
      <c r="P32" s="115">
        <v>3.77791110549731</v>
      </c>
      <c r="Q32" s="115">
        <v>16.884998674794598</v>
      </c>
    </row>
    <row r="33" spans="1:17" x14ac:dyDescent="0.25">
      <c r="A33" s="113" t="s">
        <v>38</v>
      </c>
      <c r="B33" s="114">
        <v>43959</v>
      </c>
      <c r="C33" s="115">
        <v>56.744799999999998</v>
      </c>
      <c r="D33" s="115"/>
      <c r="E33" s="115"/>
      <c r="F33" s="115"/>
      <c r="G33" s="115"/>
      <c r="H33" s="115"/>
      <c r="I33" s="115"/>
      <c r="J33" s="115"/>
      <c r="K33" s="115">
        <v>-103.99100860630701</v>
      </c>
      <c r="L33" s="115">
        <v>-46.500663681902999</v>
      </c>
      <c r="M33" s="115">
        <v>-23.140209881729302</v>
      </c>
      <c r="N33" s="115">
        <v>-20.754991062382899</v>
      </c>
      <c r="O33" s="115">
        <v>-4.1220530030442903</v>
      </c>
      <c r="P33" s="115">
        <v>2.54988634007066</v>
      </c>
      <c r="Q33" s="115">
        <v>31.3176431718062</v>
      </c>
    </row>
    <row r="34" spans="1:17" x14ac:dyDescent="0.25">
      <c r="A34" s="113" t="s">
        <v>39</v>
      </c>
      <c r="B34" s="114">
        <v>43959</v>
      </c>
      <c r="C34" s="115">
        <v>39.89</v>
      </c>
      <c r="D34" s="115"/>
      <c r="E34" s="115"/>
      <c r="F34" s="115"/>
      <c r="G34" s="115"/>
      <c r="H34" s="115"/>
      <c r="I34" s="115"/>
      <c r="J34" s="115"/>
      <c r="K34" s="115">
        <v>-99.385999631143903</v>
      </c>
      <c r="L34" s="115">
        <v>-49.636083591941002</v>
      </c>
      <c r="M34" s="115">
        <v>-31.570250587795101</v>
      </c>
      <c r="N34" s="115">
        <v>-26.0718769950515</v>
      </c>
      <c r="O34" s="115">
        <v>-6.2247813640975904</v>
      </c>
      <c r="P34" s="115">
        <v>1.2393234134999001</v>
      </c>
      <c r="Q34" s="115">
        <v>20.335160948001398</v>
      </c>
    </row>
    <row r="35" spans="1:17" x14ac:dyDescent="0.25">
      <c r="A35" s="113" t="s">
        <v>40</v>
      </c>
      <c r="B35" s="114">
        <v>43959</v>
      </c>
      <c r="C35" s="115">
        <v>108.4961</v>
      </c>
      <c r="D35" s="115"/>
      <c r="E35" s="115"/>
      <c r="F35" s="115"/>
      <c r="G35" s="115"/>
      <c r="H35" s="115"/>
      <c r="I35" s="115"/>
      <c r="J35" s="115"/>
      <c r="K35" s="115">
        <v>-86.805690806427506</v>
      </c>
      <c r="L35" s="115">
        <v>-41.574069369767699</v>
      </c>
      <c r="M35" s="115">
        <v>-19.083091007846701</v>
      </c>
      <c r="N35" s="115">
        <v>-16.227913791337102</v>
      </c>
      <c r="O35" s="115">
        <v>-4.4257399201358298</v>
      </c>
      <c r="P35" s="115">
        <v>5.1783608489386204</v>
      </c>
      <c r="Q35" s="115">
        <v>62.070228763812203</v>
      </c>
    </row>
    <row r="36" spans="1:17" x14ac:dyDescent="0.25">
      <c r="A36" s="113" t="s">
        <v>41</v>
      </c>
      <c r="B36" s="114">
        <v>43959</v>
      </c>
      <c r="C36" s="115">
        <v>8.2464999999999993</v>
      </c>
      <c r="D36" s="115"/>
      <c r="E36" s="115"/>
      <c r="F36" s="115"/>
      <c r="G36" s="115"/>
      <c r="H36" s="115"/>
      <c r="I36" s="115"/>
      <c r="J36" s="115"/>
      <c r="K36" s="115">
        <v>-88.695749555418303</v>
      </c>
      <c r="L36" s="115">
        <v>-41.104091331136203</v>
      </c>
      <c r="M36" s="115">
        <v>-15.351228915904199</v>
      </c>
      <c r="N36" s="115">
        <v>-13.258806455338201</v>
      </c>
      <c r="O36" s="115"/>
      <c r="P36" s="115"/>
      <c r="Q36" s="115">
        <v>-9.6244736842105301</v>
      </c>
    </row>
    <row r="37" spans="1:17" x14ac:dyDescent="0.25">
      <c r="A37" s="113" t="s">
        <v>42</v>
      </c>
      <c r="B37" s="114">
        <v>43959</v>
      </c>
      <c r="C37" s="115">
        <v>8.0638000000000005</v>
      </c>
      <c r="D37" s="115"/>
      <c r="E37" s="115"/>
      <c r="F37" s="115"/>
      <c r="G37" s="115"/>
      <c r="H37" s="115"/>
      <c r="I37" s="115"/>
      <c r="J37" s="115"/>
      <c r="K37" s="115">
        <v>-86.448942572413998</v>
      </c>
      <c r="L37" s="115">
        <v>-39.008080122853897</v>
      </c>
      <c r="M37" s="115">
        <v>-15.5048701792104</v>
      </c>
      <c r="N37" s="115">
        <v>-12.7577193245902</v>
      </c>
      <c r="O37" s="115"/>
      <c r="P37" s="115"/>
      <c r="Q37" s="115">
        <v>-10.9738043478261</v>
      </c>
    </row>
    <row r="38" spans="1:17" x14ac:dyDescent="0.25">
      <c r="A38" s="113" t="s">
        <v>43</v>
      </c>
      <c r="B38" s="114">
        <v>43959</v>
      </c>
      <c r="C38" s="115">
        <v>170.64789999999999</v>
      </c>
      <c r="D38" s="115"/>
      <c r="E38" s="115"/>
      <c r="F38" s="115"/>
      <c r="G38" s="115"/>
      <c r="H38" s="115"/>
      <c r="I38" s="115"/>
      <c r="J38" s="115"/>
      <c r="K38" s="115">
        <v>-122.20528363138899</v>
      </c>
      <c r="L38" s="115">
        <v>-58.464524352422799</v>
      </c>
      <c r="M38" s="115">
        <v>-32.996574248718403</v>
      </c>
      <c r="N38" s="115">
        <v>-30.326036074774098</v>
      </c>
      <c r="O38" s="115">
        <v>-9.5948694956532101</v>
      </c>
      <c r="P38" s="115">
        <v>-1.00992233051285</v>
      </c>
      <c r="Q38" s="115">
        <v>43.6795433720037</v>
      </c>
    </row>
    <row r="39" spans="1:17" x14ac:dyDescent="0.25">
      <c r="A39" s="113" t="s">
        <v>44</v>
      </c>
      <c r="B39" s="114">
        <v>43959</v>
      </c>
      <c r="C39" s="115">
        <v>8.51</v>
      </c>
      <c r="D39" s="115"/>
      <c r="E39" s="115"/>
      <c r="F39" s="115"/>
      <c r="G39" s="115"/>
      <c r="H39" s="115"/>
      <c r="I39" s="115"/>
      <c r="J39" s="115"/>
      <c r="K39" s="115">
        <v>-84.167457426510396</v>
      </c>
      <c r="L39" s="115">
        <v>-39.542297325316198</v>
      </c>
      <c r="M39" s="115">
        <v>-17.652923800382499</v>
      </c>
      <c r="N39" s="115">
        <v>-17.808352849336501</v>
      </c>
      <c r="O39" s="115"/>
      <c r="P39" s="115"/>
      <c r="Q39" s="115">
        <v>-10.458653846153799</v>
      </c>
    </row>
    <row r="40" spans="1:17" x14ac:dyDescent="0.25">
      <c r="A40" s="113" t="s">
        <v>45</v>
      </c>
      <c r="B40" s="114">
        <v>43959</v>
      </c>
      <c r="C40" s="115">
        <v>50.596299999999999</v>
      </c>
      <c r="D40" s="115"/>
      <c r="E40" s="115"/>
      <c r="F40" s="115"/>
      <c r="G40" s="115"/>
      <c r="H40" s="115"/>
      <c r="I40" s="115"/>
      <c r="J40" s="115"/>
      <c r="K40" s="115">
        <v>-97.837669267414796</v>
      </c>
      <c r="L40" s="115">
        <v>-37.6305728986802</v>
      </c>
      <c r="M40" s="115">
        <v>-16.649962410215899</v>
      </c>
      <c r="N40" s="115">
        <v>-14.984273515738201</v>
      </c>
      <c r="O40" s="115">
        <v>-1.3395889211954399</v>
      </c>
      <c r="P40" s="115">
        <v>1.3435298638634701</v>
      </c>
      <c r="Q40" s="115">
        <v>27.409636514983401</v>
      </c>
    </row>
    <row r="41" spans="1:17" x14ac:dyDescent="0.25">
      <c r="A41" s="135"/>
      <c r="B41" s="135"/>
      <c r="C41" s="135"/>
      <c r="D41" s="117"/>
      <c r="E41" s="117"/>
      <c r="F41" s="117"/>
      <c r="G41" s="117"/>
      <c r="H41" s="117"/>
      <c r="I41" s="117" t="s">
        <v>47</v>
      </c>
      <c r="J41" s="117" t="s">
        <v>48</v>
      </c>
      <c r="K41" s="117" t="s">
        <v>1</v>
      </c>
      <c r="L41" s="117" t="s">
        <v>2</v>
      </c>
      <c r="M41" s="117" t="s">
        <v>3</v>
      </c>
      <c r="O41" s="113"/>
      <c r="P41" s="113"/>
      <c r="Q41" s="117" t="s">
        <v>46</v>
      </c>
    </row>
    <row r="42" spans="1:17" x14ac:dyDescent="0.25">
      <c r="A42" s="135"/>
      <c r="B42" s="135"/>
      <c r="C42" s="135"/>
      <c r="D42" s="117"/>
      <c r="E42" s="117"/>
      <c r="F42" s="117"/>
      <c r="G42" s="117"/>
      <c r="H42" s="117"/>
      <c r="I42" s="117" t="s">
        <v>0</v>
      </c>
      <c r="J42" s="117" t="s">
        <v>0</v>
      </c>
      <c r="K42" s="117" t="s">
        <v>0</v>
      </c>
      <c r="L42" s="117" t="s">
        <v>0</v>
      </c>
      <c r="M42" s="117" t="s">
        <v>0</v>
      </c>
      <c r="O42" s="113"/>
      <c r="P42" s="113"/>
      <c r="Q42" s="117" t="s">
        <v>0</v>
      </c>
    </row>
    <row r="43" spans="1:17" x14ac:dyDescent="0.25">
      <c r="A43" s="117" t="s">
        <v>7</v>
      </c>
      <c r="B43" s="117" t="s">
        <v>8</v>
      </c>
      <c r="C43" s="117" t="s">
        <v>9</v>
      </c>
      <c r="D43" s="117"/>
      <c r="E43" s="117"/>
      <c r="F43" s="117"/>
      <c r="G43" s="117"/>
      <c r="H43" s="117"/>
      <c r="I43" s="117"/>
      <c r="J43" s="117"/>
      <c r="K43" s="117"/>
      <c r="L43" s="117"/>
      <c r="M43" s="117"/>
      <c r="O43" s="113"/>
      <c r="P43" s="113"/>
      <c r="Q43" s="117"/>
    </row>
    <row r="44" spans="1:17" x14ac:dyDescent="0.25">
      <c r="A44" s="112" t="s">
        <v>389</v>
      </c>
      <c r="B44" s="112"/>
      <c r="C44" s="112"/>
      <c r="D44" s="112"/>
      <c r="E44" s="112"/>
      <c r="F44" s="112"/>
      <c r="G44" s="112"/>
      <c r="H44" s="112"/>
      <c r="I44" s="112"/>
      <c r="J44" s="112"/>
      <c r="K44" s="112"/>
      <c r="L44" s="112"/>
      <c r="M44" s="112"/>
      <c r="O44" s="113"/>
      <c r="P44" s="113"/>
      <c r="Q44" s="112"/>
    </row>
    <row r="45" spans="1:17" x14ac:dyDescent="0.25">
      <c r="A45" s="113" t="s">
        <v>379</v>
      </c>
      <c r="B45" s="114">
        <v>43959</v>
      </c>
      <c r="C45" s="115">
        <v>9.42</v>
      </c>
      <c r="D45" s="115"/>
      <c r="E45" s="115"/>
      <c r="F45" s="115"/>
      <c r="G45" s="115"/>
      <c r="H45" s="115"/>
      <c r="I45" s="115">
        <v>42.186777623671198</v>
      </c>
      <c r="J45" s="115">
        <v>27.7415852334417</v>
      </c>
      <c r="K45" s="115"/>
      <c r="L45" s="115"/>
      <c r="M45" s="115"/>
      <c r="O45" s="113"/>
      <c r="P45" s="113"/>
      <c r="Q45" s="115">
        <v>-24.616279069767501</v>
      </c>
    </row>
    <row r="46" spans="1:17" x14ac:dyDescent="0.25">
      <c r="A46" s="113" t="s">
        <v>49</v>
      </c>
      <c r="B46" s="114">
        <v>43959</v>
      </c>
      <c r="C46" s="115">
        <v>8.56</v>
      </c>
      <c r="D46" s="115"/>
      <c r="E46" s="115"/>
      <c r="F46" s="115"/>
      <c r="G46" s="115"/>
      <c r="H46" s="115"/>
      <c r="I46" s="115">
        <v>21.495877502944801</v>
      </c>
      <c r="J46" s="115">
        <v>62.776412776412798</v>
      </c>
      <c r="K46" s="115">
        <v>-87.545787545787505</v>
      </c>
      <c r="L46" s="115">
        <v>-37.053898482469897</v>
      </c>
      <c r="M46" s="115">
        <v>-17.445996517099498</v>
      </c>
      <c r="O46" s="113"/>
      <c r="P46" s="113"/>
      <c r="Q46" s="115">
        <v>-17.4617940199335</v>
      </c>
    </row>
    <row r="47" spans="1:17" x14ac:dyDescent="0.25">
      <c r="A47" s="113" t="s">
        <v>50</v>
      </c>
      <c r="B47" s="114">
        <v>43959</v>
      </c>
      <c r="C47" s="115">
        <v>91.181299999999993</v>
      </c>
      <c r="D47" s="115"/>
      <c r="E47" s="115"/>
      <c r="F47" s="115"/>
      <c r="G47" s="115"/>
      <c r="H47" s="115"/>
      <c r="I47" s="115">
        <v>53.304473934291899</v>
      </c>
      <c r="J47" s="115">
        <v>71.616083611554501</v>
      </c>
      <c r="K47" s="115">
        <v>-99.775887147214405</v>
      </c>
      <c r="L47" s="115">
        <v>-44.650456247976003</v>
      </c>
      <c r="M47" s="115">
        <v>-19.538153387513798</v>
      </c>
      <c r="O47" s="113"/>
      <c r="P47" s="113"/>
      <c r="Q47" s="115">
        <v>12.1107044053997</v>
      </c>
    </row>
    <row r="48" spans="1:17" x14ac:dyDescent="0.25">
      <c r="A48" s="135"/>
      <c r="B48" s="135"/>
      <c r="C48" s="135"/>
      <c r="D48" s="117"/>
      <c r="E48" s="117"/>
      <c r="F48" s="117"/>
      <c r="G48" s="117"/>
      <c r="H48" s="117"/>
      <c r="I48" s="117" t="s">
        <v>47</v>
      </c>
      <c r="J48" s="117" t="s">
        <v>48</v>
      </c>
      <c r="K48" s="117" t="s">
        <v>1</v>
      </c>
      <c r="L48" s="117" t="s">
        <v>2</v>
      </c>
      <c r="M48" s="117" t="s">
        <v>3</v>
      </c>
      <c r="Q48" s="117" t="s">
        <v>46</v>
      </c>
    </row>
    <row r="49" spans="1:17" x14ac:dyDescent="0.25">
      <c r="A49" s="135"/>
      <c r="B49" s="135"/>
      <c r="C49" s="135"/>
      <c r="D49" s="117"/>
      <c r="E49" s="117"/>
      <c r="F49" s="117"/>
      <c r="G49" s="117"/>
      <c r="H49" s="117"/>
      <c r="I49" s="117" t="s">
        <v>0</v>
      </c>
      <c r="J49" s="117" t="s">
        <v>0</v>
      </c>
      <c r="K49" s="117" t="s">
        <v>0</v>
      </c>
      <c r="L49" s="117" t="s">
        <v>0</v>
      </c>
      <c r="M49" s="117" t="s">
        <v>0</v>
      </c>
      <c r="Q49" s="117" t="s">
        <v>0</v>
      </c>
    </row>
    <row r="50" spans="1:17" x14ac:dyDescent="0.25">
      <c r="A50" s="117" t="s">
        <v>7</v>
      </c>
      <c r="B50" s="117" t="s">
        <v>8</v>
      </c>
      <c r="C50" s="117" t="s">
        <v>9</v>
      </c>
      <c r="D50" s="117"/>
      <c r="E50" s="117"/>
      <c r="F50" s="117"/>
      <c r="G50" s="117"/>
      <c r="H50" s="117"/>
      <c r="I50" s="117"/>
      <c r="J50" s="117"/>
      <c r="K50" s="117"/>
      <c r="L50" s="117"/>
      <c r="M50" s="117"/>
      <c r="Q50" s="117"/>
    </row>
    <row r="51" spans="1:17" x14ac:dyDescent="0.25">
      <c r="A51" s="112" t="s">
        <v>389</v>
      </c>
      <c r="B51" s="112"/>
      <c r="C51" s="112"/>
      <c r="D51" s="112"/>
      <c r="E51" s="112"/>
      <c r="F51" s="112"/>
      <c r="G51" s="112"/>
      <c r="H51" s="112"/>
      <c r="I51" s="112"/>
      <c r="J51" s="112"/>
      <c r="K51" s="112"/>
      <c r="L51" s="112"/>
      <c r="M51" s="112"/>
      <c r="Q51" s="112"/>
    </row>
    <row r="52" spans="1:17" x14ac:dyDescent="0.25">
      <c r="A52" s="113" t="s">
        <v>381</v>
      </c>
      <c r="B52" s="114">
        <v>43959</v>
      </c>
      <c r="C52" s="115">
        <v>9.3800000000000008</v>
      </c>
      <c r="D52" s="115"/>
      <c r="E52" s="115"/>
      <c r="F52" s="115"/>
      <c r="G52" s="115"/>
      <c r="H52" s="115"/>
      <c r="I52" s="115">
        <v>39.502164502164497</v>
      </c>
      <c r="J52" s="115">
        <v>25.1541530649259</v>
      </c>
      <c r="K52" s="115"/>
      <c r="L52" s="115"/>
      <c r="M52" s="115"/>
      <c r="Q52" s="115">
        <v>-26.3139534883721</v>
      </c>
    </row>
    <row r="53" spans="1:17" x14ac:dyDescent="0.25">
      <c r="A53" s="113" t="s">
        <v>51</v>
      </c>
      <c r="B53" s="114">
        <v>43959</v>
      </c>
      <c r="C53" s="115">
        <v>8.52</v>
      </c>
      <c r="D53" s="115"/>
      <c r="E53" s="115"/>
      <c r="F53" s="115"/>
      <c r="G53" s="115"/>
      <c r="H53" s="115"/>
      <c r="I53" s="115">
        <v>21.597633136094601</v>
      </c>
      <c r="J53" s="115">
        <v>61.508425811755103</v>
      </c>
      <c r="K53" s="115">
        <v>-88.153604637121106</v>
      </c>
      <c r="L53" s="115">
        <v>-37.662766213767199</v>
      </c>
      <c r="M53" s="115">
        <v>-17.8698593555279</v>
      </c>
      <c r="Q53" s="115">
        <v>-17.946843853820599</v>
      </c>
    </row>
    <row r="54" spans="1:17" x14ac:dyDescent="0.25">
      <c r="A54" s="113" t="s">
        <v>52</v>
      </c>
      <c r="B54" s="114">
        <v>43959</v>
      </c>
      <c r="C54" s="115">
        <v>86.214799999999997</v>
      </c>
      <c r="D54" s="115"/>
      <c r="E54" s="115"/>
      <c r="F54" s="115"/>
      <c r="G54" s="115"/>
      <c r="H54" s="115"/>
      <c r="I54" s="115">
        <v>52.404447509515997</v>
      </c>
      <c r="J54" s="115">
        <v>70.686238533611601</v>
      </c>
      <c r="K54" s="115">
        <v>-100.383637365341</v>
      </c>
      <c r="L54" s="115">
        <v>-45.2897050733065</v>
      </c>
      <c r="M54" s="115">
        <v>-20.223507624780201</v>
      </c>
      <c r="Q54" s="115">
        <v>126.133752339929</v>
      </c>
    </row>
    <row r="55" spans="1:17" x14ac:dyDescent="0.25">
      <c r="A55" s="135"/>
      <c r="B55" s="135"/>
      <c r="C55" s="135"/>
      <c r="D55" s="117"/>
      <c r="E55" s="117"/>
      <c r="F55" s="117"/>
      <c r="G55" s="117"/>
      <c r="H55" s="117"/>
      <c r="I55" s="117"/>
      <c r="J55" s="117" t="s">
        <v>48</v>
      </c>
      <c r="K55" s="117" t="s">
        <v>1</v>
      </c>
      <c r="L55" s="117" t="s">
        <v>2</v>
      </c>
      <c r="M55" s="117" t="s">
        <v>3</v>
      </c>
      <c r="N55" s="117" t="s">
        <v>4</v>
      </c>
      <c r="O55" s="117" t="s">
        <v>5</v>
      </c>
      <c r="Q55" s="117" t="s">
        <v>46</v>
      </c>
    </row>
    <row r="56" spans="1:17" x14ac:dyDescent="0.25">
      <c r="A56" s="135"/>
      <c r="B56" s="135"/>
      <c r="C56" s="135"/>
      <c r="D56" s="117"/>
      <c r="E56" s="117"/>
      <c r="F56" s="117"/>
      <c r="G56" s="117"/>
      <c r="H56" s="117"/>
      <c r="I56" s="117"/>
      <c r="J56" s="117" t="s">
        <v>0</v>
      </c>
      <c r="K56" s="117" t="s">
        <v>0</v>
      </c>
      <c r="L56" s="117" t="s">
        <v>0</v>
      </c>
      <c r="M56" s="117" t="s">
        <v>0</v>
      </c>
      <c r="N56" s="117" t="s">
        <v>0</v>
      </c>
      <c r="O56" s="117" t="s">
        <v>0</v>
      </c>
      <c r="Q56" s="117" t="s">
        <v>0</v>
      </c>
    </row>
    <row r="57" spans="1:17" x14ac:dyDescent="0.25">
      <c r="A57" s="117" t="s">
        <v>7</v>
      </c>
      <c r="B57" s="117" t="s">
        <v>8</v>
      </c>
      <c r="C57" s="117" t="s">
        <v>9</v>
      </c>
      <c r="D57" s="117"/>
      <c r="E57" s="117"/>
      <c r="F57" s="117"/>
      <c r="G57" s="117"/>
      <c r="H57" s="117"/>
      <c r="I57" s="117"/>
      <c r="J57" s="117"/>
      <c r="K57" s="117"/>
      <c r="L57" s="117"/>
      <c r="M57" s="117"/>
      <c r="N57" s="117"/>
      <c r="O57" s="117"/>
      <c r="Q57" s="117"/>
    </row>
    <row r="58" spans="1:17" x14ac:dyDescent="0.25">
      <c r="A58" s="112" t="s">
        <v>386</v>
      </c>
      <c r="B58" s="112"/>
      <c r="C58" s="112"/>
      <c r="D58" s="112"/>
      <c r="E58" s="112"/>
      <c r="F58" s="112"/>
      <c r="G58" s="112"/>
      <c r="H58" s="112"/>
      <c r="I58" s="112"/>
      <c r="J58" s="112"/>
      <c r="K58" s="112"/>
      <c r="L58" s="112"/>
      <c r="M58" s="112"/>
      <c r="N58" s="112"/>
      <c r="O58" s="112"/>
      <c r="Q58" s="112"/>
    </row>
    <row r="59" spans="1:17" x14ac:dyDescent="0.25">
      <c r="A59" s="113" t="s">
        <v>53</v>
      </c>
      <c r="B59" s="114">
        <v>43959</v>
      </c>
      <c r="C59" s="115">
        <v>32.951500000000003</v>
      </c>
      <c r="D59" s="115"/>
      <c r="E59" s="115"/>
      <c r="F59" s="115"/>
      <c r="G59" s="115"/>
      <c r="H59" s="115"/>
      <c r="I59" s="115"/>
      <c r="J59" s="115">
        <v>7.2876755822723398</v>
      </c>
      <c r="K59" s="115">
        <v>-1.92129548730706</v>
      </c>
      <c r="L59" s="115">
        <v>-4.6426896969698301</v>
      </c>
      <c r="M59" s="115">
        <v>-5.1016196430479797</v>
      </c>
      <c r="N59" s="115">
        <v>0.77807650219744395</v>
      </c>
      <c r="O59" s="115">
        <v>3.6429553309954001</v>
      </c>
      <c r="Q59" s="115">
        <v>9.4611207792814795</v>
      </c>
    </row>
    <row r="60" spans="1:17" x14ac:dyDescent="0.25">
      <c r="A60" s="113" t="s">
        <v>54</v>
      </c>
      <c r="B60" s="114">
        <v>43959</v>
      </c>
      <c r="C60" s="115">
        <v>1.4522999999999999</v>
      </c>
      <c r="D60" s="115"/>
      <c r="E60" s="115"/>
      <c r="F60" s="115"/>
      <c r="G60" s="115"/>
      <c r="H60" s="115"/>
      <c r="I60" s="115"/>
      <c r="J60" s="115">
        <v>0</v>
      </c>
      <c r="K60" s="115">
        <v>-101.69720801402499</v>
      </c>
      <c r="L60" s="115"/>
      <c r="M60" s="115"/>
      <c r="N60" s="115"/>
      <c r="O60" s="115"/>
      <c r="Q60" s="115">
        <v>-52.956981568063597</v>
      </c>
    </row>
    <row r="61" spans="1:17" x14ac:dyDescent="0.25">
      <c r="A61" s="113" t="s">
        <v>55</v>
      </c>
      <c r="B61" s="114">
        <v>43959</v>
      </c>
      <c r="C61" s="115">
        <v>23.355399999999999</v>
      </c>
      <c r="D61" s="115"/>
      <c r="E61" s="115"/>
      <c r="F61" s="115"/>
      <c r="G61" s="115"/>
      <c r="H61" s="115"/>
      <c r="I61" s="115"/>
      <c r="J61" s="115">
        <v>57.867384316363797</v>
      </c>
      <c r="K61" s="115">
        <v>12.6669897301158</v>
      </c>
      <c r="L61" s="115">
        <v>15.409525579474201</v>
      </c>
      <c r="M61" s="115">
        <v>11.689284025074899</v>
      </c>
      <c r="N61" s="115">
        <v>15.057604928880099</v>
      </c>
      <c r="O61" s="115">
        <v>10.307882078835201</v>
      </c>
      <c r="Q61" s="115">
        <v>13.6544170886492</v>
      </c>
    </row>
    <row r="62" spans="1:17" x14ac:dyDescent="0.25">
      <c r="A62" s="113" t="s">
        <v>56</v>
      </c>
      <c r="B62" s="114">
        <v>43959</v>
      </c>
      <c r="C62" s="115">
        <v>18.402799999999999</v>
      </c>
      <c r="D62" s="115"/>
      <c r="E62" s="115"/>
      <c r="F62" s="115"/>
      <c r="G62" s="115"/>
      <c r="H62" s="115"/>
      <c r="I62" s="115"/>
      <c r="J62" s="115">
        <v>42.532562481722401</v>
      </c>
      <c r="K62" s="115">
        <v>13.788394707051101</v>
      </c>
      <c r="L62" s="115">
        <v>11.901198404977499</v>
      </c>
      <c r="M62" s="115">
        <v>7.8199326376272298</v>
      </c>
      <c r="N62" s="115">
        <v>1.5083945791298401</v>
      </c>
      <c r="O62" s="115">
        <v>4.4640310920225499</v>
      </c>
      <c r="Q62" s="115">
        <v>10.1665274439836</v>
      </c>
    </row>
    <row r="63" spans="1:17" x14ac:dyDescent="0.25">
      <c r="A63" s="113" t="s">
        <v>57</v>
      </c>
      <c r="B63" s="114">
        <v>43959</v>
      </c>
      <c r="C63" s="115">
        <v>37.082099999999997</v>
      </c>
      <c r="D63" s="115"/>
      <c r="E63" s="115"/>
      <c r="F63" s="115"/>
      <c r="G63" s="115"/>
      <c r="H63" s="115"/>
      <c r="I63" s="115"/>
      <c r="J63" s="115">
        <v>46.7414072169856</v>
      </c>
      <c r="K63" s="115">
        <v>15.726745860142699</v>
      </c>
      <c r="L63" s="115">
        <v>14.5366290672704</v>
      </c>
      <c r="M63" s="115">
        <v>10.268630786754899</v>
      </c>
      <c r="N63" s="115">
        <v>12.70928548056</v>
      </c>
      <c r="O63" s="115">
        <v>8.9845526464868506</v>
      </c>
      <c r="Q63" s="115">
        <v>12.6814646499995</v>
      </c>
    </row>
    <row r="64" spans="1:17" x14ac:dyDescent="0.25">
      <c r="A64" s="113" t="s">
        <v>58</v>
      </c>
      <c r="B64" s="114">
        <v>43959</v>
      </c>
      <c r="C64" s="115">
        <v>24.249099999999999</v>
      </c>
      <c r="D64" s="115"/>
      <c r="E64" s="115"/>
      <c r="F64" s="115"/>
      <c r="G64" s="115"/>
      <c r="H64" s="115"/>
      <c r="I64" s="115"/>
      <c r="J64" s="115">
        <v>52.539222982710399</v>
      </c>
      <c r="K64" s="115">
        <v>18.106905485847602</v>
      </c>
      <c r="L64" s="115">
        <v>13.6765166466501</v>
      </c>
      <c r="M64" s="115">
        <v>9.3160774506335908</v>
      </c>
      <c r="N64" s="115">
        <v>13.924563347578999</v>
      </c>
      <c r="O64" s="115">
        <v>8.3652087221247502</v>
      </c>
      <c r="Q64" s="115">
        <v>12.646333931754</v>
      </c>
    </row>
    <row r="65" spans="1:17" x14ac:dyDescent="0.25">
      <c r="A65" s="113" t="s">
        <v>59</v>
      </c>
      <c r="B65" s="114">
        <v>43959</v>
      </c>
      <c r="C65" s="115">
        <v>2602.8544000000002</v>
      </c>
      <c r="D65" s="115"/>
      <c r="E65" s="115"/>
      <c r="F65" s="115"/>
      <c r="G65" s="115"/>
      <c r="H65" s="115"/>
      <c r="I65" s="115"/>
      <c r="J65" s="115">
        <v>62.290517052607903</v>
      </c>
      <c r="K65" s="115">
        <v>23.179720811242898</v>
      </c>
      <c r="L65" s="115">
        <v>18.752475720217799</v>
      </c>
      <c r="M65" s="115">
        <v>16.595364683122899</v>
      </c>
      <c r="N65" s="115">
        <v>16.905354830778801</v>
      </c>
      <c r="O65" s="115">
        <v>10.1822678855318</v>
      </c>
      <c r="Q65" s="115">
        <v>12.932008315589201</v>
      </c>
    </row>
    <row r="66" spans="1:17" x14ac:dyDescent="0.25">
      <c r="A66" s="113" t="s">
        <v>60</v>
      </c>
      <c r="B66" s="114">
        <v>43959</v>
      </c>
      <c r="C66" s="115">
        <v>23.476900000000001</v>
      </c>
      <c r="D66" s="115"/>
      <c r="E66" s="115"/>
      <c r="F66" s="115"/>
      <c r="G66" s="115"/>
      <c r="H66" s="115"/>
      <c r="I66" s="115"/>
      <c r="J66" s="115">
        <v>12.333504006517201</v>
      </c>
      <c r="K66" s="115">
        <v>11.524396151409601</v>
      </c>
      <c r="L66" s="115">
        <v>10.430886407755199</v>
      </c>
      <c r="M66" s="115">
        <v>8.0566047876195199</v>
      </c>
      <c r="N66" s="115">
        <v>13.304606786761999</v>
      </c>
      <c r="O66" s="115">
        <v>9.7405017304834107</v>
      </c>
      <c r="Q66" s="115">
        <v>11.5472240437535</v>
      </c>
    </row>
    <row r="67" spans="1:17" x14ac:dyDescent="0.25">
      <c r="A67" s="113" t="s">
        <v>61</v>
      </c>
      <c r="B67" s="114">
        <v>43959</v>
      </c>
      <c r="C67" s="115">
        <v>69.315799999999996</v>
      </c>
      <c r="D67" s="115"/>
      <c r="E67" s="115"/>
      <c r="F67" s="115"/>
      <c r="G67" s="115"/>
      <c r="H67" s="115"/>
      <c r="I67" s="115"/>
      <c r="J67" s="115">
        <v>-23.913297645397702</v>
      </c>
      <c r="K67" s="115">
        <v>-12.9786279761781</v>
      </c>
      <c r="L67" s="115">
        <v>-9.5791251679822906</v>
      </c>
      <c r="M67" s="115">
        <v>-4.5503792208559499</v>
      </c>
      <c r="N67" s="115">
        <v>-1.3340320777805099</v>
      </c>
      <c r="O67" s="115">
        <v>5.7412883506991896</v>
      </c>
      <c r="Q67" s="115">
        <v>10.5853551660721</v>
      </c>
    </row>
    <row r="68" spans="1:17" x14ac:dyDescent="0.25">
      <c r="A68" s="113" t="s">
        <v>62</v>
      </c>
      <c r="B68" s="114">
        <v>43959</v>
      </c>
      <c r="C68" s="115">
        <v>67.945499999999996</v>
      </c>
      <c r="D68" s="115"/>
      <c r="E68" s="115"/>
      <c r="F68" s="115"/>
      <c r="G68" s="115"/>
      <c r="H68" s="115"/>
      <c r="I68" s="115"/>
      <c r="J68" s="115">
        <v>22.243511735625599</v>
      </c>
      <c r="K68" s="115">
        <v>6.3109233164395198</v>
      </c>
      <c r="L68" s="115">
        <v>8.5048747295434897</v>
      </c>
      <c r="M68" s="115">
        <v>8.1224122082308394</v>
      </c>
      <c r="N68" s="115">
        <v>9.5962885121555903</v>
      </c>
      <c r="O68" s="115">
        <v>5.2521825762238503</v>
      </c>
      <c r="Q68" s="115">
        <v>10.418622739154699</v>
      </c>
    </row>
    <row r="69" spans="1:17" x14ac:dyDescent="0.25">
      <c r="A69" s="113" t="s">
        <v>63</v>
      </c>
      <c r="B69" s="114">
        <v>43959</v>
      </c>
      <c r="C69" s="115">
        <v>28.7028</v>
      </c>
      <c r="D69" s="115"/>
      <c r="E69" s="115"/>
      <c r="F69" s="115"/>
      <c r="G69" s="115"/>
      <c r="H69" s="115"/>
      <c r="I69" s="115"/>
      <c r="J69" s="115">
        <v>32.358341201941897</v>
      </c>
      <c r="K69" s="115">
        <v>10.5350810115507</v>
      </c>
      <c r="L69" s="115">
        <v>10.2086554178087</v>
      </c>
      <c r="M69" s="115">
        <v>7.5281086044335499</v>
      </c>
      <c r="N69" s="115">
        <v>12.841757845214699</v>
      </c>
      <c r="O69" s="115">
        <v>8.1989230784637694</v>
      </c>
      <c r="Q69" s="115">
        <v>10.676845681612599</v>
      </c>
    </row>
    <row r="70" spans="1:17" x14ac:dyDescent="0.25">
      <c r="A70" s="113" t="s">
        <v>64</v>
      </c>
      <c r="B70" s="114">
        <v>43959</v>
      </c>
      <c r="C70" s="115">
        <v>27.148700000000002</v>
      </c>
      <c r="D70" s="115"/>
      <c r="E70" s="115"/>
      <c r="F70" s="115"/>
      <c r="G70" s="115"/>
      <c r="H70" s="115"/>
      <c r="I70" s="115"/>
      <c r="J70" s="115">
        <v>36.5361899847735</v>
      </c>
      <c r="K70" s="115">
        <v>12.1750396069249</v>
      </c>
      <c r="L70" s="115">
        <v>13.934627313053101</v>
      </c>
      <c r="M70" s="115">
        <v>11.3798734271783</v>
      </c>
      <c r="N70" s="115">
        <v>13.360329689790699</v>
      </c>
      <c r="O70" s="115">
        <v>10.136095574013099</v>
      </c>
      <c r="Q70" s="115">
        <v>15.878287901965299</v>
      </c>
    </row>
    <row r="71" spans="1:17" x14ac:dyDescent="0.25">
      <c r="A71" s="113" t="s">
        <v>65</v>
      </c>
      <c r="B71" s="114">
        <v>43959</v>
      </c>
      <c r="C71" s="115">
        <v>17.075600000000001</v>
      </c>
      <c r="D71" s="115"/>
      <c r="E71" s="115"/>
      <c r="F71" s="115"/>
      <c r="G71" s="115"/>
      <c r="H71" s="115"/>
      <c r="I71" s="115"/>
      <c r="J71" s="115">
        <v>17.1683097755079</v>
      </c>
      <c r="K71" s="115">
        <v>3.9734840658657902</v>
      </c>
      <c r="L71" s="115">
        <v>9.1785797906459692</v>
      </c>
      <c r="M71" s="115">
        <v>6.4551194207625198</v>
      </c>
      <c r="N71" s="115">
        <v>6.4334240037630899</v>
      </c>
      <c r="O71" s="115">
        <v>5.7048751491505403</v>
      </c>
      <c r="Q71" s="115">
        <v>7.8213643794786298</v>
      </c>
    </row>
    <row r="72" spans="1:17" x14ac:dyDescent="0.25">
      <c r="A72" s="113" t="s">
        <v>66</v>
      </c>
      <c r="B72" s="114">
        <v>43959</v>
      </c>
      <c r="C72" s="115">
        <v>27.682400000000001</v>
      </c>
      <c r="D72" s="115"/>
      <c r="E72" s="115"/>
      <c r="F72" s="115"/>
      <c r="G72" s="115"/>
      <c r="H72" s="115"/>
      <c r="I72" s="115"/>
      <c r="J72" s="115">
        <v>60.769882358890598</v>
      </c>
      <c r="K72" s="115">
        <v>20.553786395126199</v>
      </c>
      <c r="L72" s="115">
        <v>18.161380018595501</v>
      </c>
      <c r="M72" s="115">
        <v>12.7488182330216</v>
      </c>
      <c r="N72" s="115">
        <v>17.738323023476799</v>
      </c>
      <c r="O72" s="115">
        <v>10.651516693320399</v>
      </c>
      <c r="Q72" s="115">
        <v>13.9709909863597</v>
      </c>
    </row>
    <row r="73" spans="1:17" x14ac:dyDescent="0.25">
      <c r="A73" s="113" t="s">
        <v>67</v>
      </c>
      <c r="B73" s="114">
        <v>43959</v>
      </c>
      <c r="C73" s="115">
        <v>16.414100000000001</v>
      </c>
      <c r="D73" s="115"/>
      <c r="E73" s="115"/>
      <c r="F73" s="115"/>
      <c r="G73" s="115"/>
      <c r="H73" s="115"/>
      <c r="I73" s="115"/>
      <c r="J73" s="115">
        <v>-4.2030437334303903</v>
      </c>
      <c r="K73" s="115">
        <v>2.9985849851675699</v>
      </c>
      <c r="L73" s="115">
        <v>5.6583043108723503</v>
      </c>
      <c r="M73" s="115">
        <v>6.4450676848950996</v>
      </c>
      <c r="N73" s="115">
        <v>7.2701959123620004</v>
      </c>
      <c r="O73" s="115">
        <v>7.8859025335834403</v>
      </c>
      <c r="Q73" s="115">
        <v>9.3272768924302802</v>
      </c>
    </row>
    <row r="74" spans="1:17" x14ac:dyDescent="0.25">
      <c r="A74" s="113" t="s">
        <v>68</v>
      </c>
      <c r="B74" s="114">
        <v>43959</v>
      </c>
      <c r="C74" s="115">
        <v>1141.4636</v>
      </c>
      <c r="D74" s="115"/>
      <c r="E74" s="115"/>
      <c r="F74" s="115"/>
      <c r="G74" s="115"/>
      <c r="H74" s="115"/>
      <c r="I74" s="115"/>
      <c r="J74" s="115">
        <v>27.766740287107702</v>
      </c>
      <c r="K74" s="115">
        <v>7.3205847265667998</v>
      </c>
      <c r="L74" s="115">
        <v>7.5784303275579399</v>
      </c>
      <c r="M74" s="115">
        <v>7.38033701945362</v>
      </c>
      <c r="N74" s="115">
        <v>9.9444676957694291</v>
      </c>
      <c r="O74" s="115"/>
      <c r="Q74" s="115">
        <v>9.9105976967370495</v>
      </c>
    </row>
    <row r="75" spans="1:17" x14ac:dyDescent="0.25">
      <c r="A75" s="113" t="s">
        <v>69</v>
      </c>
      <c r="B75" s="114">
        <v>43959</v>
      </c>
      <c r="C75" s="115">
        <v>31.950600000000001</v>
      </c>
      <c r="D75" s="115"/>
      <c r="E75" s="115"/>
      <c r="F75" s="115"/>
      <c r="G75" s="115"/>
      <c r="H75" s="115"/>
      <c r="I75" s="115"/>
      <c r="J75" s="115">
        <v>23.850880076248199</v>
      </c>
      <c r="K75" s="115">
        <v>5.2113557573153004</v>
      </c>
      <c r="L75" s="115">
        <v>6.4682920650005302</v>
      </c>
      <c r="M75" s="115">
        <v>6.2144940240387196</v>
      </c>
      <c r="N75" s="115">
        <v>6.5384302278314896</v>
      </c>
      <c r="O75" s="115">
        <v>7.9951255711801803</v>
      </c>
      <c r="Q75" s="115">
        <v>11.033367707926701</v>
      </c>
    </row>
    <row r="76" spans="1:17" x14ac:dyDescent="0.25">
      <c r="A76" s="113" t="s">
        <v>70</v>
      </c>
      <c r="B76" s="114">
        <v>43959</v>
      </c>
      <c r="C76" s="115">
        <v>28.4864</v>
      </c>
      <c r="D76" s="115"/>
      <c r="E76" s="115"/>
      <c r="F76" s="115"/>
      <c r="G76" s="115"/>
      <c r="H76" s="115"/>
      <c r="I76" s="115"/>
      <c r="J76" s="115">
        <v>40.513776642822897</v>
      </c>
      <c r="K76" s="115">
        <v>8.3260744902405595</v>
      </c>
      <c r="L76" s="115">
        <v>10.8331505321497</v>
      </c>
      <c r="M76" s="115">
        <v>9.1003268038981808</v>
      </c>
      <c r="N76" s="115">
        <v>12.830548784638401</v>
      </c>
      <c r="O76" s="115">
        <v>10.4241339192577</v>
      </c>
      <c r="Q76" s="115">
        <v>13.692612598507599</v>
      </c>
    </row>
    <row r="77" spans="1:17" x14ac:dyDescent="0.25">
      <c r="A77" s="113" t="s">
        <v>71</v>
      </c>
      <c r="B77" s="114">
        <v>43959</v>
      </c>
      <c r="C77" s="115">
        <v>23.6463</v>
      </c>
      <c r="D77" s="115"/>
      <c r="E77" s="115"/>
      <c r="F77" s="115"/>
      <c r="G77" s="115"/>
      <c r="H77" s="115"/>
      <c r="I77" s="115"/>
      <c r="J77" s="115">
        <v>50.496168076110003</v>
      </c>
      <c r="K77" s="115">
        <v>14.849846825849101</v>
      </c>
      <c r="L77" s="115">
        <v>13.365198915677301</v>
      </c>
      <c r="M77" s="115">
        <v>10.4589112808544</v>
      </c>
      <c r="N77" s="115">
        <v>13.9522586750125</v>
      </c>
      <c r="O77" s="115">
        <v>9.7328936259583294</v>
      </c>
      <c r="Q77" s="115">
        <v>13.0486008824702</v>
      </c>
    </row>
    <row r="78" spans="1:17" x14ac:dyDescent="0.25">
      <c r="A78" s="113" t="s">
        <v>72</v>
      </c>
      <c r="B78" s="114">
        <v>43959</v>
      </c>
      <c r="C78" s="115">
        <v>13.4247</v>
      </c>
      <c r="D78" s="115"/>
      <c r="E78" s="115"/>
      <c r="F78" s="115"/>
      <c r="G78" s="115"/>
      <c r="H78" s="115"/>
      <c r="I78" s="115"/>
      <c r="J78" s="115">
        <v>53.158875404593601</v>
      </c>
      <c r="K78" s="115">
        <v>24.809521752421599</v>
      </c>
      <c r="L78" s="115">
        <v>17.863929251405199</v>
      </c>
      <c r="M78" s="115">
        <v>12.7920624274267</v>
      </c>
      <c r="N78" s="115">
        <v>17.669778719694499</v>
      </c>
      <c r="O78" s="115">
        <v>10.920999002528101</v>
      </c>
      <c r="Q78" s="115">
        <v>10.9554382120947</v>
      </c>
    </row>
    <row r="79" spans="1:17" x14ac:dyDescent="0.25">
      <c r="A79" s="113" t="s">
        <v>73</v>
      </c>
      <c r="B79" s="114">
        <v>43959</v>
      </c>
      <c r="C79" s="115">
        <v>29.275600000000001</v>
      </c>
      <c r="D79" s="115"/>
      <c r="E79" s="115"/>
      <c r="F79" s="115"/>
      <c r="G79" s="115"/>
      <c r="H79" s="115"/>
      <c r="I79" s="115"/>
      <c r="J79" s="115">
        <v>62.339055922418702</v>
      </c>
      <c r="K79" s="115">
        <v>20.7694767302877</v>
      </c>
      <c r="L79" s="115">
        <v>14.8957724476503</v>
      </c>
      <c r="M79" s="115">
        <v>10.286566920450401</v>
      </c>
      <c r="N79" s="115">
        <v>14.279839068523501</v>
      </c>
      <c r="O79" s="115">
        <v>8.9770299966234894</v>
      </c>
      <c r="Q79" s="115">
        <v>12.267583948634201</v>
      </c>
    </row>
    <row r="80" spans="1:17" x14ac:dyDescent="0.25">
      <c r="A80" s="113" t="s">
        <v>74</v>
      </c>
      <c r="B80" s="114">
        <v>43959</v>
      </c>
      <c r="C80" s="115">
        <v>2146.4110999999998</v>
      </c>
      <c r="D80" s="115"/>
      <c r="E80" s="115"/>
      <c r="F80" s="115"/>
      <c r="G80" s="115"/>
      <c r="H80" s="115"/>
      <c r="I80" s="115"/>
      <c r="J80" s="115">
        <v>49.308977297647303</v>
      </c>
      <c r="K80" s="115">
        <v>11.9300557354715</v>
      </c>
      <c r="L80" s="115">
        <v>12.5741900512334</v>
      </c>
      <c r="M80" s="115">
        <v>10.109528117573101</v>
      </c>
      <c r="N80" s="115">
        <v>13.917659861295199</v>
      </c>
      <c r="O80" s="115">
        <v>10.487173170094399</v>
      </c>
      <c r="Q80" s="115">
        <v>13.072687313873599</v>
      </c>
    </row>
    <row r="81" spans="1:17" x14ac:dyDescent="0.25">
      <c r="A81" s="113" t="s">
        <v>75</v>
      </c>
      <c r="B81" s="114">
        <v>43959</v>
      </c>
      <c r="C81" s="115">
        <v>31.760200000000001</v>
      </c>
      <c r="D81" s="115"/>
      <c r="E81" s="115"/>
      <c r="F81" s="115"/>
      <c r="G81" s="115"/>
      <c r="H81" s="115"/>
      <c r="I81" s="115"/>
      <c r="J81" s="115">
        <v>-9.9922347964393694</v>
      </c>
      <c r="K81" s="115">
        <v>-2.80658873392741</v>
      </c>
      <c r="L81" s="115">
        <v>2.9187509078643501</v>
      </c>
      <c r="M81" s="115">
        <v>2.5685211089538198</v>
      </c>
      <c r="N81" s="115">
        <v>-2.8827385520849802</v>
      </c>
      <c r="O81" s="115">
        <v>2.7995122658302201</v>
      </c>
      <c r="Q81" s="115">
        <v>8.1937444679305909</v>
      </c>
    </row>
    <row r="82" spans="1:17" x14ac:dyDescent="0.25">
      <c r="A82" s="113" t="s">
        <v>76</v>
      </c>
      <c r="B82" s="114">
        <v>43959</v>
      </c>
      <c r="C82" s="115">
        <v>63.606000000000002</v>
      </c>
      <c r="D82" s="115"/>
      <c r="E82" s="115"/>
      <c r="F82" s="115"/>
      <c r="G82" s="115"/>
      <c r="H82" s="115"/>
      <c r="I82" s="115"/>
      <c r="J82" s="115">
        <v>7.6435175004365004</v>
      </c>
      <c r="K82" s="115">
        <v>6.2765771896165301</v>
      </c>
      <c r="L82" s="115">
        <v>6.3840779643854502</v>
      </c>
      <c r="M82" s="115">
        <v>6.0668011942432001</v>
      </c>
      <c r="N82" s="115">
        <v>6.2891870785682</v>
      </c>
      <c r="O82" s="115">
        <v>4.8935512749270904</v>
      </c>
      <c r="Q82" s="115">
        <v>9.1879038980500098</v>
      </c>
    </row>
    <row r="83" spans="1:17" x14ac:dyDescent="0.25">
      <c r="A83" s="113" t="s">
        <v>77</v>
      </c>
      <c r="B83" s="114">
        <v>43959</v>
      </c>
      <c r="C83" s="115">
        <v>15.745799999999999</v>
      </c>
      <c r="D83" s="115"/>
      <c r="E83" s="115"/>
      <c r="F83" s="115"/>
      <c r="G83" s="115"/>
      <c r="H83" s="115"/>
      <c r="I83" s="115"/>
      <c r="J83" s="115">
        <v>35.564910078917897</v>
      </c>
      <c r="K83" s="115">
        <v>13.2875903106008</v>
      </c>
      <c r="L83" s="115">
        <v>15.092086378227901</v>
      </c>
      <c r="M83" s="115">
        <v>10.422898010954899</v>
      </c>
      <c r="N83" s="115">
        <v>14.345830312418901</v>
      </c>
      <c r="O83" s="115">
        <v>9.2194096279762991</v>
      </c>
      <c r="Q83" s="115">
        <v>11.548551762114499</v>
      </c>
    </row>
    <row r="84" spans="1:17" x14ac:dyDescent="0.25">
      <c r="A84" s="113" t="s">
        <v>78</v>
      </c>
      <c r="B84" s="114">
        <v>43959</v>
      </c>
      <c r="C84" s="115">
        <v>28.1372</v>
      </c>
      <c r="D84" s="115"/>
      <c r="E84" s="115"/>
      <c r="F84" s="115"/>
      <c r="G84" s="115"/>
      <c r="H84" s="115"/>
      <c r="I84" s="115"/>
      <c r="J84" s="115">
        <v>58.935606794549003</v>
      </c>
      <c r="K84" s="115">
        <v>18.995720507730599</v>
      </c>
      <c r="L84" s="115">
        <v>16.7634925661552</v>
      </c>
      <c r="M84" s="115">
        <v>12.068658598213499</v>
      </c>
      <c r="N84" s="115">
        <v>17.569024285208599</v>
      </c>
      <c r="O84" s="115">
        <v>10.866759591740699</v>
      </c>
      <c r="Q84" s="115">
        <v>13.0369848257393</v>
      </c>
    </row>
    <row r="85" spans="1:17" x14ac:dyDescent="0.25">
      <c r="A85" s="113" t="s">
        <v>79</v>
      </c>
      <c r="B85" s="114">
        <v>43959</v>
      </c>
      <c r="C85" s="115">
        <v>32.964399999999998</v>
      </c>
      <c r="D85" s="115"/>
      <c r="E85" s="115"/>
      <c r="F85" s="115"/>
      <c r="G85" s="115"/>
      <c r="H85" s="115"/>
      <c r="I85" s="115"/>
      <c r="J85" s="115">
        <v>25.407116525911299</v>
      </c>
      <c r="K85" s="115">
        <v>10.6444430315108</v>
      </c>
      <c r="L85" s="115">
        <v>11.049701506763901</v>
      </c>
      <c r="M85" s="115">
        <v>8.2277953067133005</v>
      </c>
      <c r="N85" s="115">
        <v>10.1458638925592</v>
      </c>
      <c r="O85" s="115">
        <v>7.9542025597507804</v>
      </c>
      <c r="Q85" s="115">
        <v>12.9583005489761</v>
      </c>
    </row>
    <row r="86" spans="1:17" x14ac:dyDescent="0.25">
      <c r="A86" s="113" t="s">
        <v>80</v>
      </c>
      <c r="B86" s="114">
        <v>43959</v>
      </c>
      <c r="C86" s="115">
        <v>18.870899999999999</v>
      </c>
      <c r="D86" s="115"/>
      <c r="E86" s="115"/>
      <c r="F86" s="115"/>
      <c r="G86" s="115"/>
      <c r="H86" s="115"/>
      <c r="I86" s="115"/>
      <c r="J86" s="115">
        <v>50.908831594250799</v>
      </c>
      <c r="K86" s="115">
        <v>14.5206629562754</v>
      </c>
      <c r="L86" s="115">
        <v>13.6844305393172</v>
      </c>
      <c r="M86" s="115">
        <v>9.9788490887408496</v>
      </c>
      <c r="N86" s="115">
        <v>14.352646982451599</v>
      </c>
      <c r="O86" s="115">
        <v>8.2542141052612994</v>
      </c>
      <c r="Q86" s="115">
        <v>10.099272219881801</v>
      </c>
    </row>
    <row r="87" spans="1:17" x14ac:dyDescent="0.25">
      <c r="A87" s="113" t="s">
        <v>365</v>
      </c>
      <c r="B87" s="114">
        <v>43959</v>
      </c>
      <c r="C87" s="115">
        <v>0.38090000000000002</v>
      </c>
      <c r="D87" s="115"/>
      <c r="E87" s="115"/>
      <c r="F87" s="115"/>
      <c r="G87" s="115"/>
      <c r="H87" s="115"/>
      <c r="I87" s="115"/>
      <c r="J87" s="115">
        <v>8.6858804865150603</v>
      </c>
      <c r="K87" s="115"/>
      <c r="L87" s="115"/>
      <c r="M87" s="115"/>
      <c r="N87" s="115"/>
      <c r="O87" s="115"/>
      <c r="Q87" s="115">
        <v>8.8048880429322907</v>
      </c>
    </row>
    <row r="88" spans="1:17" x14ac:dyDescent="0.25">
      <c r="A88" s="113" t="s">
        <v>81</v>
      </c>
      <c r="B88" s="114">
        <v>43959</v>
      </c>
      <c r="C88" s="115">
        <v>21.2636</v>
      </c>
      <c r="D88" s="115"/>
      <c r="E88" s="115"/>
      <c r="F88" s="115"/>
      <c r="G88" s="115"/>
      <c r="H88" s="115"/>
      <c r="I88" s="115"/>
      <c r="J88" s="115">
        <v>50.319308882369803</v>
      </c>
      <c r="K88" s="115">
        <v>9.6230976782278201</v>
      </c>
      <c r="L88" s="115">
        <v>6.1403500362103003</v>
      </c>
      <c r="M88" s="115">
        <v>2.9520629124054598</v>
      </c>
      <c r="N88" s="115">
        <v>1.7981090546817</v>
      </c>
      <c r="O88" s="115">
        <v>2.55390229923441</v>
      </c>
      <c r="Q88" s="115">
        <v>9.4815460095245196</v>
      </c>
    </row>
    <row r="89" spans="1:17" x14ac:dyDescent="0.25">
      <c r="A89" s="135"/>
      <c r="B89" s="135"/>
      <c r="C89" s="135"/>
      <c r="D89" s="117"/>
      <c r="E89" s="117"/>
      <c r="F89" s="117"/>
      <c r="G89" s="117"/>
      <c r="H89" s="117"/>
      <c r="I89" s="117"/>
      <c r="J89" s="117" t="s">
        <v>48</v>
      </c>
      <c r="K89" s="117" t="s">
        <v>1</v>
      </c>
      <c r="L89" s="117" t="s">
        <v>2</v>
      </c>
      <c r="M89" s="117" t="s">
        <v>3</v>
      </c>
      <c r="N89" s="117" t="s">
        <v>4</v>
      </c>
      <c r="O89" s="117" t="s">
        <v>5</v>
      </c>
      <c r="Q89" s="117" t="s">
        <v>46</v>
      </c>
    </row>
    <row r="90" spans="1:17" x14ac:dyDescent="0.25">
      <c r="A90" s="135"/>
      <c r="B90" s="135"/>
      <c r="C90" s="135"/>
      <c r="D90" s="117"/>
      <c r="E90" s="117"/>
      <c r="F90" s="117"/>
      <c r="G90" s="117"/>
      <c r="H90" s="117"/>
      <c r="I90" s="117"/>
      <c r="J90" s="117" t="s">
        <v>0</v>
      </c>
      <c r="K90" s="117" t="s">
        <v>0</v>
      </c>
      <c r="L90" s="117" t="s">
        <v>0</v>
      </c>
      <c r="M90" s="117" t="s">
        <v>0</v>
      </c>
      <c r="N90" s="117" t="s">
        <v>0</v>
      </c>
      <c r="O90" s="117" t="s">
        <v>0</v>
      </c>
      <c r="Q90" s="117" t="s">
        <v>0</v>
      </c>
    </row>
    <row r="91" spans="1:17" x14ac:dyDescent="0.25">
      <c r="A91" s="117" t="s">
        <v>7</v>
      </c>
      <c r="B91" s="117" t="s">
        <v>8</v>
      </c>
      <c r="C91" s="117" t="s">
        <v>9</v>
      </c>
      <c r="D91" s="117"/>
      <c r="E91" s="117"/>
      <c r="F91" s="117"/>
      <c r="G91" s="117"/>
      <c r="H91" s="117"/>
      <c r="I91" s="117"/>
      <c r="J91" s="117"/>
      <c r="K91" s="117"/>
      <c r="L91" s="117"/>
      <c r="M91" s="117"/>
      <c r="N91" s="117"/>
      <c r="O91" s="117"/>
      <c r="Q91" s="117"/>
    </row>
    <row r="92" spans="1:17" x14ac:dyDescent="0.25">
      <c r="A92" s="112" t="s">
        <v>386</v>
      </c>
      <c r="B92" s="112"/>
      <c r="C92" s="112"/>
      <c r="D92" s="112"/>
      <c r="E92" s="112"/>
      <c r="F92" s="112"/>
      <c r="G92" s="112"/>
      <c r="H92" s="112"/>
      <c r="I92" s="112"/>
      <c r="J92" s="112"/>
      <c r="K92" s="112"/>
      <c r="L92" s="112"/>
      <c r="M92" s="112"/>
      <c r="N92" s="112"/>
      <c r="O92" s="112"/>
      <c r="Q92" s="112"/>
    </row>
    <row r="93" spans="1:17" x14ac:dyDescent="0.25">
      <c r="A93" s="113" t="s">
        <v>82</v>
      </c>
      <c r="B93" s="114">
        <v>43959</v>
      </c>
      <c r="C93" s="115">
        <v>21.892299999999999</v>
      </c>
      <c r="D93" s="115"/>
      <c r="E93" s="115"/>
      <c r="F93" s="115"/>
      <c r="G93" s="115"/>
      <c r="H93" s="115"/>
      <c r="I93" s="115"/>
      <c r="J93" s="115">
        <v>6.7226253904098296</v>
      </c>
      <c r="K93" s="115">
        <v>-2.4727157934288702</v>
      </c>
      <c r="L93" s="115">
        <v>-5.1960855835007198</v>
      </c>
      <c r="M93" s="115">
        <v>-5.6541271651505003</v>
      </c>
      <c r="N93" s="115">
        <v>0.19763693527882301</v>
      </c>
      <c r="O93" s="115">
        <v>3.04554519994206</v>
      </c>
      <c r="Q93" s="115">
        <v>10.723047183794501</v>
      </c>
    </row>
    <row r="94" spans="1:17" x14ac:dyDescent="0.25">
      <c r="A94" s="113" t="s">
        <v>83</v>
      </c>
      <c r="B94" s="114">
        <v>43959</v>
      </c>
      <c r="C94" s="115">
        <v>31.6495</v>
      </c>
      <c r="D94" s="115"/>
      <c r="E94" s="115"/>
      <c r="F94" s="115"/>
      <c r="G94" s="115"/>
      <c r="H94" s="115"/>
      <c r="I94" s="115"/>
      <c r="J94" s="115">
        <v>6.7297529711034398</v>
      </c>
      <c r="K94" s="115">
        <v>-2.4573835314117698</v>
      </c>
      <c r="L94" s="115">
        <v>-5.1875123728222601</v>
      </c>
      <c r="M94" s="115">
        <v>-5.6487297777135899</v>
      </c>
      <c r="N94" s="115">
        <v>0.20175462817254</v>
      </c>
      <c r="O94" s="115">
        <v>3.0473867907282299</v>
      </c>
      <c r="Q94" s="115">
        <v>13.858413714486099</v>
      </c>
    </row>
    <row r="95" spans="1:17" x14ac:dyDescent="0.25">
      <c r="A95" s="113" t="s">
        <v>84</v>
      </c>
      <c r="B95" s="114">
        <v>43959</v>
      </c>
      <c r="C95" s="115">
        <v>0.96740000000000004</v>
      </c>
      <c r="D95" s="115"/>
      <c r="E95" s="115"/>
      <c r="F95" s="115"/>
      <c r="G95" s="115"/>
      <c r="H95" s="115"/>
      <c r="I95" s="115"/>
      <c r="J95" s="115">
        <v>0</v>
      </c>
      <c r="K95" s="115">
        <v>-101.67527510686701</v>
      </c>
      <c r="L95" s="115"/>
      <c r="M95" s="115"/>
      <c r="N95" s="115"/>
      <c r="O95" s="115"/>
      <c r="Q95" s="115">
        <v>-52.946194131915099</v>
      </c>
    </row>
    <row r="96" spans="1:17" x14ac:dyDescent="0.25">
      <c r="A96" s="113" t="s">
        <v>85</v>
      </c>
      <c r="B96" s="114">
        <v>43959</v>
      </c>
      <c r="C96" s="115">
        <v>1.3985000000000001</v>
      </c>
      <c r="D96" s="115"/>
      <c r="E96" s="115"/>
      <c r="F96" s="115"/>
      <c r="G96" s="115"/>
      <c r="H96" s="115"/>
      <c r="I96" s="115"/>
      <c r="J96" s="115">
        <v>0</v>
      </c>
      <c r="K96" s="115">
        <v>-101.677094123982</v>
      </c>
      <c r="L96" s="115"/>
      <c r="M96" s="115"/>
      <c r="N96" s="115"/>
      <c r="O96" s="115"/>
      <c r="Q96" s="115">
        <v>-52.950861821741803</v>
      </c>
    </row>
    <row r="97" spans="1:17" x14ac:dyDescent="0.25">
      <c r="A97" s="113" t="s">
        <v>86</v>
      </c>
      <c r="B97" s="114">
        <v>43959</v>
      </c>
      <c r="C97" s="115">
        <v>21.6692</v>
      </c>
      <c r="D97" s="115"/>
      <c r="E97" s="115"/>
      <c r="F97" s="115"/>
      <c r="G97" s="115"/>
      <c r="H97" s="115"/>
      <c r="I97" s="115"/>
      <c r="J97" s="115">
        <v>57.415175400020502</v>
      </c>
      <c r="K97" s="115">
        <v>12.224682247936601</v>
      </c>
      <c r="L97" s="115">
        <v>14.911822850790101</v>
      </c>
      <c r="M97" s="115">
        <v>11.0752820618647</v>
      </c>
      <c r="N97" s="115">
        <v>14.3456504747372</v>
      </c>
      <c r="O97" s="115">
        <v>9.3025761171454899</v>
      </c>
      <c r="Q97" s="115">
        <v>12.910754774174</v>
      </c>
    </row>
    <row r="98" spans="1:17" x14ac:dyDescent="0.25">
      <c r="A98" s="113" t="s">
        <v>87</v>
      </c>
      <c r="B98" s="114">
        <v>43959</v>
      </c>
      <c r="C98" s="115">
        <v>17.470400000000001</v>
      </c>
      <c r="D98" s="115"/>
      <c r="E98" s="115"/>
      <c r="F98" s="115"/>
      <c r="G98" s="115"/>
      <c r="H98" s="115"/>
      <c r="I98" s="115"/>
      <c r="J98" s="115">
        <v>42.151799779691302</v>
      </c>
      <c r="K98" s="115">
        <v>13.4273044533627</v>
      </c>
      <c r="L98" s="115">
        <v>11.515840605764801</v>
      </c>
      <c r="M98" s="115">
        <v>7.3964457898857798</v>
      </c>
      <c r="N98" s="115">
        <v>1.0953405597318999</v>
      </c>
      <c r="O98" s="115">
        <v>3.9304017947771999</v>
      </c>
      <c r="Q98" s="115">
        <v>9.5039944231439506</v>
      </c>
    </row>
    <row r="99" spans="1:17" x14ac:dyDescent="0.25">
      <c r="A99" s="113" t="s">
        <v>88</v>
      </c>
      <c r="B99" s="114">
        <v>43959</v>
      </c>
      <c r="C99" s="115">
        <v>35.163699999999999</v>
      </c>
      <c r="D99" s="115"/>
      <c r="E99" s="115"/>
      <c r="F99" s="115"/>
      <c r="G99" s="115"/>
      <c r="H99" s="115"/>
      <c r="I99" s="115"/>
      <c r="J99" s="115">
        <v>45.998400363607303</v>
      </c>
      <c r="K99" s="115">
        <v>15.0992052682917</v>
      </c>
      <c r="L99" s="115">
        <v>13.947547804597701</v>
      </c>
      <c r="M99" s="115">
        <v>9.4523212089659108</v>
      </c>
      <c r="N99" s="115">
        <v>11.738435504844601</v>
      </c>
      <c r="O99" s="115">
        <v>7.8308547212607102</v>
      </c>
      <c r="Q99" s="115">
        <v>16.096653522607799</v>
      </c>
    </row>
    <row r="100" spans="1:17" x14ac:dyDescent="0.25">
      <c r="A100" s="113" t="s">
        <v>89</v>
      </c>
      <c r="B100" s="114">
        <v>43959</v>
      </c>
      <c r="C100" s="115">
        <v>23.210699999999999</v>
      </c>
      <c r="D100" s="115"/>
      <c r="E100" s="115"/>
      <c r="F100" s="115"/>
      <c r="G100" s="115"/>
      <c r="H100" s="115"/>
      <c r="I100" s="115"/>
      <c r="J100" s="115">
        <v>51.842818062985899</v>
      </c>
      <c r="K100" s="115">
        <v>17.335384500798</v>
      </c>
      <c r="L100" s="115">
        <v>12.8280015996435</v>
      </c>
      <c r="M100" s="115">
        <v>8.4539025891780497</v>
      </c>
      <c r="N100" s="115">
        <v>13.0086216927254</v>
      </c>
      <c r="O100" s="115">
        <v>7.4357716975190398</v>
      </c>
      <c r="Q100" s="115">
        <v>12.0638116087065</v>
      </c>
    </row>
    <row r="101" spans="1:17" x14ac:dyDescent="0.25">
      <c r="A101" s="113" t="s">
        <v>90</v>
      </c>
      <c r="B101" s="114">
        <v>43959</v>
      </c>
      <c r="C101" s="115">
        <v>2525.0445</v>
      </c>
      <c r="D101" s="115"/>
      <c r="E101" s="115"/>
      <c r="F101" s="115"/>
      <c r="G101" s="115"/>
      <c r="H101" s="115"/>
      <c r="I101" s="115"/>
      <c r="J101" s="115">
        <v>61.649388326925099</v>
      </c>
      <c r="K101" s="115">
        <v>22.487902576387199</v>
      </c>
      <c r="L101" s="115">
        <v>18.028653533989601</v>
      </c>
      <c r="M101" s="115">
        <v>15.872133531314599</v>
      </c>
      <c r="N101" s="115">
        <v>16.164442593020901</v>
      </c>
      <c r="O101" s="115">
        <v>9.5442283135669292</v>
      </c>
      <c r="Q101" s="115">
        <v>11.7236992944398</v>
      </c>
    </row>
    <row r="102" spans="1:17" x14ac:dyDescent="0.25">
      <c r="A102" s="113" t="s">
        <v>91</v>
      </c>
      <c r="B102" s="114">
        <v>43959</v>
      </c>
      <c r="C102" s="115">
        <v>22.104600000000001</v>
      </c>
      <c r="D102" s="115"/>
      <c r="E102" s="115"/>
      <c r="F102" s="115"/>
      <c r="G102" s="115"/>
      <c r="H102" s="115"/>
      <c r="I102" s="115"/>
      <c r="J102" s="115">
        <v>11.5797870558971</v>
      </c>
      <c r="K102" s="115">
        <v>10.763966719074</v>
      </c>
      <c r="L102" s="115">
        <v>9.65004800508218</v>
      </c>
      <c r="M102" s="115">
        <v>7.22494544711709</v>
      </c>
      <c r="N102" s="115">
        <v>12.385013971003501</v>
      </c>
      <c r="O102" s="115">
        <v>8.8948033893329495</v>
      </c>
      <c r="Q102" s="115">
        <v>10.1965820447727</v>
      </c>
    </row>
    <row r="103" spans="1:17" x14ac:dyDescent="0.25">
      <c r="A103" s="113" t="s">
        <v>92</v>
      </c>
      <c r="B103" s="114">
        <v>43959</v>
      </c>
      <c r="C103" s="115">
        <v>65.2821</v>
      </c>
      <c r="D103" s="115"/>
      <c r="E103" s="115"/>
      <c r="F103" s="115"/>
      <c r="G103" s="115"/>
      <c r="H103" s="115"/>
      <c r="I103" s="115"/>
      <c r="J103" s="115">
        <v>-24.771917503640399</v>
      </c>
      <c r="K103" s="115">
        <v>-13.782284875737799</v>
      </c>
      <c r="L103" s="115">
        <v>-10.402409575291101</v>
      </c>
      <c r="M103" s="115">
        <v>-5.3822524739653197</v>
      </c>
      <c r="N103" s="115">
        <v>-2.17862483490828</v>
      </c>
      <c r="O103" s="115">
        <v>4.6960514350509897</v>
      </c>
      <c r="Q103" s="115">
        <v>23.836936207914899</v>
      </c>
    </row>
    <row r="104" spans="1:17" x14ac:dyDescent="0.25">
      <c r="A104" s="113" t="s">
        <v>93</v>
      </c>
      <c r="B104" s="114">
        <v>43959</v>
      </c>
      <c r="C104" s="115">
        <v>64.322699999999998</v>
      </c>
      <c r="D104" s="115"/>
      <c r="E104" s="115"/>
      <c r="F104" s="115"/>
      <c r="G104" s="115"/>
      <c r="H104" s="115"/>
      <c r="I104" s="115"/>
      <c r="J104" s="115">
        <v>21.401590656448999</v>
      </c>
      <c r="K104" s="115">
        <v>5.3188448012718297</v>
      </c>
      <c r="L104" s="115">
        <v>7.5279314398703301</v>
      </c>
      <c r="M104" s="115">
        <v>7.2409091504063898</v>
      </c>
      <c r="N104" s="115">
        <v>8.7530725841703205</v>
      </c>
      <c r="O104" s="115">
        <v>4.4884804359934396</v>
      </c>
      <c r="Q104" s="115">
        <v>23.573636309594601</v>
      </c>
    </row>
    <row r="105" spans="1:17" x14ac:dyDescent="0.25">
      <c r="A105" s="113" t="s">
        <v>94</v>
      </c>
      <c r="B105" s="114">
        <v>43959</v>
      </c>
      <c r="C105" s="115">
        <v>64.322699999999998</v>
      </c>
      <c r="D105" s="115"/>
      <c r="E105" s="115"/>
      <c r="F105" s="115"/>
      <c r="G105" s="115"/>
      <c r="H105" s="115"/>
      <c r="I105" s="115"/>
      <c r="J105" s="115">
        <v>21.401590656448999</v>
      </c>
      <c r="K105" s="115">
        <v>5.3188448012718297</v>
      </c>
      <c r="L105" s="115">
        <v>7.5279314398703301</v>
      </c>
      <c r="M105" s="115">
        <v>7.2409091504063898</v>
      </c>
      <c r="N105" s="115">
        <v>8.7530725841703205</v>
      </c>
      <c r="O105" s="115">
        <v>4.4884804359934396</v>
      </c>
      <c r="Q105" s="115">
        <v>23.573636309594601</v>
      </c>
    </row>
    <row r="106" spans="1:17" x14ac:dyDescent="0.25">
      <c r="A106" s="113" t="s">
        <v>95</v>
      </c>
      <c r="B106" s="114">
        <v>43959</v>
      </c>
      <c r="C106" s="115">
        <v>64.322699999999998</v>
      </c>
      <c r="D106" s="115"/>
      <c r="E106" s="115"/>
      <c r="F106" s="115"/>
      <c r="G106" s="115"/>
      <c r="H106" s="115"/>
      <c r="I106" s="115"/>
      <c r="J106" s="115">
        <v>21.401590656448999</v>
      </c>
      <c r="K106" s="115">
        <v>5.3188448012718297</v>
      </c>
      <c r="L106" s="115">
        <v>7.5279314398703301</v>
      </c>
      <c r="M106" s="115">
        <v>7.2409091504063898</v>
      </c>
      <c r="N106" s="115">
        <v>8.7530725841703205</v>
      </c>
      <c r="O106" s="115">
        <v>4.4884804359934396</v>
      </c>
      <c r="Q106" s="115">
        <v>23.573636309594601</v>
      </c>
    </row>
    <row r="107" spans="1:17" x14ac:dyDescent="0.25">
      <c r="A107" s="113" t="s">
        <v>96</v>
      </c>
      <c r="B107" s="114">
        <v>43959</v>
      </c>
      <c r="C107" s="115">
        <v>27.136700000000001</v>
      </c>
      <c r="D107" s="115"/>
      <c r="E107" s="115"/>
      <c r="F107" s="115"/>
      <c r="G107" s="115"/>
      <c r="H107" s="115"/>
      <c r="I107" s="115"/>
      <c r="J107" s="115">
        <v>31.563738555666902</v>
      </c>
      <c r="K107" s="115">
        <v>9.7253346593771397</v>
      </c>
      <c r="L107" s="115">
        <v>9.3879906123379104</v>
      </c>
      <c r="M107" s="115">
        <v>6.70809748373701</v>
      </c>
      <c r="N107" s="115">
        <v>11.9718067321903</v>
      </c>
      <c r="O107" s="115">
        <v>7.2666297750884103</v>
      </c>
      <c r="Q107" s="115">
        <v>13.6005555555556</v>
      </c>
    </row>
    <row r="108" spans="1:17" x14ac:dyDescent="0.25">
      <c r="A108" s="113" t="s">
        <v>97</v>
      </c>
      <c r="B108" s="114">
        <v>43959</v>
      </c>
      <c r="C108" s="115">
        <v>26.1</v>
      </c>
      <c r="D108" s="115"/>
      <c r="E108" s="115"/>
      <c r="F108" s="115"/>
      <c r="G108" s="115"/>
      <c r="H108" s="115"/>
      <c r="I108" s="115"/>
      <c r="J108" s="115">
        <v>35.951583572969803</v>
      </c>
      <c r="K108" s="115">
        <v>11.547783069604501</v>
      </c>
      <c r="L108" s="115">
        <v>13.252440593529199</v>
      </c>
      <c r="M108" s="115">
        <v>10.677574971942599</v>
      </c>
      <c r="N108" s="115">
        <v>12.621779040695101</v>
      </c>
      <c r="O108" s="115">
        <v>9.2380795176812995</v>
      </c>
      <c r="Q108" s="115">
        <v>15.624833820792301</v>
      </c>
    </row>
    <row r="109" spans="1:17" x14ac:dyDescent="0.25">
      <c r="A109" s="113" t="s">
        <v>98</v>
      </c>
      <c r="B109" s="114">
        <v>43959</v>
      </c>
      <c r="C109" s="115">
        <v>16.079699999999999</v>
      </c>
      <c r="D109" s="115"/>
      <c r="E109" s="115"/>
      <c r="F109" s="115"/>
      <c r="G109" s="115"/>
      <c r="H109" s="115"/>
      <c r="I109" s="115"/>
      <c r="J109" s="115">
        <v>16.379576581516499</v>
      </c>
      <c r="K109" s="115">
        <v>3.1880937421622799</v>
      </c>
      <c r="L109" s="115">
        <v>8.3672166570900899</v>
      </c>
      <c r="M109" s="115">
        <v>5.6369448133847904</v>
      </c>
      <c r="N109" s="115">
        <v>5.5998384717715304</v>
      </c>
      <c r="O109" s="115">
        <v>4.3712717953616202</v>
      </c>
      <c r="Q109" s="115">
        <v>7.3994348116038697</v>
      </c>
    </row>
    <row r="110" spans="1:17" x14ac:dyDescent="0.25">
      <c r="A110" s="113" t="s">
        <v>99</v>
      </c>
      <c r="B110" s="114">
        <v>43959</v>
      </c>
      <c r="C110" s="115">
        <v>26.035900000000002</v>
      </c>
      <c r="D110" s="115"/>
      <c r="E110" s="115"/>
      <c r="F110" s="115"/>
      <c r="G110" s="115"/>
      <c r="H110" s="115"/>
      <c r="I110" s="115"/>
      <c r="J110" s="115">
        <v>59.957844848084299</v>
      </c>
      <c r="K110" s="115">
        <v>19.717140129374201</v>
      </c>
      <c r="L110" s="115">
        <v>17.305639407468099</v>
      </c>
      <c r="M110" s="115">
        <v>11.9061024424173</v>
      </c>
      <c r="N110" s="115">
        <v>16.851950359373401</v>
      </c>
      <c r="O110" s="115">
        <v>9.6895181750666701</v>
      </c>
      <c r="Q110" s="115">
        <v>14.0160524425287</v>
      </c>
    </row>
    <row r="111" spans="1:17" x14ac:dyDescent="0.25">
      <c r="A111" s="113" t="s">
        <v>100</v>
      </c>
      <c r="B111" s="114">
        <v>43959</v>
      </c>
      <c r="C111" s="115">
        <v>15.799099999999999</v>
      </c>
      <c r="D111" s="115"/>
      <c r="E111" s="115"/>
      <c r="F111" s="115"/>
      <c r="G111" s="115"/>
      <c r="H111" s="115"/>
      <c r="I111" s="115"/>
      <c r="J111" s="115">
        <v>-4.8475525827486399</v>
      </c>
      <c r="K111" s="115">
        <v>2.3467574749789102</v>
      </c>
      <c r="L111" s="115">
        <v>4.9931483085556998</v>
      </c>
      <c r="M111" s="115">
        <v>5.7670668367507902</v>
      </c>
      <c r="N111" s="115">
        <v>6.57708503112132</v>
      </c>
      <c r="O111" s="115">
        <v>7.1199469099132404</v>
      </c>
      <c r="Q111" s="115">
        <v>8.4329541832669292</v>
      </c>
    </row>
    <row r="112" spans="1:17" x14ac:dyDescent="0.25">
      <c r="A112" s="113" t="s">
        <v>101</v>
      </c>
      <c r="B112" s="114">
        <v>43959</v>
      </c>
      <c r="C112" s="115">
        <v>1133.1084000000001</v>
      </c>
      <c r="D112" s="115"/>
      <c r="E112" s="115"/>
      <c r="F112" s="115"/>
      <c r="G112" s="115"/>
      <c r="H112" s="115"/>
      <c r="I112" s="115"/>
      <c r="J112" s="115">
        <v>27.234998154529801</v>
      </c>
      <c r="K112" s="115">
        <v>6.7880949883669697</v>
      </c>
      <c r="L112" s="115">
        <v>7.0374003922749102</v>
      </c>
      <c r="M112" s="115">
        <v>6.8307989908959197</v>
      </c>
      <c r="N112" s="115">
        <v>9.3828055850731094</v>
      </c>
      <c r="O112" s="115"/>
      <c r="Q112" s="115">
        <v>9.3252525911708304</v>
      </c>
    </row>
    <row r="113" spans="1:17" x14ac:dyDescent="0.25">
      <c r="A113" s="113" t="s">
        <v>102</v>
      </c>
      <c r="B113" s="114">
        <v>43959</v>
      </c>
      <c r="C113" s="115">
        <v>30.730599999999999</v>
      </c>
      <c r="D113" s="115"/>
      <c r="E113" s="115"/>
      <c r="F113" s="115"/>
      <c r="G113" s="115"/>
      <c r="H113" s="115"/>
      <c r="I113" s="115"/>
      <c r="J113" s="115">
        <v>23.108670614788199</v>
      </c>
      <c r="K113" s="115">
        <v>4.4873620913580998</v>
      </c>
      <c r="L113" s="115">
        <v>5.8423937494086404</v>
      </c>
      <c r="M113" s="115">
        <v>5.6186091099269104</v>
      </c>
      <c r="N113" s="115">
        <v>5.9512813265498297</v>
      </c>
      <c r="O113" s="115">
        <v>7.3581464386785997</v>
      </c>
      <c r="Q113" s="115">
        <v>12.2795666991237</v>
      </c>
    </row>
    <row r="114" spans="1:17" x14ac:dyDescent="0.25">
      <c r="A114" s="113" t="s">
        <v>103</v>
      </c>
      <c r="B114" s="114">
        <v>43959</v>
      </c>
      <c r="C114" s="115">
        <v>27.228899999999999</v>
      </c>
      <c r="D114" s="115"/>
      <c r="E114" s="115"/>
      <c r="F114" s="115"/>
      <c r="G114" s="115"/>
      <c r="H114" s="115"/>
      <c r="I114" s="115"/>
      <c r="J114" s="115">
        <v>39.8473630844464</v>
      </c>
      <c r="K114" s="115">
        <v>7.6636695689483201</v>
      </c>
      <c r="L114" s="115">
        <v>10.15085674056</v>
      </c>
      <c r="M114" s="115">
        <v>8.4025404114724598</v>
      </c>
      <c r="N114" s="115">
        <v>12.089637116698</v>
      </c>
      <c r="O114" s="115">
        <v>9.6374511864316705</v>
      </c>
      <c r="Q114" s="115">
        <v>14.407893240162799</v>
      </c>
    </row>
    <row r="115" spans="1:17" x14ac:dyDescent="0.25">
      <c r="A115" s="113" t="s">
        <v>104</v>
      </c>
      <c r="B115" s="114">
        <v>43959</v>
      </c>
      <c r="C115" s="115">
        <v>22.540199999999999</v>
      </c>
      <c r="D115" s="115"/>
      <c r="E115" s="115"/>
      <c r="F115" s="115"/>
      <c r="G115" s="115"/>
      <c r="H115" s="115"/>
      <c r="I115" s="115"/>
      <c r="J115" s="115">
        <v>49.804345349699801</v>
      </c>
      <c r="K115" s="115">
        <v>14.165665121281</v>
      </c>
      <c r="L115" s="115">
        <v>12.666062028833901</v>
      </c>
      <c r="M115" s="115">
        <v>9.7558283796229492</v>
      </c>
      <c r="N115" s="115">
        <v>13.173785839479599</v>
      </c>
      <c r="O115" s="115">
        <v>8.7199471566027107</v>
      </c>
      <c r="Q115" s="115">
        <v>9.1543460000000003</v>
      </c>
    </row>
    <row r="116" spans="1:17" x14ac:dyDescent="0.25">
      <c r="A116" s="113" t="s">
        <v>105</v>
      </c>
      <c r="B116" s="114">
        <v>43959</v>
      </c>
      <c r="C116" s="115">
        <v>12.878399999999999</v>
      </c>
      <c r="D116" s="115"/>
      <c r="E116" s="115"/>
      <c r="F116" s="115"/>
      <c r="G116" s="115"/>
      <c r="H116" s="115"/>
      <c r="I116" s="115"/>
      <c r="J116" s="115">
        <v>52.178889176815801</v>
      </c>
      <c r="K116" s="115">
        <v>23.9271893706043</v>
      </c>
      <c r="L116" s="115">
        <v>16.834128745062898</v>
      </c>
      <c r="M116" s="115">
        <v>11.674458361759701</v>
      </c>
      <c r="N116" s="115">
        <v>16.397358210879201</v>
      </c>
      <c r="O116" s="115">
        <v>9.1860908196932591</v>
      </c>
      <c r="Q116" s="115">
        <v>9.2078527607361895</v>
      </c>
    </row>
    <row r="117" spans="1:17" x14ac:dyDescent="0.25">
      <c r="A117" s="113" t="s">
        <v>106</v>
      </c>
      <c r="B117" s="114">
        <v>43959</v>
      </c>
      <c r="C117" s="115">
        <v>27.868200000000002</v>
      </c>
      <c r="D117" s="115"/>
      <c r="E117" s="115"/>
      <c r="F117" s="115"/>
      <c r="G117" s="115"/>
      <c r="H117" s="115"/>
      <c r="I117" s="115"/>
      <c r="J117" s="115">
        <v>61.798781599053797</v>
      </c>
      <c r="K117" s="115">
        <v>20.114344946468702</v>
      </c>
      <c r="L117" s="115">
        <v>14.1872535579071</v>
      </c>
      <c r="M117" s="115">
        <v>9.5629853435184593</v>
      </c>
      <c r="N117" s="115">
        <v>13.5054505771643</v>
      </c>
      <c r="O117" s="115">
        <v>8.1210862821112304</v>
      </c>
      <c r="Q117" s="115">
        <v>11.5370475853529</v>
      </c>
    </row>
    <row r="118" spans="1:17" x14ac:dyDescent="0.25">
      <c r="A118" s="113" t="s">
        <v>107</v>
      </c>
      <c r="B118" s="114">
        <v>43959</v>
      </c>
      <c r="C118" s="115">
        <v>2010.6205</v>
      </c>
      <c r="D118" s="115"/>
      <c r="E118" s="115"/>
      <c r="F118" s="115"/>
      <c r="G118" s="115"/>
      <c r="H118" s="115"/>
      <c r="I118" s="115"/>
      <c r="J118" s="115">
        <v>48.3372405090294</v>
      </c>
      <c r="K118" s="115">
        <v>10.9592496561415</v>
      </c>
      <c r="L118" s="115">
        <v>11.5621480155854</v>
      </c>
      <c r="M118" s="115">
        <v>9.3172992019466605</v>
      </c>
      <c r="N118" s="115">
        <v>13.0685576034574</v>
      </c>
      <c r="O118" s="115">
        <v>9.2892715131714301</v>
      </c>
      <c r="Q118" s="115">
        <v>12.138087611056299</v>
      </c>
    </row>
    <row r="119" spans="1:17" x14ac:dyDescent="0.25">
      <c r="A119" s="113" t="s">
        <v>108</v>
      </c>
      <c r="B119" s="114">
        <v>43959</v>
      </c>
      <c r="C119" s="115">
        <v>30.166</v>
      </c>
      <c r="D119" s="115"/>
      <c r="E119" s="115"/>
      <c r="F119" s="115"/>
      <c r="G119" s="115"/>
      <c r="H119" s="115"/>
      <c r="I119" s="115"/>
      <c r="J119" s="115">
        <v>-10.3809511288739</v>
      </c>
      <c r="K119" s="115">
        <v>-3.1777236507083901</v>
      </c>
      <c r="L119" s="115">
        <v>2.6056053546810398</v>
      </c>
      <c r="M119" s="115">
        <v>2.2716794611393198</v>
      </c>
      <c r="N119" s="115">
        <v>-3.2292723557879999</v>
      </c>
      <c r="O119" s="115">
        <v>2.11714932272608</v>
      </c>
      <c r="Q119" s="115">
        <v>11.818608672548599</v>
      </c>
    </row>
    <row r="120" spans="1:17" x14ac:dyDescent="0.25">
      <c r="A120" s="113" t="s">
        <v>109</v>
      </c>
      <c r="B120" s="114">
        <v>43959</v>
      </c>
      <c r="C120" s="115">
        <v>62.725999999999999</v>
      </c>
      <c r="D120" s="115"/>
      <c r="E120" s="115"/>
      <c r="F120" s="115"/>
      <c r="G120" s="115"/>
      <c r="H120" s="115"/>
      <c r="I120" s="115"/>
      <c r="J120" s="115">
        <v>7.54323770108312</v>
      </c>
      <c r="K120" s="115">
        <v>6.1754072420216302</v>
      </c>
      <c r="L120" s="115">
        <v>6.2672115439718104</v>
      </c>
      <c r="M120" s="115">
        <v>5.9539069276689096</v>
      </c>
      <c r="N120" s="115">
        <v>6.1741492097738497</v>
      </c>
      <c r="O120" s="115">
        <v>4.6892042117627302</v>
      </c>
      <c r="Q120" s="115">
        <v>23.990264273248599</v>
      </c>
    </row>
    <row r="121" spans="1:17" x14ac:dyDescent="0.25">
      <c r="A121" s="113" t="s">
        <v>110</v>
      </c>
      <c r="B121" s="114">
        <v>43959</v>
      </c>
      <c r="C121" s="115">
        <v>15.6928</v>
      </c>
      <c r="D121" s="115"/>
      <c r="E121" s="115"/>
      <c r="F121" s="115"/>
      <c r="G121" s="115"/>
      <c r="H121" s="115"/>
      <c r="I121" s="115"/>
      <c r="J121" s="115">
        <v>35.4421608103913</v>
      </c>
      <c r="K121" s="115">
        <v>13.1266811566901</v>
      </c>
      <c r="L121" s="115">
        <v>14.9445696212104</v>
      </c>
      <c r="M121" s="115">
        <v>10.282361898554701</v>
      </c>
      <c r="N121" s="115">
        <v>14.2002193939267</v>
      </c>
      <c r="O121" s="115">
        <v>9.0786861692706999</v>
      </c>
      <c r="Q121" s="115">
        <v>11.3831545802301</v>
      </c>
    </row>
    <row r="122" spans="1:17" x14ac:dyDescent="0.25">
      <c r="A122" s="113" t="s">
        <v>111</v>
      </c>
      <c r="B122" s="114">
        <v>43959</v>
      </c>
      <c r="C122" s="115">
        <v>26.775400000000001</v>
      </c>
      <c r="D122" s="115"/>
      <c r="E122" s="115"/>
      <c r="F122" s="115"/>
      <c r="G122" s="115"/>
      <c r="H122" s="115"/>
      <c r="I122" s="115"/>
      <c r="J122" s="115">
        <v>58.282520722934798</v>
      </c>
      <c r="K122" s="115">
        <v>18.3669238623736</v>
      </c>
      <c r="L122" s="115">
        <v>16.1185647930862</v>
      </c>
      <c r="M122" s="115">
        <v>11.419625494964899</v>
      </c>
      <c r="N122" s="115">
        <v>16.868759593192301</v>
      </c>
      <c r="O122" s="115">
        <v>9.8976672988535004</v>
      </c>
      <c r="Q122" s="115">
        <v>10.2735251677852</v>
      </c>
    </row>
    <row r="123" spans="1:17" x14ac:dyDescent="0.25">
      <c r="A123" s="113" t="s">
        <v>112</v>
      </c>
      <c r="B123" s="114">
        <v>43959</v>
      </c>
      <c r="C123" s="115">
        <v>30.5946</v>
      </c>
      <c r="D123" s="115"/>
      <c r="E123" s="115"/>
      <c r="F123" s="115"/>
      <c r="G123" s="115"/>
      <c r="H123" s="115"/>
      <c r="I123" s="115"/>
      <c r="J123" s="115">
        <v>24.234287092196801</v>
      </c>
      <c r="K123" s="115">
        <v>9.5238340378042405</v>
      </c>
      <c r="L123" s="115">
        <v>9.9394437445340102</v>
      </c>
      <c r="M123" s="115">
        <v>7.0959583388794796</v>
      </c>
      <c r="N123" s="115">
        <v>8.9984202903842192</v>
      </c>
      <c r="O123" s="115">
        <v>6.6845806765545204</v>
      </c>
      <c r="Q123" s="115">
        <v>12.339180892974399</v>
      </c>
    </row>
    <row r="124" spans="1:17" x14ac:dyDescent="0.25">
      <c r="A124" s="113" t="s">
        <v>113</v>
      </c>
      <c r="B124" s="114">
        <v>43959</v>
      </c>
      <c r="C124" s="115">
        <v>18.096800000000002</v>
      </c>
      <c r="D124" s="115"/>
      <c r="E124" s="115"/>
      <c r="F124" s="115"/>
      <c r="G124" s="115"/>
      <c r="H124" s="115"/>
      <c r="I124" s="115"/>
      <c r="J124" s="115">
        <v>50.484965680237202</v>
      </c>
      <c r="K124" s="115">
        <v>14.3266824346452</v>
      </c>
      <c r="L124" s="115">
        <v>13.3768984887746</v>
      </c>
      <c r="M124" s="115">
        <v>9.6643937282352397</v>
      </c>
      <c r="N124" s="115">
        <v>14.0290084197438</v>
      </c>
      <c r="O124" s="115">
        <v>7.8525291390854903</v>
      </c>
      <c r="Q124" s="115">
        <v>9.8281742600598605</v>
      </c>
    </row>
    <row r="125" spans="1:17" x14ac:dyDescent="0.25">
      <c r="A125" s="113" t="s">
        <v>369</v>
      </c>
      <c r="B125" s="114">
        <v>43959</v>
      </c>
      <c r="C125" s="115">
        <v>0.36399999999999999</v>
      </c>
      <c r="D125" s="115"/>
      <c r="E125" s="115"/>
      <c r="F125" s="115"/>
      <c r="G125" s="115"/>
      <c r="H125" s="115"/>
      <c r="I125" s="115"/>
      <c r="J125" s="115">
        <v>9.0921671740935697</v>
      </c>
      <c r="K125" s="115"/>
      <c r="L125" s="115"/>
      <c r="M125" s="115"/>
      <c r="N125" s="115"/>
      <c r="O125" s="115"/>
      <c r="Q125" s="115">
        <v>8.8356330186395198</v>
      </c>
    </row>
    <row r="126" spans="1:17" x14ac:dyDescent="0.25">
      <c r="A126" s="113" t="s">
        <v>114</v>
      </c>
      <c r="B126" s="114">
        <v>43959</v>
      </c>
      <c r="C126" s="115">
        <v>20.291</v>
      </c>
      <c r="D126" s="115"/>
      <c r="E126" s="115"/>
      <c r="F126" s="115"/>
      <c r="G126" s="115"/>
      <c r="H126" s="115"/>
      <c r="I126" s="115"/>
      <c r="J126" s="115">
        <v>49.697182653062796</v>
      </c>
      <c r="K126" s="115">
        <v>9.0102337144443307</v>
      </c>
      <c r="L126" s="115">
        <v>5.53109583363198</v>
      </c>
      <c r="M126" s="115">
        <v>2.3394613018037198</v>
      </c>
      <c r="N126" s="115">
        <v>1.1720393657983901</v>
      </c>
      <c r="O126" s="115">
        <v>1.8120800475099801</v>
      </c>
      <c r="Q126" s="115">
        <v>10.4136817299695</v>
      </c>
    </row>
    <row r="127" spans="1:17" x14ac:dyDescent="0.25">
      <c r="A127" s="135"/>
      <c r="B127" s="135"/>
      <c r="C127" s="135"/>
      <c r="D127" s="117"/>
      <c r="E127" s="117"/>
      <c r="F127" s="117" t="s">
        <v>115</v>
      </c>
      <c r="G127" s="117" t="s">
        <v>116</v>
      </c>
      <c r="H127" s="117" t="s">
        <v>117</v>
      </c>
      <c r="I127" s="117" t="s">
        <v>47</v>
      </c>
      <c r="J127" s="117" t="s">
        <v>48</v>
      </c>
      <c r="K127" s="117" t="s">
        <v>1</v>
      </c>
      <c r="L127" s="117" t="s">
        <v>2</v>
      </c>
      <c r="M127" s="117" t="s">
        <v>3</v>
      </c>
      <c r="N127" s="117" t="s">
        <v>4</v>
      </c>
      <c r="O127" s="117" t="s">
        <v>5</v>
      </c>
      <c r="Q127" s="117" t="s">
        <v>46</v>
      </c>
    </row>
    <row r="128" spans="1:17" x14ac:dyDescent="0.25">
      <c r="A128" s="135"/>
      <c r="B128" s="135"/>
      <c r="C128" s="135"/>
      <c r="D128" s="117"/>
      <c r="E128" s="117"/>
      <c r="F128" s="117" t="s">
        <v>0</v>
      </c>
      <c r="G128" s="117" t="s">
        <v>0</v>
      </c>
      <c r="H128" s="117" t="s">
        <v>0</v>
      </c>
      <c r="I128" s="117" t="s">
        <v>0</v>
      </c>
      <c r="J128" s="117" t="s">
        <v>0</v>
      </c>
      <c r="K128" s="117" t="s">
        <v>0</v>
      </c>
      <c r="L128" s="117" t="s">
        <v>0</v>
      </c>
      <c r="M128" s="117" t="s">
        <v>0</v>
      </c>
      <c r="N128" s="117" t="s">
        <v>0</v>
      </c>
      <c r="O128" s="117" t="s">
        <v>0</v>
      </c>
      <c r="Q128" s="117" t="s">
        <v>0</v>
      </c>
    </row>
    <row r="129" spans="1:17" x14ac:dyDescent="0.25">
      <c r="A129" s="117" t="s">
        <v>7</v>
      </c>
      <c r="B129" s="117" t="s">
        <v>8</v>
      </c>
      <c r="C129" s="117" t="s">
        <v>9</v>
      </c>
      <c r="D129" s="117"/>
      <c r="E129" s="117"/>
      <c r="F129" s="117"/>
      <c r="G129" s="117"/>
      <c r="H129" s="117"/>
      <c r="I129" s="117"/>
      <c r="J129" s="117"/>
      <c r="K129" s="117"/>
      <c r="L129" s="117"/>
      <c r="M129" s="117"/>
      <c r="N129" s="117"/>
      <c r="O129" s="117"/>
      <c r="Q129" s="117"/>
    </row>
    <row r="130" spans="1:17" x14ac:dyDescent="0.25">
      <c r="A130" s="112" t="s">
        <v>388</v>
      </c>
      <c r="B130" s="112"/>
      <c r="C130" s="112"/>
      <c r="D130" s="112"/>
      <c r="E130" s="112"/>
      <c r="F130" s="112"/>
      <c r="G130" s="112"/>
      <c r="H130" s="112"/>
      <c r="I130" s="112"/>
      <c r="J130" s="112"/>
      <c r="K130" s="112"/>
      <c r="L130" s="112"/>
      <c r="M130" s="112"/>
      <c r="N130" s="112"/>
      <c r="O130" s="112"/>
      <c r="Q130" s="112"/>
    </row>
    <row r="131" spans="1:17" x14ac:dyDescent="0.25">
      <c r="A131" s="113" t="s">
        <v>118</v>
      </c>
      <c r="B131" s="114">
        <v>43961</v>
      </c>
      <c r="C131" s="115">
        <v>321.39010000000002</v>
      </c>
      <c r="D131" s="115"/>
      <c r="E131" s="115"/>
      <c r="F131" s="115">
        <v>4.4751730741483504</v>
      </c>
      <c r="G131" s="115">
        <v>5.2870475428586197</v>
      </c>
      <c r="H131" s="115">
        <v>5.7464351717061399</v>
      </c>
      <c r="I131" s="115">
        <v>4.4635955633714</v>
      </c>
      <c r="J131" s="115">
        <v>5.3234632332260601</v>
      </c>
      <c r="K131" s="115">
        <v>5.7439086808595698</v>
      </c>
      <c r="L131" s="115">
        <v>5.5435202067302001</v>
      </c>
      <c r="M131" s="115">
        <v>5.6538684477890104</v>
      </c>
      <c r="N131" s="115">
        <v>6.1284277876059203</v>
      </c>
      <c r="O131" s="115">
        <v>7.3617458547746697</v>
      </c>
      <c r="Q131" s="115">
        <v>10.146694511672299</v>
      </c>
    </row>
    <row r="132" spans="1:17" x14ac:dyDescent="0.25">
      <c r="A132" s="113" t="s">
        <v>119</v>
      </c>
      <c r="B132" s="114">
        <v>43961</v>
      </c>
      <c r="C132" s="115">
        <v>2217.0825</v>
      </c>
      <c r="D132" s="115"/>
      <c r="E132" s="115"/>
      <c r="F132" s="115">
        <v>4.3434765323840896</v>
      </c>
      <c r="G132" s="115">
        <v>4.8541534693289403</v>
      </c>
      <c r="H132" s="115">
        <v>5.4304688020904903</v>
      </c>
      <c r="I132" s="115">
        <v>4.0696653147097299</v>
      </c>
      <c r="J132" s="115">
        <v>5.3496084885310298</v>
      </c>
      <c r="K132" s="115">
        <v>5.9136145554269701</v>
      </c>
      <c r="L132" s="115">
        <v>5.6301393826115902</v>
      </c>
      <c r="M132" s="115">
        <v>5.6880159013655103</v>
      </c>
      <c r="N132" s="115">
        <v>6.08031694120083</v>
      </c>
      <c r="O132" s="115">
        <v>7.3497693529000401</v>
      </c>
      <c r="Q132" s="115">
        <v>10.0747412627759</v>
      </c>
    </row>
    <row r="133" spans="1:17" x14ac:dyDescent="0.25">
      <c r="A133" s="113" t="s">
        <v>120</v>
      </c>
      <c r="B133" s="114">
        <v>43961</v>
      </c>
      <c r="C133" s="115">
        <v>2301.1658000000002</v>
      </c>
      <c r="D133" s="115"/>
      <c r="E133" s="115"/>
      <c r="F133" s="115">
        <v>3.8499982898244598</v>
      </c>
      <c r="G133" s="115">
        <v>4.05291196884383</v>
      </c>
      <c r="H133" s="115">
        <v>4.36942999347783</v>
      </c>
      <c r="I133" s="115">
        <v>3.6534900689432801</v>
      </c>
      <c r="J133" s="115">
        <v>4.7223106959493402</v>
      </c>
      <c r="K133" s="115">
        <v>5.93305585959427</v>
      </c>
      <c r="L133" s="115">
        <v>5.6597156569569904</v>
      </c>
      <c r="M133" s="115">
        <v>5.7567809304875102</v>
      </c>
      <c r="N133" s="115">
        <v>6.1046440518680098</v>
      </c>
      <c r="O133" s="115">
        <v>7.3861567056946802</v>
      </c>
      <c r="Q133" s="115">
        <v>10.1658039622533</v>
      </c>
    </row>
    <row r="134" spans="1:17" x14ac:dyDescent="0.25">
      <c r="A134" s="113" t="s">
        <v>121</v>
      </c>
      <c r="B134" s="114">
        <v>43961</v>
      </c>
      <c r="C134" s="115">
        <v>3073.8543</v>
      </c>
      <c r="D134" s="115"/>
      <c r="E134" s="115"/>
      <c r="F134" s="115">
        <v>4.0559893293303801</v>
      </c>
      <c r="G134" s="115">
        <v>4.2097232057214002</v>
      </c>
      <c r="H134" s="115">
        <v>4.8053909536466097</v>
      </c>
      <c r="I134" s="115">
        <v>3.9264733117287598</v>
      </c>
      <c r="J134" s="115">
        <v>4.8865704623630402</v>
      </c>
      <c r="K134" s="115">
        <v>5.7588349872895197</v>
      </c>
      <c r="L134" s="115">
        <v>5.5927059719302799</v>
      </c>
      <c r="M134" s="115">
        <v>5.7553849956948797</v>
      </c>
      <c r="N134" s="115">
        <v>6.1447085057197102</v>
      </c>
      <c r="O134" s="115">
        <v>7.3753762384674904</v>
      </c>
      <c r="Q134" s="115">
        <v>10.041705246684099</v>
      </c>
    </row>
    <row r="135" spans="1:17" x14ac:dyDescent="0.25">
      <c r="A135" s="113" t="s">
        <v>122</v>
      </c>
      <c r="B135" s="114">
        <v>43961</v>
      </c>
      <c r="C135" s="115">
        <v>2297.8384000000001</v>
      </c>
      <c r="D135" s="115"/>
      <c r="E135" s="115"/>
      <c r="F135" s="115">
        <v>4.2543632826822497</v>
      </c>
      <c r="G135" s="115">
        <v>4.62414453434923</v>
      </c>
      <c r="H135" s="115">
        <v>5.5868831620906496</v>
      </c>
      <c r="I135" s="115">
        <v>4.0211116761143897</v>
      </c>
      <c r="J135" s="115">
        <v>5.5706131500774303</v>
      </c>
      <c r="K135" s="115">
        <v>5.6002354994140102</v>
      </c>
      <c r="L135" s="115">
        <v>5.34362359638203</v>
      </c>
      <c r="M135" s="115">
        <v>5.4454131450199403</v>
      </c>
      <c r="N135" s="115">
        <v>5.8287467260862504</v>
      </c>
      <c r="O135" s="115">
        <v>7.2474028448905701</v>
      </c>
      <c r="Q135" s="115">
        <v>10.025307294868201</v>
      </c>
    </row>
    <row r="136" spans="1:17" x14ac:dyDescent="0.25">
      <c r="A136" s="113" t="s">
        <v>123</v>
      </c>
      <c r="B136" s="114">
        <v>43961</v>
      </c>
      <c r="C136" s="115">
        <v>2399.6280999999999</v>
      </c>
      <c r="D136" s="115"/>
      <c r="E136" s="115"/>
      <c r="F136" s="115">
        <v>3.4592388007483899</v>
      </c>
      <c r="G136" s="115">
        <v>3.4598946145445502</v>
      </c>
      <c r="H136" s="115">
        <v>3.4633828308177201</v>
      </c>
      <c r="I136" s="115">
        <v>3.4323505297367198</v>
      </c>
      <c r="J136" s="115">
        <v>3.6965955031672801</v>
      </c>
      <c r="K136" s="115">
        <v>4.38975974815345</v>
      </c>
      <c r="L136" s="115">
        <v>4.7477895767922398</v>
      </c>
      <c r="M136" s="115">
        <v>5.0011779185783602</v>
      </c>
      <c r="N136" s="115">
        <v>5.4226422074735403</v>
      </c>
      <c r="O136" s="115">
        <v>6.9808692168382702</v>
      </c>
      <c r="Q136" s="115">
        <v>9.7512186361923696</v>
      </c>
    </row>
    <row r="137" spans="1:17" x14ac:dyDescent="0.25">
      <c r="A137" s="113" t="s">
        <v>124</v>
      </c>
      <c r="B137" s="114">
        <v>43961</v>
      </c>
      <c r="C137" s="115">
        <v>2855.9796999999999</v>
      </c>
      <c r="D137" s="115"/>
      <c r="E137" s="115"/>
      <c r="F137" s="115">
        <v>4.1041845828472301</v>
      </c>
      <c r="G137" s="115">
        <v>4.3613160266825099</v>
      </c>
      <c r="H137" s="115">
        <v>4.5460440942547597</v>
      </c>
      <c r="I137" s="115">
        <v>3.7976838916296298</v>
      </c>
      <c r="J137" s="115">
        <v>4.8948351512457497</v>
      </c>
      <c r="K137" s="115">
        <v>5.8692996276401299</v>
      </c>
      <c r="L137" s="115">
        <v>5.5415937697581903</v>
      </c>
      <c r="M137" s="115">
        <v>5.6032540437292102</v>
      </c>
      <c r="N137" s="115">
        <v>5.9919355927158504</v>
      </c>
      <c r="O137" s="115">
        <v>7.3011688896941802</v>
      </c>
      <c r="Q137" s="115">
        <v>10.019335096105401</v>
      </c>
    </row>
    <row r="138" spans="1:17" x14ac:dyDescent="0.25">
      <c r="A138" s="113" t="s">
        <v>125</v>
      </c>
      <c r="B138" s="114">
        <v>43961</v>
      </c>
      <c r="C138" s="115">
        <v>2573.6478000000002</v>
      </c>
      <c r="D138" s="115"/>
      <c r="E138" s="115"/>
      <c r="F138" s="115">
        <v>4.7715173530872299</v>
      </c>
      <c r="G138" s="115">
        <v>5.1763423780830999</v>
      </c>
      <c r="H138" s="115">
        <v>6.1284365615050502</v>
      </c>
      <c r="I138" s="115">
        <v>4.6306972951997896</v>
      </c>
      <c r="J138" s="115">
        <v>5.8221993422895801</v>
      </c>
      <c r="K138" s="115">
        <v>6.0743877936419697</v>
      </c>
      <c r="L138" s="115">
        <v>5.7391177530297499</v>
      </c>
      <c r="M138" s="115">
        <v>5.8397207370703796</v>
      </c>
      <c r="N138" s="115">
        <v>6.2286259319542099</v>
      </c>
      <c r="O138" s="115">
        <v>7.4124791044481197</v>
      </c>
      <c r="Q138" s="115">
        <v>9.89460537074911</v>
      </c>
    </row>
    <row r="139" spans="1:17" x14ac:dyDescent="0.25">
      <c r="A139" s="113" t="s">
        <v>126</v>
      </c>
      <c r="B139" s="114">
        <v>43961</v>
      </c>
      <c r="C139" s="115">
        <v>2188.8494999999998</v>
      </c>
      <c r="D139" s="115"/>
      <c r="E139" s="115"/>
      <c r="F139" s="115">
        <v>3.70019353814499</v>
      </c>
      <c r="G139" s="115">
        <v>3.6975096630708801</v>
      </c>
      <c r="H139" s="115">
        <v>3.68310467452913</v>
      </c>
      <c r="I139" s="115">
        <v>3.6564438336866298</v>
      </c>
      <c r="J139" s="115">
        <v>3.9370098940924501</v>
      </c>
      <c r="K139" s="115">
        <v>4.7940338822493898</v>
      </c>
      <c r="L139" s="115">
        <v>4.8259116158816999</v>
      </c>
      <c r="M139" s="115">
        <v>4.96344043276516</v>
      </c>
      <c r="N139" s="115">
        <v>5.3694871098714598</v>
      </c>
      <c r="O139" s="115">
        <v>7.1151629723573304</v>
      </c>
      <c r="Q139" s="115">
        <v>10.081425842215801</v>
      </c>
    </row>
    <row r="140" spans="1:17" x14ac:dyDescent="0.25">
      <c r="A140" s="113" t="s">
        <v>127</v>
      </c>
      <c r="B140" s="114">
        <v>43961</v>
      </c>
      <c r="C140" s="115">
        <v>3001.1837</v>
      </c>
      <c r="D140" s="115"/>
      <c r="E140" s="115"/>
      <c r="F140" s="115">
        <v>5.2510337408752097</v>
      </c>
      <c r="G140" s="115">
        <v>5.5710637594466803</v>
      </c>
      <c r="H140" s="115">
        <v>6.0274314806890601</v>
      </c>
      <c r="I140" s="115">
        <v>4.7370387428452103</v>
      </c>
      <c r="J140" s="115">
        <v>5.45081528269335</v>
      </c>
      <c r="K140" s="115">
        <v>6.21732125342686</v>
      </c>
      <c r="L140" s="115">
        <v>5.9290869348276001</v>
      </c>
      <c r="M140" s="115">
        <v>6.0315054105143</v>
      </c>
      <c r="N140" s="115">
        <v>6.3757943609092802</v>
      </c>
      <c r="O140" s="115">
        <v>7.4905673656674203</v>
      </c>
      <c r="Q140" s="115">
        <v>10.263641404776701</v>
      </c>
    </row>
    <row r="141" spans="1:17" x14ac:dyDescent="0.25">
      <c r="A141" s="113" t="s">
        <v>128</v>
      </c>
      <c r="B141" s="114">
        <v>43961</v>
      </c>
      <c r="C141" s="115">
        <v>3928.3557999999998</v>
      </c>
      <c r="D141" s="115"/>
      <c r="E141" s="115"/>
      <c r="F141" s="115">
        <v>4.0431442518660301</v>
      </c>
      <c r="G141" s="115">
        <v>4.8210589532317103</v>
      </c>
      <c r="H141" s="115">
        <v>5.1605124833068796</v>
      </c>
      <c r="I141" s="115">
        <v>3.9680904785159998</v>
      </c>
      <c r="J141" s="115">
        <v>5.1526058249951303</v>
      </c>
      <c r="K141" s="115">
        <v>5.6667328534284902</v>
      </c>
      <c r="L141" s="115">
        <v>5.4330999622240901</v>
      </c>
      <c r="M141" s="115">
        <v>5.5287914314922304</v>
      </c>
      <c r="N141" s="115">
        <v>5.9565365930457199</v>
      </c>
      <c r="O141" s="115">
        <v>7.1777531291909904</v>
      </c>
      <c r="Q141" s="115">
        <v>9.9727280497146396</v>
      </c>
    </row>
    <row r="142" spans="1:17" x14ac:dyDescent="0.25">
      <c r="A142" s="113" t="s">
        <v>129</v>
      </c>
      <c r="B142" s="114">
        <v>43961</v>
      </c>
      <c r="C142" s="115">
        <v>1988.9581000000001</v>
      </c>
      <c r="D142" s="115"/>
      <c r="E142" s="115"/>
      <c r="F142" s="115">
        <v>4.6009171534421904</v>
      </c>
      <c r="G142" s="115">
        <v>4.8674923167339603</v>
      </c>
      <c r="H142" s="115">
        <v>4.7833289997435697</v>
      </c>
      <c r="I142" s="115">
        <v>4.3389062017693796</v>
      </c>
      <c r="J142" s="115">
        <v>5.2806377793705499</v>
      </c>
      <c r="K142" s="115">
        <v>5.1873439762504496</v>
      </c>
      <c r="L142" s="115">
        <v>5.2930369756055704</v>
      </c>
      <c r="M142" s="115">
        <v>5.5057011199565897</v>
      </c>
      <c r="N142" s="115">
        <v>5.9593625285334699</v>
      </c>
      <c r="O142" s="115">
        <v>7.2901431583065603</v>
      </c>
      <c r="Q142" s="115">
        <v>10.0025676720419</v>
      </c>
    </row>
    <row r="143" spans="1:17" x14ac:dyDescent="0.25">
      <c r="A143" s="113" t="s">
        <v>130</v>
      </c>
      <c r="B143" s="114">
        <v>43961</v>
      </c>
      <c r="C143" s="115">
        <v>295.48770000000002</v>
      </c>
      <c r="D143" s="115"/>
      <c r="E143" s="115"/>
      <c r="F143" s="115">
        <v>4.4350719812842296</v>
      </c>
      <c r="G143" s="115">
        <v>4.9017832063230298</v>
      </c>
      <c r="H143" s="115">
        <v>5.7696820966106204</v>
      </c>
      <c r="I143" s="115">
        <v>4.1021671639235198</v>
      </c>
      <c r="J143" s="115">
        <v>5.3402477619259896</v>
      </c>
      <c r="K143" s="115">
        <v>5.8724569089347103</v>
      </c>
      <c r="L143" s="115">
        <v>5.5760130827706096</v>
      </c>
      <c r="M143" s="115">
        <v>5.6430465823524996</v>
      </c>
      <c r="N143" s="115">
        <v>6.0549396946298</v>
      </c>
      <c r="O143" s="115">
        <v>7.2877168362785802</v>
      </c>
      <c r="Q143" s="115">
        <v>10.0458574777976</v>
      </c>
    </row>
    <row r="144" spans="1:17" x14ac:dyDescent="0.25">
      <c r="A144" s="113" t="s">
        <v>131</v>
      </c>
      <c r="B144" s="114">
        <v>43961</v>
      </c>
      <c r="C144" s="115">
        <v>2143.9223000000002</v>
      </c>
      <c r="D144" s="115"/>
      <c r="E144" s="115"/>
      <c r="F144" s="115">
        <v>4.8067539325653597</v>
      </c>
      <c r="G144" s="115">
        <v>5.2510329690552702</v>
      </c>
      <c r="H144" s="115">
        <v>6.4869964850038402</v>
      </c>
      <c r="I144" s="115">
        <v>4.5401564187026899</v>
      </c>
      <c r="J144" s="115">
        <v>5.7595237638869001</v>
      </c>
      <c r="K144" s="115">
        <v>6.1619093098177302</v>
      </c>
      <c r="L144" s="115">
        <v>5.79078675665576</v>
      </c>
      <c r="M144" s="115">
        <v>5.8406968167074798</v>
      </c>
      <c r="N144" s="115">
        <v>6.2106589675085697</v>
      </c>
      <c r="O144" s="115">
        <v>7.4195355601014903</v>
      </c>
      <c r="Q144" s="115">
        <v>10.041494586142401</v>
      </c>
    </row>
    <row r="145" spans="1:17" x14ac:dyDescent="0.25">
      <c r="A145" s="113" t="s">
        <v>132</v>
      </c>
      <c r="B145" s="114">
        <v>43961</v>
      </c>
      <c r="C145" s="115">
        <v>2414.9403000000002</v>
      </c>
      <c r="D145" s="115"/>
      <c r="E145" s="115"/>
      <c r="F145" s="115">
        <v>4.1508437379189598</v>
      </c>
      <c r="G145" s="115">
        <v>4.5193259972627899</v>
      </c>
      <c r="H145" s="115">
        <v>4.7480333752399</v>
      </c>
      <c r="I145" s="115">
        <v>3.97115387891035</v>
      </c>
      <c r="J145" s="115">
        <v>5.0330212532283003</v>
      </c>
      <c r="K145" s="115">
        <v>5.4042464839939601</v>
      </c>
      <c r="L145" s="115">
        <v>5.2456202072482698</v>
      </c>
      <c r="M145" s="115">
        <v>5.3416527076665004</v>
      </c>
      <c r="N145" s="115">
        <v>5.7245688591197501</v>
      </c>
      <c r="O145" s="115">
        <v>7.1163772605467299</v>
      </c>
      <c r="Q145" s="115">
        <v>9.9063409485462408</v>
      </c>
    </row>
    <row r="146" spans="1:17" x14ac:dyDescent="0.25">
      <c r="A146" s="113" t="s">
        <v>133</v>
      </c>
      <c r="B146" s="114">
        <v>43961</v>
      </c>
      <c r="C146" s="115">
        <v>1549.6706999999999</v>
      </c>
      <c r="D146" s="115"/>
      <c r="E146" s="115"/>
      <c r="F146" s="115">
        <v>3.5631459326459498</v>
      </c>
      <c r="G146" s="115">
        <v>3.6848660422791699</v>
      </c>
      <c r="H146" s="115">
        <v>4.0111975281921701</v>
      </c>
      <c r="I146" s="115">
        <v>3.3659135290350499</v>
      </c>
      <c r="J146" s="115">
        <v>3.78385483668916</v>
      </c>
      <c r="K146" s="115">
        <v>4.15433645036161</v>
      </c>
      <c r="L146" s="115">
        <v>4.4843947419068497</v>
      </c>
      <c r="M146" s="115">
        <v>4.7296929456797301</v>
      </c>
      <c r="N146" s="115">
        <v>5.1458606261066002</v>
      </c>
      <c r="O146" s="115">
        <v>6.5326937042078104</v>
      </c>
      <c r="Q146" s="115">
        <v>8.4598474124739997</v>
      </c>
    </row>
    <row r="147" spans="1:17" x14ac:dyDescent="0.25">
      <c r="A147" s="113" t="s">
        <v>134</v>
      </c>
      <c r="B147" s="114">
        <v>43961</v>
      </c>
      <c r="C147" s="115">
        <v>1949.1573000000001</v>
      </c>
      <c r="D147" s="115"/>
      <c r="E147" s="115"/>
      <c r="F147" s="115">
        <v>4.0490192340879601</v>
      </c>
      <c r="G147" s="115">
        <v>4.0455454478866404</v>
      </c>
      <c r="H147" s="115">
        <v>4.0112587910480402</v>
      </c>
      <c r="I147" s="115">
        <v>3.8389989876571202</v>
      </c>
      <c r="J147" s="115">
        <v>4.7781018345045503</v>
      </c>
      <c r="K147" s="115">
        <v>5.3381301531480103</v>
      </c>
      <c r="L147" s="115">
        <v>5.3628374439624604</v>
      </c>
      <c r="M147" s="115">
        <v>5.5151158602092298</v>
      </c>
      <c r="N147" s="115">
        <v>5.94146410787015</v>
      </c>
      <c r="O147" s="115">
        <v>7.25865638200509</v>
      </c>
      <c r="Q147" s="115">
        <v>10.117306064681401</v>
      </c>
    </row>
    <row r="148" spans="1:17" x14ac:dyDescent="0.25">
      <c r="A148" s="113" t="s">
        <v>135</v>
      </c>
      <c r="B148" s="114">
        <v>43961</v>
      </c>
      <c r="C148" s="115">
        <v>1947.9699000000001</v>
      </c>
      <c r="D148" s="115"/>
      <c r="E148" s="115"/>
      <c r="F148" s="115">
        <v>4.2257854778076096</v>
      </c>
      <c r="G148" s="115">
        <v>4.2280142165198198</v>
      </c>
      <c r="H148" s="115">
        <v>4.0281826771881502</v>
      </c>
      <c r="I148" s="115">
        <v>3.82953001858961</v>
      </c>
      <c r="J148" s="115">
        <v>4.3831224756490297</v>
      </c>
      <c r="K148" s="115">
        <v>5.0733479034864999</v>
      </c>
      <c r="L148" s="115"/>
      <c r="M148" s="115"/>
      <c r="N148" s="115"/>
      <c r="O148" s="115"/>
      <c r="Q148" s="115">
        <v>5.1394535345332502</v>
      </c>
    </row>
    <row r="149" spans="1:17" x14ac:dyDescent="0.25">
      <c r="A149" s="113" t="s">
        <v>136</v>
      </c>
      <c r="B149" s="114">
        <v>43961</v>
      </c>
      <c r="C149" s="115">
        <v>1949.7846999999999</v>
      </c>
      <c r="D149" s="115"/>
      <c r="E149" s="115"/>
      <c r="F149" s="115">
        <v>4.1581891240592999</v>
      </c>
      <c r="G149" s="115">
        <v>4.1591367666531402</v>
      </c>
      <c r="H149" s="115">
        <v>4.1425513645551204</v>
      </c>
      <c r="I149" s="115">
        <v>3.9111211864101398</v>
      </c>
      <c r="J149" s="115">
        <v>4.8653039129521503</v>
      </c>
      <c r="K149" s="115">
        <v>5.3714511877982396</v>
      </c>
      <c r="L149" s="115"/>
      <c r="M149" s="115"/>
      <c r="N149" s="115"/>
      <c r="O149" s="115"/>
      <c r="Q149" s="115">
        <v>5.3955601129118502</v>
      </c>
    </row>
    <row r="150" spans="1:17" x14ac:dyDescent="0.25">
      <c r="A150" s="113" t="s">
        <v>137</v>
      </c>
      <c r="B150" s="114">
        <v>43961</v>
      </c>
      <c r="C150" s="115">
        <v>1949.5146999999999</v>
      </c>
      <c r="D150" s="115"/>
      <c r="E150" s="115"/>
      <c r="F150" s="115">
        <v>3.9752426303878399</v>
      </c>
      <c r="G150" s="115">
        <v>4.0229460113384903</v>
      </c>
      <c r="H150" s="115">
        <v>4.0019507870592603</v>
      </c>
      <c r="I150" s="115">
        <v>3.84030606292731</v>
      </c>
      <c r="J150" s="115">
        <v>4.7781030338935997</v>
      </c>
      <c r="K150" s="115">
        <v>5.3317788542443401</v>
      </c>
      <c r="L150" s="115"/>
      <c r="M150" s="115"/>
      <c r="N150" s="115"/>
      <c r="O150" s="115"/>
      <c r="Q150" s="115">
        <v>5.3554098937938797</v>
      </c>
    </row>
    <row r="151" spans="1:17" x14ac:dyDescent="0.25">
      <c r="A151" s="113" t="s">
        <v>138</v>
      </c>
      <c r="B151" s="114">
        <v>43961</v>
      </c>
      <c r="C151" s="115">
        <v>1949.6672000000001</v>
      </c>
      <c r="D151" s="115"/>
      <c r="E151" s="115"/>
      <c r="F151" s="115">
        <v>3.8944133839766701</v>
      </c>
      <c r="G151" s="115">
        <v>3.8946201622777799</v>
      </c>
      <c r="H151" s="115">
        <v>3.94110286527689</v>
      </c>
      <c r="I151" s="115">
        <v>3.8884222495595702</v>
      </c>
      <c r="J151" s="115">
        <v>4.7794259944993804</v>
      </c>
      <c r="K151" s="115">
        <v>5.3122687373390702</v>
      </c>
      <c r="L151" s="115"/>
      <c r="M151" s="115"/>
      <c r="N151" s="115"/>
      <c r="O151" s="115"/>
      <c r="Q151" s="115">
        <v>5.3705755310130003</v>
      </c>
    </row>
    <row r="152" spans="1:17" x14ac:dyDescent="0.25">
      <c r="A152" s="113" t="s">
        <v>139</v>
      </c>
      <c r="B152" s="114">
        <v>43961</v>
      </c>
      <c r="C152" s="115">
        <v>2743.5337</v>
      </c>
      <c r="D152" s="115"/>
      <c r="E152" s="115"/>
      <c r="F152" s="115">
        <v>4.1726145124088001</v>
      </c>
      <c r="G152" s="115">
        <v>4.2978259754839696</v>
      </c>
      <c r="H152" s="115">
        <v>5.2114426595226204</v>
      </c>
      <c r="I152" s="115">
        <v>3.8185138403560899</v>
      </c>
      <c r="J152" s="115">
        <v>5.2022428392432003</v>
      </c>
      <c r="K152" s="115">
        <v>5.4160402764145701</v>
      </c>
      <c r="L152" s="115">
        <v>5.2997162183488999</v>
      </c>
      <c r="M152" s="115">
        <v>5.4065287335802497</v>
      </c>
      <c r="N152" s="115">
        <v>5.8149812528843299</v>
      </c>
      <c r="O152" s="115">
        <v>7.2191818193172397</v>
      </c>
      <c r="Q152" s="115">
        <v>10.0166378285405</v>
      </c>
    </row>
    <row r="153" spans="1:17" x14ac:dyDescent="0.25">
      <c r="A153" s="113" t="s">
        <v>140</v>
      </c>
      <c r="B153" s="114">
        <v>43961</v>
      </c>
      <c r="C153" s="115">
        <v>1052.3144</v>
      </c>
      <c r="D153" s="115"/>
      <c r="E153" s="115"/>
      <c r="F153" s="115">
        <v>3.2260320879257098</v>
      </c>
      <c r="G153" s="115">
        <v>3.22313206671617</v>
      </c>
      <c r="H153" s="115">
        <v>3.1959922890516701</v>
      </c>
      <c r="I153" s="115">
        <v>3.1455492085769698</v>
      </c>
      <c r="J153" s="115">
        <v>2.9625121008012898</v>
      </c>
      <c r="K153" s="115">
        <v>3.6397390327505899</v>
      </c>
      <c r="L153" s="115">
        <v>4.1712611708132998</v>
      </c>
      <c r="M153" s="115">
        <v>4.5084365575885599</v>
      </c>
      <c r="N153" s="115">
        <v>4.90491501904794</v>
      </c>
      <c r="O153" s="115"/>
      <c r="Q153" s="115">
        <v>4.9898601721510998</v>
      </c>
    </row>
    <row r="154" spans="1:17" x14ac:dyDescent="0.25">
      <c r="A154" s="113" t="s">
        <v>141</v>
      </c>
      <c r="B154" s="114">
        <v>43961</v>
      </c>
      <c r="C154" s="115">
        <v>54.624000000000002</v>
      </c>
      <c r="D154" s="115"/>
      <c r="E154" s="115"/>
      <c r="F154" s="115">
        <v>4.2101736250330601</v>
      </c>
      <c r="G154" s="115">
        <v>4.4117485468146604</v>
      </c>
      <c r="H154" s="115">
        <v>4.8442056044669801</v>
      </c>
      <c r="I154" s="115">
        <v>3.9962512716654399</v>
      </c>
      <c r="J154" s="115">
        <v>4.8436425927356099</v>
      </c>
      <c r="K154" s="115">
        <v>5.2310924196609196</v>
      </c>
      <c r="L154" s="115">
        <v>5.2071981390409103</v>
      </c>
      <c r="M154" s="115">
        <v>5.3980765339452299</v>
      </c>
      <c r="N154" s="115">
        <v>5.8417932432527904</v>
      </c>
      <c r="O154" s="115">
        <v>7.2680793938876196</v>
      </c>
      <c r="Q154" s="115">
        <v>10.1123402619502</v>
      </c>
    </row>
    <row r="155" spans="1:17" x14ac:dyDescent="0.25">
      <c r="A155" s="113" t="s">
        <v>142</v>
      </c>
      <c r="B155" s="114">
        <v>43961</v>
      </c>
      <c r="C155" s="115">
        <v>4036.5396999999998</v>
      </c>
      <c r="D155" s="115"/>
      <c r="E155" s="115"/>
      <c r="F155" s="115">
        <v>3.95600239256511</v>
      </c>
      <c r="G155" s="115">
        <v>4.4731099408218</v>
      </c>
      <c r="H155" s="115">
        <v>5.1162954924706803</v>
      </c>
      <c r="I155" s="115">
        <v>4.0151212822918403</v>
      </c>
      <c r="J155" s="115">
        <v>4.9456142782561301</v>
      </c>
      <c r="K155" s="115">
        <v>5.4314713019996903</v>
      </c>
      <c r="L155" s="115">
        <v>5.3279569774223798</v>
      </c>
      <c r="M155" s="115">
        <v>5.4333469637667298</v>
      </c>
      <c r="N155" s="115">
        <v>5.8416463182927298</v>
      </c>
      <c r="O155" s="115">
        <v>7.1762169853581401</v>
      </c>
      <c r="Q155" s="115">
        <v>9.9495470046228096</v>
      </c>
    </row>
    <row r="156" spans="1:17" x14ac:dyDescent="0.25">
      <c r="A156" s="113" t="s">
        <v>143</v>
      </c>
      <c r="B156" s="114">
        <v>43961</v>
      </c>
      <c r="C156" s="115">
        <v>2736.5875999999998</v>
      </c>
      <c r="D156" s="115"/>
      <c r="E156" s="115"/>
      <c r="F156" s="115">
        <v>3.98843162961693</v>
      </c>
      <c r="G156" s="115">
        <v>4.4568947549489604</v>
      </c>
      <c r="H156" s="115">
        <v>4.8621485976312</v>
      </c>
      <c r="I156" s="115">
        <v>3.6753495702239198</v>
      </c>
      <c r="J156" s="115">
        <v>4.9937145650054404</v>
      </c>
      <c r="K156" s="115">
        <v>5.7808920524652203</v>
      </c>
      <c r="L156" s="115">
        <v>5.5390585625511699</v>
      </c>
      <c r="M156" s="115">
        <v>5.5897758146312198</v>
      </c>
      <c r="N156" s="115">
        <v>5.9530373569683901</v>
      </c>
      <c r="O156" s="115">
        <v>7.27637719161278</v>
      </c>
      <c r="Q156" s="115">
        <v>10.0093370285239</v>
      </c>
    </row>
    <row r="157" spans="1:17" x14ac:dyDescent="0.25">
      <c r="A157" s="113" t="s">
        <v>144</v>
      </c>
      <c r="B157" s="114">
        <v>43961</v>
      </c>
      <c r="C157" s="115">
        <v>3623.8706999999999</v>
      </c>
      <c r="D157" s="115"/>
      <c r="E157" s="115"/>
      <c r="F157" s="115">
        <v>4.2841683222243399</v>
      </c>
      <c r="G157" s="115">
        <v>4.5892377086572296</v>
      </c>
      <c r="H157" s="115">
        <v>5.5654471660969502</v>
      </c>
      <c r="I157" s="115">
        <v>3.90215290114971</v>
      </c>
      <c r="J157" s="115">
        <v>5.0524811363661302</v>
      </c>
      <c r="K157" s="115">
        <v>6.0222546652050397</v>
      </c>
      <c r="L157" s="115">
        <v>5.7086996327432402</v>
      </c>
      <c r="M157" s="115">
        <v>5.7609188289756599</v>
      </c>
      <c r="N157" s="115">
        <v>6.10178623528481</v>
      </c>
      <c r="O157" s="115">
        <v>7.3296547701007704</v>
      </c>
      <c r="Q157" s="115">
        <v>10.0274369570933</v>
      </c>
    </row>
    <row r="158" spans="1:17" x14ac:dyDescent="0.25">
      <c r="A158" s="113" t="s">
        <v>145</v>
      </c>
      <c r="B158" s="114">
        <v>43961</v>
      </c>
      <c r="C158" s="115">
        <v>1296.1199999999999</v>
      </c>
      <c r="D158" s="115"/>
      <c r="E158" s="115"/>
      <c r="F158" s="115">
        <v>4.5091287160886599</v>
      </c>
      <c r="G158" s="115">
        <v>4.8531319877352601</v>
      </c>
      <c r="H158" s="115">
        <v>5.4725870719644396</v>
      </c>
      <c r="I158" s="115">
        <v>4.2812510318953896</v>
      </c>
      <c r="J158" s="115">
        <v>5.4017778643663803</v>
      </c>
      <c r="K158" s="115">
        <v>5.6964230918860199</v>
      </c>
      <c r="L158" s="115">
        <v>5.5965525675715302</v>
      </c>
      <c r="M158" s="115">
        <v>5.7467834574551597</v>
      </c>
      <c r="N158" s="115">
        <v>6.1370417908653803</v>
      </c>
      <c r="O158" s="115">
        <v>7.4073253980130396</v>
      </c>
      <c r="Q158" s="115">
        <v>7.6819631906577301</v>
      </c>
    </row>
    <row r="159" spans="1:17" x14ac:dyDescent="0.25">
      <c r="A159" s="113" t="s">
        <v>146</v>
      </c>
      <c r="B159" s="114">
        <v>43961</v>
      </c>
      <c r="C159" s="115">
        <v>2106.0920000000001</v>
      </c>
      <c r="D159" s="115"/>
      <c r="E159" s="115"/>
      <c r="F159" s="115">
        <v>4.3779124005792198</v>
      </c>
      <c r="G159" s="115">
        <v>4.8585727825784302</v>
      </c>
      <c r="H159" s="115">
        <v>5.7936384008417496</v>
      </c>
      <c r="I159" s="115">
        <v>3.9282133386484599</v>
      </c>
      <c r="J159" s="115">
        <v>4.9851386835097404</v>
      </c>
      <c r="K159" s="115">
        <v>5.6216558677256101</v>
      </c>
      <c r="L159" s="115">
        <v>5.4858966063137098</v>
      </c>
      <c r="M159" s="115">
        <v>5.5748694850676497</v>
      </c>
      <c r="N159" s="115">
        <v>5.9738468913604796</v>
      </c>
      <c r="O159" s="115">
        <v>7.2891146926257404</v>
      </c>
      <c r="Q159" s="115">
        <v>9.6348962408952108</v>
      </c>
    </row>
    <row r="160" spans="1:17" x14ac:dyDescent="0.25">
      <c r="A160" s="113" t="s">
        <v>147</v>
      </c>
      <c r="B160" s="114">
        <v>43961</v>
      </c>
      <c r="C160" s="115">
        <v>10.7501</v>
      </c>
      <c r="D160" s="115"/>
      <c r="E160" s="115"/>
      <c r="F160" s="115">
        <v>3.22612158314756</v>
      </c>
      <c r="G160" s="115">
        <v>3.0565532128692001</v>
      </c>
      <c r="H160" s="115">
        <v>3.44609779125209</v>
      </c>
      <c r="I160" s="115">
        <v>3.3268001511546998</v>
      </c>
      <c r="J160" s="115">
        <v>4.2650164749136197</v>
      </c>
      <c r="K160" s="115">
        <v>4.2042874657209799</v>
      </c>
      <c r="L160" s="115">
        <v>4.4605956984002404</v>
      </c>
      <c r="M160" s="115">
        <v>4.6860709955042399</v>
      </c>
      <c r="N160" s="115">
        <v>4.9882869669088796</v>
      </c>
      <c r="O160" s="115"/>
      <c r="Q160" s="115">
        <v>5.3894980314960597</v>
      </c>
    </row>
    <row r="161" spans="1:17" x14ac:dyDescent="0.25">
      <c r="A161" s="113" t="s">
        <v>148</v>
      </c>
      <c r="B161" s="114">
        <v>43961</v>
      </c>
      <c r="C161" s="115">
        <v>4881.1571999999996</v>
      </c>
      <c r="D161" s="115"/>
      <c r="E161" s="115"/>
      <c r="F161" s="115">
        <v>4.42810403246341</v>
      </c>
      <c r="G161" s="115">
        <v>5.2710947395948597</v>
      </c>
      <c r="H161" s="115">
        <v>6.0704337685243601</v>
      </c>
      <c r="I161" s="115">
        <v>4.3293615581465597</v>
      </c>
      <c r="J161" s="115">
        <v>5.7806799193361096</v>
      </c>
      <c r="K161" s="115">
        <v>5.8700219839271801</v>
      </c>
      <c r="L161" s="115">
        <v>5.5914499148106396</v>
      </c>
      <c r="M161" s="115">
        <v>5.6870288369687003</v>
      </c>
      <c r="N161" s="115">
        <v>6.1464188434547502</v>
      </c>
      <c r="O161" s="115">
        <v>7.3771654410233998</v>
      </c>
      <c r="Q161" s="115">
        <v>10.1168335881916</v>
      </c>
    </row>
    <row r="162" spans="1:17" x14ac:dyDescent="0.25">
      <c r="A162" s="113" t="s">
        <v>149</v>
      </c>
      <c r="B162" s="114">
        <v>43961</v>
      </c>
      <c r="C162" s="115">
        <v>1122.0226</v>
      </c>
      <c r="D162" s="115"/>
      <c r="E162" s="115"/>
      <c r="F162" s="115">
        <v>3.53350055187807</v>
      </c>
      <c r="G162" s="115">
        <v>3.73239747396544</v>
      </c>
      <c r="H162" s="115">
        <v>4.0355134819331901</v>
      </c>
      <c r="I162" s="115">
        <v>3.6294122647991398</v>
      </c>
      <c r="J162" s="115">
        <v>4.2005636686377201</v>
      </c>
      <c r="K162" s="115">
        <v>4.6915306674331001</v>
      </c>
      <c r="L162" s="115">
        <v>4.7961507189246202</v>
      </c>
      <c r="M162" s="115">
        <v>4.9985360222680004</v>
      </c>
      <c r="N162" s="115">
        <v>5.3735239696989199</v>
      </c>
      <c r="O162" s="115"/>
      <c r="Q162" s="115">
        <v>6.1011300000000004</v>
      </c>
    </row>
    <row r="163" spans="1:17" x14ac:dyDescent="0.25">
      <c r="A163" s="113" t="s">
        <v>150</v>
      </c>
      <c r="B163" s="114">
        <v>43961</v>
      </c>
      <c r="C163" s="115">
        <v>259.82979999999998</v>
      </c>
      <c r="D163" s="115"/>
      <c r="E163" s="115"/>
      <c r="F163" s="115">
        <v>4.6644182410329202</v>
      </c>
      <c r="G163" s="115">
        <v>5.0170816798067799</v>
      </c>
      <c r="H163" s="115">
        <v>5.3053730024524102</v>
      </c>
      <c r="I163" s="115">
        <v>4.8876966971339897</v>
      </c>
      <c r="J163" s="115">
        <v>5.2926686467900801</v>
      </c>
      <c r="K163" s="115">
        <v>5.5401369546282604</v>
      </c>
      <c r="L163" s="115">
        <v>5.4954875104989602</v>
      </c>
      <c r="M163" s="115">
        <v>5.6385539542503302</v>
      </c>
      <c r="N163" s="115">
        <v>6.08018933739082</v>
      </c>
      <c r="O163" s="115">
        <v>7.3462145734135804</v>
      </c>
      <c r="Q163" s="115">
        <v>10.0621692634405</v>
      </c>
    </row>
    <row r="164" spans="1:17" x14ac:dyDescent="0.25">
      <c r="A164" s="113" t="s">
        <v>151</v>
      </c>
      <c r="B164" s="114">
        <v>43961</v>
      </c>
      <c r="C164" s="115">
        <v>1766.2045000000001</v>
      </c>
      <c r="D164" s="115"/>
      <c r="E164" s="115"/>
      <c r="F164" s="115">
        <v>3.7429571997751299</v>
      </c>
      <c r="G164" s="115">
        <v>3.73269648844254</v>
      </c>
      <c r="H164" s="115">
        <v>3.8839249972479699</v>
      </c>
      <c r="I164" s="115">
        <v>3.65054861702879</v>
      </c>
      <c r="J164" s="115">
        <v>4.1506438625862296</v>
      </c>
      <c r="K164" s="115">
        <v>4.6553547492607601</v>
      </c>
      <c r="L164" s="115">
        <v>4.8572954444586598</v>
      </c>
      <c r="M164" s="115">
        <v>5.0865134301952901</v>
      </c>
      <c r="N164" s="115">
        <v>5.4022503562991497</v>
      </c>
      <c r="O164" s="115">
        <v>3.56292147356009</v>
      </c>
      <c r="Q164" s="115">
        <v>7.8989737451237403</v>
      </c>
    </row>
    <row r="165" spans="1:17" x14ac:dyDescent="0.25">
      <c r="A165" s="113" t="s">
        <v>152</v>
      </c>
      <c r="B165" s="114">
        <v>43961</v>
      </c>
      <c r="C165" s="115">
        <v>31.5489</v>
      </c>
      <c r="D165" s="115"/>
      <c r="E165" s="115"/>
      <c r="F165" s="115">
        <v>4.7446632446338004</v>
      </c>
      <c r="G165" s="115">
        <v>4.9382559458307496</v>
      </c>
      <c r="H165" s="115">
        <v>5.7579668420530998</v>
      </c>
      <c r="I165" s="115">
        <v>4.9345560011090202</v>
      </c>
      <c r="J165" s="115">
        <v>4.2323708593287597</v>
      </c>
      <c r="K165" s="115">
        <v>5.5418646229156199</v>
      </c>
      <c r="L165" s="115">
        <v>5.98748877802098</v>
      </c>
      <c r="M165" s="115">
        <v>6.2901519125333296</v>
      </c>
      <c r="N165" s="115">
        <v>6.6984446547191601</v>
      </c>
      <c r="O165" s="115">
        <v>7.5578954146944497</v>
      </c>
      <c r="Q165" s="115">
        <v>10.6197251873462</v>
      </c>
    </row>
    <row r="166" spans="1:17" x14ac:dyDescent="0.25">
      <c r="A166" s="113" t="s">
        <v>153</v>
      </c>
      <c r="B166" s="114">
        <v>43961</v>
      </c>
      <c r="C166" s="115">
        <v>27.038499999999999</v>
      </c>
      <c r="D166" s="115"/>
      <c r="E166" s="115"/>
      <c r="F166" s="115">
        <v>3.2401122942975502</v>
      </c>
      <c r="G166" s="115">
        <v>3.1956662745298301</v>
      </c>
      <c r="H166" s="115">
        <v>3.4542428475195899</v>
      </c>
      <c r="I166" s="115">
        <v>3.2535221251669602</v>
      </c>
      <c r="J166" s="115">
        <v>3.7100789054878698</v>
      </c>
      <c r="K166" s="115">
        <v>4.4781684897676897</v>
      </c>
      <c r="L166" s="115">
        <v>4.6925913153775598</v>
      </c>
      <c r="M166" s="115">
        <v>4.8984834831956103</v>
      </c>
      <c r="N166" s="115">
        <v>5.3296561542239296</v>
      </c>
      <c r="O166" s="115">
        <v>6.4416532797422503</v>
      </c>
      <c r="Q166" s="115">
        <v>12.0828686613561</v>
      </c>
    </row>
    <row r="167" spans="1:17" x14ac:dyDescent="0.25">
      <c r="A167" s="113" t="s">
        <v>156</v>
      </c>
      <c r="B167" s="114">
        <v>43961</v>
      </c>
      <c r="C167" s="115">
        <v>3126.1882999999998</v>
      </c>
      <c r="D167" s="115"/>
      <c r="E167" s="115"/>
      <c r="F167" s="115">
        <v>4.4606090914798298</v>
      </c>
      <c r="G167" s="115">
        <v>4.7966537430715102</v>
      </c>
      <c r="H167" s="115">
        <v>5.5163606412139696</v>
      </c>
      <c r="I167" s="115">
        <v>4.202124377484</v>
      </c>
      <c r="J167" s="115">
        <v>5.0838329859017497</v>
      </c>
      <c r="K167" s="115">
        <v>5.670233173023</v>
      </c>
      <c r="L167" s="115">
        <v>5.4488270505744403</v>
      </c>
      <c r="M167" s="115">
        <v>5.5485663513634398</v>
      </c>
      <c r="N167" s="115">
        <v>5.9255702782475899</v>
      </c>
      <c r="O167" s="115">
        <v>7.20328962168354</v>
      </c>
      <c r="Q167" s="115">
        <v>9.9365366572676592</v>
      </c>
    </row>
    <row r="168" spans="1:17" x14ac:dyDescent="0.25">
      <c r="A168" s="113" t="s">
        <v>157</v>
      </c>
      <c r="B168" s="114">
        <v>43961</v>
      </c>
      <c r="C168" s="115">
        <v>42.100999999999999</v>
      </c>
      <c r="D168" s="115"/>
      <c r="E168" s="115"/>
      <c r="F168" s="115">
        <v>4.2486121042059102</v>
      </c>
      <c r="G168" s="115">
        <v>4.6834011329487399</v>
      </c>
      <c r="H168" s="115">
        <v>5.2442012167344103</v>
      </c>
      <c r="I168" s="115">
        <v>4.0624676081608699</v>
      </c>
      <c r="J168" s="115">
        <v>5.3407129963181301</v>
      </c>
      <c r="K168" s="115">
        <v>5.5789925978008403</v>
      </c>
      <c r="L168" s="115">
        <v>5.4678934023354397</v>
      </c>
      <c r="M168" s="115">
        <v>5.5620233500928897</v>
      </c>
      <c r="N168" s="115">
        <v>5.9842041491982698</v>
      </c>
      <c r="O168" s="115">
        <v>7.2894910383891398</v>
      </c>
      <c r="Q168" s="115">
        <v>10.0295646464425</v>
      </c>
    </row>
    <row r="169" spans="1:17" x14ac:dyDescent="0.25">
      <c r="A169" s="113" t="s">
        <v>158</v>
      </c>
      <c r="B169" s="114">
        <v>43961</v>
      </c>
      <c r="C169" s="115">
        <v>3150.9092999999998</v>
      </c>
      <c r="D169" s="115"/>
      <c r="E169" s="115"/>
      <c r="F169" s="115">
        <v>4.1695426200905104</v>
      </c>
      <c r="G169" s="115">
        <v>4.8107884357638104</v>
      </c>
      <c r="H169" s="115">
        <v>5.3856432968850196</v>
      </c>
      <c r="I169" s="115">
        <v>4.3373700006884199</v>
      </c>
      <c r="J169" s="115">
        <v>5.5289360825419198</v>
      </c>
      <c r="K169" s="115">
        <v>6.1812078478254602</v>
      </c>
      <c r="L169" s="115">
        <v>5.7463715282469696</v>
      </c>
      <c r="M169" s="115">
        <v>5.7589572097590596</v>
      </c>
      <c r="N169" s="115">
        <v>6.1620822404647901</v>
      </c>
      <c r="O169" s="115">
        <v>7.3484835404276199</v>
      </c>
      <c r="Q169" s="115">
        <v>10.1232873376331</v>
      </c>
    </row>
    <row r="170" spans="1:17" x14ac:dyDescent="0.25">
      <c r="A170" s="113" t="s">
        <v>159</v>
      </c>
      <c r="B170" s="114">
        <v>43961</v>
      </c>
      <c r="C170" s="115">
        <v>1965.6521</v>
      </c>
      <c r="D170" s="115"/>
      <c r="E170" s="115"/>
      <c r="F170" s="115">
        <v>3.1089636263843001</v>
      </c>
      <c r="G170" s="115">
        <v>3.1086091816555599</v>
      </c>
      <c r="H170" s="115">
        <v>3.0561091535517302</v>
      </c>
      <c r="I170" s="115">
        <v>3.0024639586745199</v>
      </c>
      <c r="J170" s="115">
        <v>2.6560598641684998</v>
      </c>
      <c r="K170" s="115">
        <v>3.18581498508405</v>
      </c>
      <c r="L170" s="115">
        <v>3.7898975342701702</v>
      </c>
      <c r="M170" s="115">
        <v>4.1044029153152799</v>
      </c>
      <c r="N170" s="115">
        <v>4.4345332402636304</v>
      </c>
      <c r="O170" s="115">
        <v>6.4654211664745596</v>
      </c>
      <c r="Q170" s="115">
        <v>7.9677344161051602</v>
      </c>
    </row>
    <row r="171" spans="1:17" x14ac:dyDescent="0.25">
      <c r="A171" s="113" t="s">
        <v>160</v>
      </c>
      <c r="B171" s="114">
        <v>43961</v>
      </c>
      <c r="C171" s="115">
        <v>1922.693</v>
      </c>
      <c r="D171" s="115"/>
      <c r="E171" s="115"/>
      <c r="F171" s="115">
        <v>4.7370702962139504</v>
      </c>
      <c r="G171" s="115">
        <v>5.2316499664096803</v>
      </c>
      <c r="H171" s="115">
        <v>5.6046085269022097</v>
      </c>
      <c r="I171" s="115">
        <v>4.1934734533014399</v>
      </c>
      <c r="J171" s="115">
        <v>5.5443717102645396</v>
      </c>
      <c r="K171" s="115">
        <v>6.1403880209478503</v>
      </c>
      <c r="L171" s="115">
        <v>5.7226639281685996</v>
      </c>
      <c r="M171" s="115">
        <v>5.6849731811141897</v>
      </c>
      <c r="N171" s="115">
        <v>6.0439611759583904</v>
      </c>
      <c r="O171" s="115">
        <v>5.8159231173572197</v>
      </c>
      <c r="Q171" s="115">
        <v>9.1135609637702597</v>
      </c>
    </row>
    <row r="172" spans="1:17" x14ac:dyDescent="0.25">
      <c r="A172" s="113" t="s">
        <v>161</v>
      </c>
      <c r="B172" s="114">
        <v>43961</v>
      </c>
      <c r="C172" s="115">
        <v>3270.1205</v>
      </c>
      <c r="D172" s="115"/>
      <c r="E172" s="115"/>
      <c r="F172" s="115">
        <v>4.3144946958984001</v>
      </c>
      <c r="G172" s="115">
        <v>4.9321074056820597</v>
      </c>
      <c r="H172" s="115">
        <v>5.4561052069463098</v>
      </c>
      <c r="I172" s="115">
        <v>4.1256522138690004</v>
      </c>
      <c r="J172" s="115">
        <v>5.3127615089855196</v>
      </c>
      <c r="K172" s="115">
        <v>5.66899308756848</v>
      </c>
      <c r="L172" s="115">
        <v>5.4587839594601997</v>
      </c>
      <c r="M172" s="115">
        <v>5.5695214699653697</v>
      </c>
      <c r="N172" s="115">
        <v>5.99845390633888</v>
      </c>
      <c r="O172" s="115">
        <v>7.2977937486387496</v>
      </c>
      <c r="Q172" s="115">
        <v>9.9946385738112493</v>
      </c>
    </row>
    <row r="173" spans="1:17" x14ac:dyDescent="0.25">
      <c r="A173" s="113" t="s">
        <v>162</v>
      </c>
      <c r="B173" s="114">
        <v>43961</v>
      </c>
      <c r="C173" s="115">
        <v>1082.6132</v>
      </c>
      <c r="D173" s="115"/>
      <c r="E173" s="115"/>
      <c r="F173" s="115">
        <v>3.3940175639214401</v>
      </c>
      <c r="G173" s="115">
        <v>3.3263042794087898</v>
      </c>
      <c r="H173" s="115">
        <v>3.4947039083151701</v>
      </c>
      <c r="I173" s="115">
        <v>3.3130636455969098</v>
      </c>
      <c r="J173" s="115">
        <v>4.2583977212150899</v>
      </c>
      <c r="K173" s="115">
        <v>4.4920228901776698</v>
      </c>
      <c r="L173" s="115">
        <v>4.8821964317586799</v>
      </c>
      <c r="M173" s="115">
        <v>5.2800610264873598</v>
      </c>
      <c r="N173" s="115">
        <v>5.7903498046989998</v>
      </c>
      <c r="O173" s="115"/>
      <c r="Q173" s="115">
        <v>6.2650357039604803</v>
      </c>
    </row>
    <row r="174" spans="1:17" x14ac:dyDescent="0.25">
      <c r="A174" s="135"/>
      <c r="B174" s="135"/>
      <c r="C174" s="135"/>
      <c r="D174" s="117"/>
      <c r="E174" s="117"/>
      <c r="F174" s="117" t="s">
        <v>115</v>
      </c>
      <c r="G174" s="117" t="s">
        <v>116</v>
      </c>
      <c r="H174" s="117" t="s">
        <v>117</v>
      </c>
      <c r="I174" s="117" t="s">
        <v>47</v>
      </c>
      <c r="J174" s="117" t="s">
        <v>48</v>
      </c>
      <c r="K174" s="117" t="s">
        <v>1</v>
      </c>
      <c r="L174" s="117" t="s">
        <v>2</v>
      </c>
      <c r="M174" s="117" t="s">
        <v>3</v>
      </c>
      <c r="N174" s="117" t="s">
        <v>4</v>
      </c>
      <c r="O174" s="117" t="s">
        <v>5</v>
      </c>
      <c r="Q174" s="117" t="s">
        <v>46</v>
      </c>
    </row>
    <row r="175" spans="1:17" x14ac:dyDescent="0.25">
      <c r="A175" s="135"/>
      <c r="B175" s="135"/>
      <c r="C175" s="135"/>
      <c r="D175" s="117"/>
      <c r="E175" s="117"/>
      <c r="F175" s="117" t="s">
        <v>0</v>
      </c>
      <c r="G175" s="117" t="s">
        <v>0</v>
      </c>
      <c r="H175" s="117" t="s">
        <v>0</v>
      </c>
      <c r="I175" s="117" t="s">
        <v>0</v>
      </c>
      <c r="J175" s="117" t="s">
        <v>0</v>
      </c>
      <c r="K175" s="117" t="s">
        <v>0</v>
      </c>
      <c r="L175" s="117" t="s">
        <v>0</v>
      </c>
      <c r="M175" s="117" t="s">
        <v>0</v>
      </c>
      <c r="N175" s="117" t="s">
        <v>0</v>
      </c>
      <c r="O175" s="117" t="s">
        <v>0</v>
      </c>
      <c r="Q175" s="117" t="s">
        <v>0</v>
      </c>
    </row>
    <row r="176" spans="1:17" x14ac:dyDescent="0.25">
      <c r="A176" s="117" t="s">
        <v>7</v>
      </c>
      <c r="B176" s="117" t="s">
        <v>8</v>
      </c>
      <c r="C176" s="117" t="s">
        <v>9</v>
      </c>
      <c r="D176" s="117"/>
      <c r="E176" s="117"/>
      <c r="F176" s="117"/>
      <c r="G176" s="117"/>
      <c r="H176" s="117"/>
      <c r="I176" s="117"/>
      <c r="J176" s="117"/>
      <c r="K176" s="117"/>
      <c r="L176" s="117"/>
      <c r="M176" s="117"/>
      <c r="N176" s="117"/>
      <c r="O176" s="117"/>
      <c r="Q176" s="117"/>
    </row>
    <row r="177" spans="1:17" x14ac:dyDescent="0.25">
      <c r="A177" s="112" t="s">
        <v>388</v>
      </c>
      <c r="B177" s="112"/>
      <c r="C177" s="112"/>
      <c r="D177" s="112"/>
      <c r="E177" s="112"/>
      <c r="F177" s="112"/>
      <c r="G177" s="112"/>
      <c r="H177" s="112"/>
      <c r="I177" s="112"/>
      <c r="J177" s="112"/>
      <c r="K177" s="112"/>
      <c r="L177" s="112"/>
      <c r="M177" s="112"/>
      <c r="N177" s="112"/>
      <c r="O177" s="112"/>
      <c r="Q177" s="112"/>
    </row>
    <row r="178" spans="1:17" x14ac:dyDescent="0.25">
      <c r="A178" s="113" t="s">
        <v>227</v>
      </c>
      <c r="B178" s="114">
        <v>43961</v>
      </c>
      <c r="C178" s="115">
        <v>319.53460000000001</v>
      </c>
      <c r="D178" s="115"/>
      <c r="E178" s="115"/>
      <c r="F178" s="115">
        <v>4.3754810306054797</v>
      </c>
      <c r="G178" s="115">
        <v>5.1958130425715501</v>
      </c>
      <c r="H178" s="115">
        <v>5.6555492439127102</v>
      </c>
      <c r="I178" s="115">
        <v>4.3724864500502996</v>
      </c>
      <c r="J178" s="115">
        <v>5.2327578060355204</v>
      </c>
      <c r="K178" s="115">
        <v>5.6466947685703603</v>
      </c>
      <c r="L178" s="115">
        <v>5.4481927256641498</v>
      </c>
      <c r="M178" s="115">
        <v>5.5582296036653203</v>
      </c>
      <c r="N178" s="115">
        <v>6.0315782507672902</v>
      </c>
      <c r="O178" s="115">
        <v>7.2536175041962903</v>
      </c>
      <c r="Q178" s="115">
        <v>13.613616833269701</v>
      </c>
    </row>
    <row r="179" spans="1:17" x14ac:dyDescent="0.25">
      <c r="A179" s="113" t="s">
        <v>228</v>
      </c>
      <c r="B179" s="114">
        <v>43961</v>
      </c>
      <c r="C179" s="115">
        <v>2206.7548000000002</v>
      </c>
      <c r="D179" s="115"/>
      <c r="E179" s="115"/>
      <c r="F179" s="115">
        <v>4.2926671994264503</v>
      </c>
      <c r="G179" s="115">
        <v>4.8029421915803896</v>
      </c>
      <c r="H179" s="115">
        <v>5.3780100126835197</v>
      </c>
      <c r="I179" s="115">
        <v>4.0168049957623202</v>
      </c>
      <c r="J179" s="115">
        <v>5.2963335610638902</v>
      </c>
      <c r="K179" s="115">
        <v>5.8594845142569199</v>
      </c>
      <c r="L179" s="115">
        <v>5.5748672244329196</v>
      </c>
      <c r="M179" s="115">
        <v>5.6318342372035302</v>
      </c>
      <c r="N179" s="115">
        <v>6.02330141046441</v>
      </c>
      <c r="O179" s="115">
        <v>7.2813939451847203</v>
      </c>
      <c r="Q179" s="115">
        <v>11.393313554061001</v>
      </c>
    </row>
    <row r="180" spans="1:17" x14ac:dyDescent="0.25">
      <c r="A180" s="113" t="s">
        <v>229</v>
      </c>
      <c r="B180" s="114">
        <v>43961</v>
      </c>
      <c r="C180" s="115">
        <v>2285.0922999999998</v>
      </c>
      <c r="D180" s="115"/>
      <c r="E180" s="115"/>
      <c r="F180" s="115">
        <v>3.7508684896098199</v>
      </c>
      <c r="G180" s="115">
        <v>3.9524952580966399</v>
      </c>
      <c r="H180" s="115">
        <v>4.2692221220641402</v>
      </c>
      <c r="I180" s="115">
        <v>3.5533739350033202</v>
      </c>
      <c r="J180" s="115">
        <v>4.6219497680974904</v>
      </c>
      <c r="K180" s="115">
        <v>5.8317602575020198</v>
      </c>
      <c r="L180" s="115">
        <v>5.5571398205217397</v>
      </c>
      <c r="M180" s="115">
        <v>5.6527448419389197</v>
      </c>
      <c r="N180" s="115">
        <v>5.9988371857800002</v>
      </c>
      <c r="O180" s="115">
        <v>7.2650067169883297</v>
      </c>
      <c r="Q180" s="115">
        <v>11.407069297179</v>
      </c>
    </row>
    <row r="181" spans="1:17" x14ac:dyDescent="0.25">
      <c r="A181" s="113" t="s">
        <v>230</v>
      </c>
      <c r="B181" s="114">
        <v>43961</v>
      </c>
      <c r="C181" s="115">
        <v>3051.7604000000001</v>
      </c>
      <c r="D181" s="115"/>
      <c r="E181" s="115"/>
      <c r="F181" s="115">
        <v>3.9555335977139499</v>
      </c>
      <c r="G181" s="115">
        <v>4.1089563008757102</v>
      </c>
      <c r="H181" s="115">
        <v>4.7051562705127301</v>
      </c>
      <c r="I181" s="115">
        <v>3.8260713548290699</v>
      </c>
      <c r="J181" s="115">
        <v>4.7857109497337902</v>
      </c>
      <c r="K181" s="115">
        <v>5.6569742608287399</v>
      </c>
      <c r="L181" s="115">
        <v>5.4788661778091798</v>
      </c>
      <c r="M181" s="115">
        <v>5.6344056608030497</v>
      </c>
      <c r="N181" s="115">
        <v>6.0189312379119704</v>
      </c>
      <c r="O181" s="115">
        <v>7.21156902100482</v>
      </c>
      <c r="Q181" s="115">
        <v>13.0719592599057</v>
      </c>
    </row>
    <row r="182" spans="1:17" x14ac:dyDescent="0.25">
      <c r="A182" s="113" t="s">
        <v>231</v>
      </c>
      <c r="B182" s="114">
        <v>43961</v>
      </c>
      <c r="C182" s="115">
        <v>2281.8027999999999</v>
      </c>
      <c r="D182" s="115"/>
      <c r="E182" s="115"/>
      <c r="F182" s="115">
        <v>4.1706659719288304</v>
      </c>
      <c r="G182" s="115">
        <v>4.5413944374278099</v>
      </c>
      <c r="H182" s="115">
        <v>5.5038997284592304</v>
      </c>
      <c r="I182" s="115">
        <v>3.9379004228632799</v>
      </c>
      <c r="J182" s="115">
        <v>5.48715218862311</v>
      </c>
      <c r="K182" s="115">
        <v>5.5161145748692402</v>
      </c>
      <c r="L182" s="115">
        <v>5.2585049667466599</v>
      </c>
      <c r="M182" s="115">
        <v>5.3591210316590896</v>
      </c>
      <c r="N182" s="115">
        <v>5.7408904325682597</v>
      </c>
      <c r="O182" s="115">
        <v>7.1402616749490004</v>
      </c>
      <c r="Q182" s="115">
        <v>10.8400839202966</v>
      </c>
    </row>
    <row r="183" spans="1:17" x14ac:dyDescent="0.25">
      <c r="A183" s="113" t="s">
        <v>232</v>
      </c>
      <c r="B183" s="114">
        <v>43961</v>
      </c>
      <c r="C183" s="115">
        <v>2392.7323999999999</v>
      </c>
      <c r="D183" s="115"/>
      <c r="E183" s="115"/>
      <c r="F183" s="115">
        <v>3.4386942232499398</v>
      </c>
      <c r="G183" s="115">
        <v>3.43985104139932</v>
      </c>
      <c r="H183" s="115">
        <v>3.4426029816243102</v>
      </c>
      <c r="I183" s="115">
        <v>3.4122123225115399</v>
      </c>
      <c r="J183" s="115">
        <v>3.6870739333598599</v>
      </c>
      <c r="K183" s="115">
        <v>4.3753929641504996</v>
      </c>
      <c r="L183" s="115">
        <v>4.7301433464494904</v>
      </c>
      <c r="M183" s="115">
        <v>4.9810566951117998</v>
      </c>
      <c r="N183" s="115">
        <v>5.4002078079202303</v>
      </c>
      <c r="O183" s="115">
        <v>6.9398647814266496</v>
      </c>
      <c r="Q183" s="115">
        <v>11.6878554429072</v>
      </c>
    </row>
    <row r="184" spans="1:17" x14ac:dyDescent="0.25">
      <c r="A184" s="113" t="s">
        <v>233</v>
      </c>
      <c r="B184" s="114">
        <v>43961</v>
      </c>
      <c r="C184" s="115">
        <v>2837.0718999999999</v>
      </c>
      <c r="D184" s="115"/>
      <c r="E184" s="115"/>
      <c r="F184" s="115">
        <v>4.0247337181298404</v>
      </c>
      <c r="G184" s="115">
        <v>4.2809590534883899</v>
      </c>
      <c r="H184" s="115">
        <v>4.4660861419336699</v>
      </c>
      <c r="I184" s="115">
        <v>3.7175980562448698</v>
      </c>
      <c r="J184" s="115">
        <v>4.8145029497201097</v>
      </c>
      <c r="K184" s="115">
        <v>5.77778941631317</v>
      </c>
      <c r="L184" s="115">
        <v>5.4439622437430204</v>
      </c>
      <c r="M184" s="115">
        <v>5.5026180749277298</v>
      </c>
      <c r="N184" s="115">
        <v>5.8887443343146701</v>
      </c>
      <c r="O184" s="115">
        <v>7.1728440381847003</v>
      </c>
      <c r="Q184" s="115">
        <v>12.692243867121</v>
      </c>
    </row>
    <row r="185" spans="1:17" x14ac:dyDescent="0.25">
      <c r="A185" s="113" t="s">
        <v>234</v>
      </c>
      <c r="B185" s="114">
        <v>43961</v>
      </c>
      <c r="C185" s="115">
        <v>2550.0248999999999</v>
      </c>
      <c r="D185" s="115"/>
      <c r="E185" s="115"/>
      <c r="F185" s="115">
        <v>4.52222194768515</v>
      </c>
      <c r="G185" s="115">
        <v>4.9263445022943104</v>
      </c>
      <c r="H185" s="115">
        <v>5.87805171537505</v>
      </c>
      <c r="I185" s="115">
        <v>4.3801469894173</v>
      </c>
      <c r="J185" s="115">
        <v>5.56633022922649</v>
      </c>
      <c r="K185" s="115">
        <v>5.8030190768366099</v>
      </c>
      <c r="L185" s="115">
        <v>5.4684535315518001</v>
      </c>
      <c r="M185" s="115">
        <v>5.5665754411619401</v>
      </c>
      <c r="N185" s="115">
        <v>5.9698882591091804</v>
      </c>
      <c r="O185" s="115">
        <v>7.2228037323132304</v>
      </c>
      <c r="Q185" s="115">
        <v>11.6123751163839</v>
      </c>
    </row>
    <row r="186" spans="1:17" x14ac:dyDescent="0.25">
      <c r="A186" s="113" t="s">
        <v>235</v>
      </c>
      <c r="B186" s="114">
        <v>43961</v>
      </c>
      <c r="C186" s="115">
        <v>2174.7267999999999</v>
      </c>
      <c r="D186" s="115"/>
      <c r="E186" s="115"/>
      <c r="F186" s="115">
        <v>3.6495098174482701</v>
      </c>
      <c r="G186" s="115">
        <v>3.6481953772609499</v>
      </c>
      <c r="H186" s="115">
        <v>3.6342879608612302</v>
      </c>
      <c r="I186" s="115">
        <v>3.60676852621661</v>
      </c>
      <c r="J186" s="115">
        <v>3.8873948461570502</v>
      </c>
      <c r="K186" s="115">
        <v>4.7427766998452601</v>
      </c>
      <c r="L186" s="115">
        <v>4.7743642375859396</v>
      </c>
      <c r="M186" s="115">
        <v>4.8940361808984196</v>
      </c>
      <c r="N186" s="115">
        <v>5.2871114859067303</v>
      </c>
      <c r="O186" s="115">
        <v>6.99462379833217</v>
      </c>
      <c r="Q186" s="115">
        <v>11.4860777390838</v>
      </c>
    </row>
    <row r="187" spans="1:17" x14ac:dyDescent="0.25">
      <c r="A187" s="113" t="s">
        <v>236</v>
      </c>
      <c r="B187" s="114">
        <v>43961</v>
      </c>
      <c r="C187" s="115">
        <v>3904.8013000000001</v>
      </c>
      <c r="D187" s="115"/>
      <c r="E187" s="115"/>
      <c r="F187" s="115">
        <v>3.9431873873961898</v>
      </c>
      <c r="G187" s="115">
        <v>4.7201200765745597</v>
      </c>
      <c r="H187" s="115">
        <v>5.0586775786642502</v>
      </c>
      <c r="I187" s="115">
        <v>3.8665634470472399</v>
      </c>
      <c r="J187" s="115">
        <v>5.0516320272307897</v>
      </c>
      <c r="K187" s="115">
        <v>5.5645222989282503</v>
      </c>
      <c r="L187" s="115">
        <v>5.3301595371986803</v>
      </c>
      <c r="M187" s="115">
        <v>5.4245149768988101</v>
      </c>
      <c r="N187" s="115">
        <v>5.8505323636804301</v>
      </c>
      <c r="O187" s="115">
        <v>7.0561383405061102</v>
      </c>
      <c r="Q187" s="115">
        <v>14.8390829181246</v>
      </c>
    </row>
    <row r="188" spans="1:17" x14ac:dyDescent="0.25">
      <c r="A188" s="113" t="s">
        <v>237</v>
      </c>
      <c r="B188" s="114">
        <v>43961</v>
      </c>
      <c r="C188" s="115">
        <v>1980.6188999999999</v>
      </c>
      <c r="D188" s="115"/>
      <c r="E188" s="115"/>
      <c r="F188" s="115">
        <v>4.5013699854631302</v>
      </c>
      <c r="G188" s="115">
        <v>4.7681137679424301</v>
      </c>
      <c r="H188" s="115">
        <v>4.6834834566439696</v>
      </c>
      <c r="I188" s="115">
        <v>4.2390052047030302</v>
      </c>
      <c r="J188" s="115">
        <v>5.1807373036233901</v>
      </c>
      <c r="K188" s="115">
        <v>5.0819377625939</v>
      </c>
      <c r="L188" s="115">
        <v>5.1881295562126803</v>
      </c>
      <c r="M188" s="115">
        <v>5.4005467489434196</v>
      </c>
      <c r="N188" s="115">
        <v>5.8575724813929604</v>
      </c>
      <c r="O188" s="115">
        <v>7.2027696917606896</v>
      </c>
      <c r="Q188" s="115">
        <v>6.1478168756441098</v>
      </c>
    </row>
    <row r="189" spans="1:17" x14ac:dyDescent="0.25">
      <c r="A189" s="113" t="s">
        <v>238</v>
      </c>
      <c r="B189" s="114">
        <v>43961</v>
      </c>
      <c r="C189" s="115">
        <v>294.1601</v>
      </c>
      <c r="D189" s="115"/>
      <c r="E189" s="115"/>
      <c r="F189" s="115">
        <v>4.3061564897142199</v>
      </c>
      <c r="G189" s="115">
        <v>4.7790369216087498</v>
      </c>
      <c r="H189" s="115">
        <v>5.6483017149274604</v>
      </c>
      <c r="I189" s="115">
        <v>3.9820173391720002</v>
      </c>
      <c r="J189" s="115">
        <v>5.2196827055099897</v>
      </c>
      <c r="K189" s="115">
        <v>5.7621655586171796</v>
      </c>
      <c r="L189" s="115">
        <v>5.4815748781148503</v>
      </c>
      <c r="M189" s="115">
        <v>5.5549563399972604</v>
      </c>
      <c r="N189" s="115">
        <v>5.9692203224695701</v>
      </c>
      <c r="O189" s="115">
        <v>7.2014805319685804</v>
      </c>
      <c r="Q189" s="115">
        <v>13.4017466906203</v>
      </c>
    </row>
    <row r="190" spans="1:17" x14ac:dyDescent="0.25">
      <c r="A190" s="113" t="s">
        <v>239</v>
      </c>
      <c r="B190" s="114">
        <v>43961</v>
      </c>
      <c r="C190" s="115">
        <v>2128.201</v>
      </c>
      <c r="D190" s="115"/>
      <c r="E190" s="115"/>
      <c r="F190" s="115">
        <v>4.7667841004259701</v>
      </c>
      <c r="G190" s="115">
        <v>5.2108788745710202</v>
      </c>
      <c r="H190" s="115">
        <v>6.44679945461443</v>
      </c>
      <c r="I190" s="115">
        <v>4.5001181536471702</v>
      </c>
      <c r="J190" s="115">
        <v>5.7193416778256703</v>
      </c>
      <c r="K190" s="115">
        <v>6.1211983111717796</v>
      </c>
      <c r="L190" s="115">
        <v>5.7487493499021696</v>
      </c>
      <c r="M190" s="115">
        <v>5.7794471020195504</v>
      </c>
      <c r="N190" s="115">
        <v>6.1342036536436897</v>
      </c>
      <c r="O190" s="115">
        <v>7.2923460857360896</v>
      </c>
      <c r="Q190" s="115">
        <v>11.460989841358201</v>
      </c>
    </row>
    <row r="191" spans="1:17" x14ac:dyDescent="0.25">
      <c r="A191" s="113" t="s">
        <v>240</v>
      </c>
      <c r="B191" s="114">
        <v>43961</v>
      </c>
      <c r="C191" s="115">
        <v>2403.864</v>
      </c>
      <c r="D191" s="115"/>
      <c r="E191" s="115"/>
      <c r="F191" s="115">
        <v>4.0970726256537304</v>
      </c>
      <c r="G191" s="115">
        <v>4.46671436851328</v>
      </c>
      <c r="H191" s="115">
        <v>4.6951774628244998</v>
      </c>
      <c r="I191" s="115">
        <v>3.9182252583950499</v>
      </c>
      <c r="J191" s="115">
        <v>4.9800675108487402</v>
      </c>
      <c r="K191" s="115">
        <v>5.3509411478790501</v>
      </c>
      <c r="L191" s="115">
        <v>5.1916447654644102</v>
      </c>
      <c r="M191" s="115">
        <v>5.2869484006634702</v>
      </c>
      <c r="N191" s="115">
        <v>5.66894910967107</v>
      </c>
      <c r="O191" s="115">
        <v>7.03245214130403</v>
      </c>
      <c r="Q191" s="115">
        <v>8.7095598687437494</v>
      </c>
    </row>
    <row r="192" spans="1:17" x14ac:dyDescent="0.25">
      <c r="A192" s="113" t="s">
        <v>241</v>
      </c>
      <c r="B192" s="114">
        <v>43961</v>
      </c>
      <c r="C192" s="115">
        <v>1544.6403</v>
      </c>
      <c r="D192" s="115"/>
      <c r="E192" s="115"/>
      <c r="F192" s="115">
        <v>3.5121081578311499</v>
      </c>
      <c r="G192" s="115">
        <v>3.6346066960720398</v>
      </c>
      <c r="H192" s="115">
        <v>3.9607098867604802</v>
      </c>
      <c r="I192" s="115">
        <v>3.31563180726988</v>
      </c>
      <c r="J192" s="115">
        <v>3.7337718607030301</v>
      </c>
      <c r="K192" s="115">
        <v>4.10380663170627</v>
      </c>
      <c r="L192" s="115">
        <v>4.4333168100400204</v>
      </c>
      <c r="M192" s="115">
        <v>4.6780091670549702</v>
      </c>
      <c r="N192" s="115">
        <v>5.0933901990455297</v>
      </c>
      <c r="O192" s="115">
        <v>6.4729849040012404</v>
      </c>
      <c r="Q192" s="115">
        <v>8.3824262966562699</v>
      </c>
    </row>
    <row r="193" spans="1:17" x14ac:dyDescent="0.25">
      <c r="A193" s="113" t="s">
        <v>242</v>
      </c>
      <c r="B193" s="114">
        <v>43961</v>
      </c>
      <c r="C193" s="115">
        <v>1935.2068999999999</v>
      </c>
      <c r="D193" s="115"/>
      <c r="E193" s="115"/>
      <c r="F193" s="115">
        <v>3.9480410725046799</v>
      </c>
      <c r="G193" s="115">
        <v>3.94574979558345</v>
      </c>
      <c r="H193" s="115">
        <v>3.9112069279103898</v>
      </c>
      <c r="I193" s="115">
        <v>3.7390307279522599</v>
      </c>
      <c r="J193" s="115">
        <v>4.6778489419871496</v>
      </c>
      <c r="K193" s="115">
        <v>5.2378950029693003</v>
      </c>
      <c r="L193" s="115">
        <v>5.26079834564145</v>
      </c>
      <c r="M193" s="115">
        <v>5.4112386078951697</v>
      </c>
      <c r="N193" s="115">
        <v>5.8358432006385303</v>
      </c>
      <c r="O193" s="115">
        <v>7.1368905705484398</v>
      </c>
      <c r="Q193" s="115">
        <v>10.9407217467949</v>
      </c>
    </row>
    <row r="194" spans="1:17" x14ac:dyDescent="0.25">
      <c r="A194" s="113" t="s">
        <v>243</v>
      </c>
      <c r="B194" s="114">
        <v>43961</v>
      </c>
      <c r="C194" s="115">
        <v>2729.8764999999999</v>
      </c>
      <c r="D194" s="115"/>
      <c r="E194" s="115"/>
      <c r="F194" s="115">
        <v>4.1012140447870298</v>
      </c>
      <c r="G194" s="115">
        <v>4.2274593045679199</v>
      </c>
      <c r="H194" s="115">
        <v>5.1410811845654498</v>
      </c>
      <c r="I194" s="115">
        <v>3.7481849431411298</v>
      </c>
      <c r="J194" s="115">
        <v>5.1314260894466104</v>
      </c>
      <c r="K194" s="115">
        <v>5.3447604872488101</v>
      </c>
      <c r="L194" s="115">
        <v>5.22786987816961</v>
      </c>
      <c r="M194" s="115">
        <v>5.3337637872435701</v>
      </c>
      <c r="N194" s="115">
        <v>5.7410022305253703</v>
      </c>
      <c r="O194" s="115">
        <v>7.1340248123391703</v>
      </c>
      <c r="Q194" s="115">
        <v>12.825612888482601</v>
      </c>
    </row>
    <row r="195" spans="1:17" x14ac:dyDescent="0.25">
      <c r="A195" s="113" t="s">
        <v>244</v>
      </c>
      <c r="B195" s="114">
        <v>43961</v>
      </c>
      <c r="C195" s="115">
        <v>1051.1042</v>
      </c>
      <c r="D195" s="115"/>
      <c r="E195" s="115"/>
      <c r="F195" s="115">
        <v>3.1151330452584598</v>
      </c>
      <c r="G195" s="115">
        <v>3.1133486538435302</v>
      </c>
      <c r="H195" s="115">
        <v>3.08593568057585</v>
      </c>
      <c r="I195" s="115">
        <v>3.0358012172775699</v>
      </c>
      <c r="J195" s="115">
        <v>2.8524171700698102</v>
      </c>
      <c r="K195" s="115">
        <v>3.5294582172731399</v>
      </c>
      <c r="L195" s="115">
        <v>4.0594985213766899</v>
      </c>
      <c r="M195" s="115">
        <v>4.3951668200824701</v>
      </c>
      <c r="N195" s="115">
        <v>4.7899200860026996</v>
      </c>
      <c r="O195" s="115"/>
      <c r="Q195" s="115">
        <v>4.8745372079461404</v>
      </c>
    </row>
    <row r="196" spans="1:17" x14ac:dyDescent="0.25">
      <c r="A196" s="113" t="s">
        <v>245</v>
      </c>
      <c r="B196" s="114">
        <v>43961</v>
      </c>
      <c r="C196" s="115">
        <v>54.3065</v>
      </c>
      <c r="D196" s="115"/>
      <c r="E196" s="115"/>
      <c r="F196" s="115">
        <v>4.1003381190501997</v>
      </c>
      <c r="G196" s="115">
        <v>4.3254517946539703</v>
      </c>
      <c r="H196" s="115">
        <v>4.7667406620832704</v>
      </c>
      <c r="I196" s="115">
        <v>3.91371207377111</v>
      </c>
      <c r="J196" s="115">
        <v>4.7636829486067498</v>
      </c>
      <c r="K196" s="115">
        <v>5.1502239295360202</v>
      </c>
      <c r="L196" s="115">
        <v>5.1253478813097599</v>
      </c>
      <c r="M196" s="115">
        <v>5.3149069472319201</v>
      </c>
      <c r="N196" s="115">
        <v>5.75742732346019</v>
      </c>
      <c r="O196" s="115">
        <v>7.1716351465963504</v>
      </c>
      <c r="Q196" s="115">
        <v>19.803909502816602</v>
      </c>
    </row>
    <row r="197" spans="1:17" x14ac:dyDescent="0.25">
      <c r="A197" s="113" t="s">
        <v>246</v>
      </c>
      <c r="B197" s="114">
        <v>43961</v>
      </c>
      <c r="C197" s="115">
        <v>4021.8400999999999</v>
      </c>
      <c r="D197" s="115"/>
      <c r="E197" s="115"/>
      <c r="F197" s="115">
        <v>3.9041851465133099</v>
      </c>
      <c r="G197" s="115">
        <v>4.4213492205242098</v>
      </c>
      <c r="H197" s="115">
        <v>5.0643464609790998</v>
      </c>
      <c r="I197" s="115">
        <v>3.96310487927434</v>
      </c>
      <c r="J197" s="115">
        <v>4.8934468243037896</v>
      </c>
      <c r="K197" s="115">
        <v>5.3785980954580301</v>
      </c>
      <c r="L197" s="115">
        <v>5.2748383624950499</v>
      </c>
      <c r="M197" s="115">
        <v>5.3797038097072898</v>
      </c>
      <c r="N197" s="115">
        <v>5.7873715090515399</v>
      </c>
      <c r="O197" s="115">
        <v>7.1148517273545098</v>
      </c>
      <c r="Q197" s="115">
        <v>13.4514471334607</v>
      </c>
    </row>
    <row r="198" spans="1:17" x14ac:dyDescent="0.25">
      <c r="A198" s="113" t="s">
        <v>247</v>
      </c>
      <c r="B198" s="114">
        <v>43961</v>
      </c>
      <c r="C198" s="115">
        <v>2725.4712</v>
      </c>
      <c r="D198" s="115"/>
      <c r="E198" s="115"/>
      <c r="F198" s="115">
        <v>3.93772559083305</v>
      </c>
      <c r="G198" s="115">
        <v>4.4111971221167199</v>
      </c>
      <c r="H198" s="115">
        <v>4.8137629433986699</v>
      </c>
      <c r="I198" s="115">
        <v>3.6260903339497399</v>
      </c>
      <c r="J198" s="115">
        <v>4.9438659173509896</v>
      </c>
      <c r="K198" s="115">
        <v>5.7304034701427904</v>
      </c>
      <c r="L198" s="115">
        <v>5.4878779196617096</v>
      </c>
      <c r="M198" s="115">
        <v>5.5378572580138803</v>
      </c>
      <c r="N198" s="115">
        <v>5.9002430735862497</v>
      </c>
      <c r="O198" s="115">
        <v>7.2099577429470001</v>
      </c>
      <c r="Q198" s="115">
        <v>12.677073027375201</v>
      </c>
    </row>
    <row r="199" spans="1:17" x14ac:dyDescent="0.25">
      <c r="A199" s="113" t="s">
        <v>248</v>
      </c>
      <c r="B199" s="114">
        <v>43961</v>
      </c>
      <c r="C199" s="115">
        <v>3595.3341</v>
      </c>
      <c r="D199" s="115"/>
      <c r="E199" s="115"/>
      <c r="F199" s="115">
        <v>4.1435206176719799</v>
      </c>
      <c r="G199" s="115">
        <v>4.4492381483266898</v>
      </c>
      <c r="H199" s="115">
        <v>5.4252365175340804</v>
      </c>
      <c r="I199" s="115">
        <v>3.7618951430039198</v>
      </c>
      <c r="J199" s="115">
        <v>4.9118863556021903</v>
      </c>
      <c r="K199" s="115">
        <v>5.8803895831851101</v>
      </c>
      <c r="L199" s="115">
        <v>5.5761099188836702</v>
      </c>
      <c r="M199" s="115">
        <v>5.6226742556131999</v>
      </c>
      <c r="N199" s="115">
        <v>5.9592907324958597</v>
      </c>
      <c r="O199" s="115">
        <v>7.1614694206855196</v>
      </c>
      <c r="Q199" s="115">
        <v>14.2815761570933</v>
      </c>
    </row>
    <row r="200" spans="1:17" x14ac:dyDescent="0.25">
      <c r="A200" s="113" t="s">
        <v>249</v>
      </c>
      <c r="B200" s="114">
        <v>43961</v>
      </c>
      <c r="C200" s="115">
        <v>1289.683</v>
      </c>
      <c r="D200" s="115"/>
      <c r="E200" s="115"/>
      <c r="F200" s="115">
        <v>4.3985875137583204</v>
      </c>
      <c r="G200" s="115">
        <v>4.7423537665995203</v>
      </c>
      <c r="H200" s="115">
        <v>5.3621793062488603</v>
      </c>
      <c r="I200" s="115">
        <v>4.17103009631996</v>
      </c>
      <c r="J200" s="115">
        <v>5.2912412871754704</v>
      </c>
      <c r="K200" s="115">
        <v>5.5865632124345002</v>
      </c>
      <c r="L200" s="115">
        <v>5.4845021740771402</v>
      </c>
      <c r="M200" s="115">
        <v>5.6328538647553001</v>
      </c>
      <c r="N200" s="115">
        <v>6.0209952049600197</v>
      </c>
      <c r="O200" s="115">
        <v>7.2526687472062603</v>
      </c>
      <c r="Q200" s="115">
        <v>7.5148842042714898</v>
      </c>
    </row>
    <row r="201" spans="1:17" x14ac:dyDescent="0.25">
      <c r="A201" s="113" t="s">
        <v>250</v>
      </c>
      <c r="B201" s="114">
        <v>43961</v>
      </c>
      <c r="C201" s="115">
        <v>2081.0650000000001</v>
      </c>
      <c r="D201" s="115"/>
      <c r="E201" s="115"/>
      <c r="F201" s="115">
        <v>4.2779112316574901</v>
      </c>
      <c r="G201" s="115">
        <v>4.7578782341151502</v>
      </c>
      <c r="H201" s="115">
        <v>5.6928848587709799</v>
      </c>
      <c r="I201" s="115">
        <v>3.8238615156795999</v>
      </c>
      <c r="J201" s="115">
        <v>4.8807414121573398</v>
      </c>
      <c r="K201" s="115">
        <v>5.5022146607250102</v>
      </c>
      <c r="L201" s="115">
        <v>5.3754516988842402</v>
      </c>
      <c r="M201" s="115">
        <v>5.4689254590780996</v>
      </c>
      <c r="N201" s="115">
        <v>5.8686597987020903</v>
      </c>
      <c r="O201" s="115">
        <v>7.1819867931516299</v>
      </c>
      <c r="Q201" s="115">
        <v>9.5403463491295994</v>
      </c>
    </row>
    <row r="202" spans="1:17" x14ac:dyDescent="0.25">
      <c r="A202" s="113" t="s">
        <v>251</v>
      </c>
      <c r="B202" s="114">
        <v>43961</v>
      </c>
      <c r="C202" s="115">
        <v>10.7277</v>
      </c>
      <c r="D202" s="115"/>
      <c r="E202" s="115"/>
      <c r="F202" s="115">
        <v>3.0626800548240198</v>
      </c>
      <c r="G202" s="115">
        <v>2.94946744863485</v>
      </c>
      <c r="H202" s="115">
        <v>3.2586245952539001</v>
      </c>
      <c r="I202" s="115">
        <v>3.1875731645205598</v>
      </c>
      <c r="J202" s="115">
        <v>4.1081476778682404</v>
      </c>
      <c r="K202" s="115">
        <v>4.05112642581574</v>
      </c>
      <c r="L202" s="115">
        <v>4.3080865773470203</v>
      </c>
      <c r="M202" s="115">
        <v>4.5306091687290104</v>
      </c>
      <c r="N202" s="115">
        <v>4.8313685341605002</v>
      </c>
      <c r="O202" s="115"/>
      <c r="Q202" s="115">
        <v>5.2285531496062996</v>
      </c>
    </row>
    <row r="203" spans="1:17" x14ac:dyDescent="0.25">
      <c r="A203" s="113" t="s">
        <v>252</v>
      </c>
      <c r="B203" s="114">
        <v>43961</v>
      </c>
      <c r="C203" s="115">
        <v>4852.1157000000003</v>
      </c>
      <c r="D203" s="115"/>
      <c r="E203" s="115"/>
      <c r="F203" s="115">
        <v>4.3387366359458603</v>
      </c>
      <c r="G203" s="115">
        <v>5.1806883247920501</v>
      </c>
      <c r="H203" s="115">
        <v>5.9807851388004396</v>
      </c>
      <c r="I203" s="115">
        <v>4.2394123609023504</v>
      </c>
      <c r="J203" s="115">
        <v>5.6646348890468898</v>
      </c>
      <c r="K203" s="115">
        <v>5.7487218014918096</v>
      </c>
      <c r="L203" s="115">
        <v>5.4893116028882902</v>
      </c>
      <c r="M203" s="115">
        <v>5.5902279193658204</v>
      </c>
      <c r="N203" s="115">
        <v>6.05146089343833</v>
      </c>
      <c r="O203" s="115">
        <v>7.2755483381080399</v>
      </c>
      <c r="Q203" s="115">
        <v>13.337074285773699</v>
      </c>
    </row>
    <row r="204" spans="1:17" x14ac:dyDescent="0.25">
      <c r="A204" s="113" t="s">
        <v>253</v>
      </c>
      <c r="B204" s="114">
        <v>43961</v>
      </c>
      <c r="C204" s="115">
        <v>1119.6552999999999</v>
      </c>
      <c r="D204" s="115"/>
      <c r="E204" s="115"/>
      <c r="F204" s="115">
        <v>3.43335405491518</v>
      </c>
      <c r="G204" s="115">
        <v>3.63373569035774</v>
      </c>
      <c r="H204" s="115">
        <v>3.9358435632851401</v>
      </c>
      <c r="I204" s="115">
        <v>3.5299234707060201</v>
      </c>
      <c r="J204" s="115">
        <v>4.1002911668610196</v>
      </c>
      <c r="K204" s="115">
        <v>4.5918414813351598</v>
      </c>
      <c r="L204" s="115">
        <v>4.6948506565708499</v>
      </c>
      <c r="M204" s="115">
        <v>4.8955206701100797</v>
      </c>
      <c r="N204" s="115">
        <v>5.2684540611399999</v>
      </c>
      <c r="O204" s="115"/>
      <c r="Q204" s="115">
        <v>5.9827649999999899</v>
      </c>
    </row>
    <row r="205" spans="1:17" x14ac:dyDescent="0.25">
      <c r="A205" s="113" t="s">
        <v>254</v>
      </c>
      <c r="B205" s="114">
        <v>43961</v>
      </c>
      <c r="C205" s="115">
        <v>258.43369999999999</v>
      </c>
      <c r="D205" s="115"/>
      <c r="E205" s="115"/>
      <c r="F205" s="115">
        <v>4.4635860157438101</v>
      </c>
      <c r="G205" s="115">
        <v>4.8133244816572001</v>
      </c>
      <c r="H205" s="115">
        <v>5.1056117186492402</v>
      </c>
      <c r="I205" s="115">
        <v>4.6873408763692801</v>
      </c>
      <c r="J205" s="115">
        <v>5.0920460818437698</v>
      </c>
      <c r="K205" s="115">
        <v>5.3375752834855996</v>
      </c>
      <c r="L205" s="115">
        <v>5.2937169567264197</v>
      </c>
      <c r="M205" s="115">
        <v>5.4810285571797603</v>
      </c>
      <c r="N205" s="115">
        <v>5.9453250428541997</v>
      </c>
      <c r="O205" s="115">
        <v>7.2505250976821296</v>
      </c>
      <c r="Q205" s="115">
        <v>12.484520833333301</v>
      </c>
    </row>
    <row r="206" spans="1:17" x14ac:dyDescent="0.25">
      <c r="A206" s="113" t="s">
        <v>255</v>
      </c>
      <c r="B206" s="114">
        <v>43961</v>
      </c>
      <c r="C206" s="115">
        <v>1757.0059000000001</v>
      </c>
      <c r="D206" s="115"/>
      <c r="E206" s="115"/>
      <c r="F206" s="115">
        <v>3.6420415263737098</v>
      </c>
      <c r="G206" s="115">
        <v>3.6323752911722198</v>
      </c>
      <c r="H206" s="115">
        <v>3.78420168476943</v>
      </c>
      <c r="I206" s="115">
        <v>3.5507989073134798</v>
      </c>
      <c r="J206" s="115">
        <v>4.0505163796889398</v>
      </c>
      <c r="K206" s="115">
        <v>4.5702850995103397</v>
      </c>
      <c r="L206" s="115">
        <v>4.7912832829882799</v>
      </c>
      <c r="M206" s="115">
        <v>5.0740949077769697</v>
      </c>
      <c r="N206" s="115">
        <v>5.3745541114337296</v>
      </c>
      <c r="O206" s="115">
        <v>3.4997318990308002</v>
      </c>
      <c r="Q206" s="115">
        <v>11.533346922540099</v>
      </c>
    </row>
    <row r="207" spans="1:17" x14ac:dyDescent="0.25">
      <c r="A207" s="113" t="s">
        <v>256</v>
      </c>
      <c r="B207" s="114">
        <v>43961</v>
      </c>
      <c r="C207" s="115">
        <v>31.190300000000001</v>
      </c>
      <c r="D207" s="115"/>
      <c r="E207" s="115"/>
      <c r="F207" s="115">
        <v>4.3894390497322098</v>
      </c>
      <c r="G207" s="115">
        <v>4.6046688155850797</v>
      </c>
      <c r="H207" s="115">
        <v>5.4221515937484002</v>
      </c>
      <c r="I207" s="115">
        <v>4.5886987063455402</v>
      </c>
      <c r="J207" s="115">
        <v>3.8820850581568598</v>
      </c>
      <c r="K207" s="115">
        <v>5.1899079900911502</v>
      </c>
      <c r="L207" s="115">
        <v>5.6293747618689203</v>
      </c>
      <c r="M207" s="115">
        <v>5.92616612651981</v>
      </c>
      <c r="N207" s="115">
        <v>6.3405115553707496</v>
      </c>
      <c r="O207" s="115">
        <v>7.2776260876922496</v>
      </c>
      <c r="Q207" s="115">
        <v>14.492148210605199</v>
      </c>
    </row>
    <row r="208" spans="1:17" x14ac:dyDescent="0.25">
      <c r="A208" s="113" t="s">
        <v>257</v>
      </c>
      <c r="B208" s="114">
        <v>43961</v>
      </c>
      <c r="C208" s="115">
        <v>26.988099999999999</v>
      </c>
      <c r="D208" s="115"/>
      <c r="E208" s="115"/>
      <c r="F208" s="115">
        <v>3.2461637089237199</v>
      </c>
      <c r="G208" s="115">
        <v>3.0663212422426001</v>
      </c>
      <c r="H208" s="115">
        <v>3.3446224382351302</v>
      </c>
      <c r="I208" s="115">
        <v>3.1530803414093702</v>
      </c>
      <c r="J208" s="115">
        <v>3.61271533089048</v>
      </c>
      <c r="K208" s="115">
        <v>4.3775860999895198</v>
      </c>
      <c r="L208" s="115">
        <v>4.6097555052626298</v>
      </c>
      <c r="M208" s="115">
        <v>4.8215289315977703</v>
      </c>
      <c r="N208" s="115">
        <v>5.2553086861205003</v>
      </c>
      <c r="O208" s="115">
        <v>6.37019568843436</v>
      </c>
      <c r="Q208" s="115">
        <v>11.9422514295175</v>
      </c>
    </row>
    <row r="209" spans="1:17" x14ac:dyDescent="0.25">
      <c r="A209" s="113" t="s">
        <v>260</v>
      </c>
      <c r="B209" s="114">
        <v>43961</v>
      </c>
      <c r="C209" s="115">
        <v>3110.4258</v>
      </c>
      <c r="D209" s="115"/>
      <c r="E209" s="115"/>
      <c r="F209" s="115">
        <v>4.3810996759709999</v>
      </c>
      <c r="G209" s="115">
        <v>4.7168415593811597</v>
      </c>
      <c r="H209" s="115">
        <v>5.4363262902608396</v>
      </c>
      <c r="I209" s="115">
        <v>4.1219594832168198</v>
      </c>
      <c r="J209" s="115">
        <v>5.0034485948245901</v>
      </c>
      <c r="K209" s="115">
        <v>5.5891904611976697</v>
      </c>
      <c r="L209" s="115">
        <v>5.37198654232904</v>
      </c>
      <c r="M209" s="115">
        <v>5.4723699219024704</v>
      </c>
      <c r="N209" s="115">
        <v>5.8464418005686802</v>
      </c>
      <c r="O209" s="115">
        <v>7.1066286944535397</v>
      </c>
      <c r="Q209" s="115">
        <v>11.436443666433</v>
      </c>
    </row>
    <row r="210" spans="1:17" x14ac:dyDescent="0.25">
      <c r="A210" s="113" t="s">
        <v>261</v>
      </c>
      <c r="B210" s="114">
        <v>43961</v>
      </c>
      <c r="C210" s="115">
        <v>41.866199999999999</v>
      </c>
      <c r="D210" s="115"/>
      <c r="E210" s="115"/>
      <c r="F210" s="115">
        <v>4.1852398629752496</v>
      </c>
      <c r="G210" s="115">
        <v>4.59334518507052</v>
      </c>
      <c r="H210" s="115">
        <v>5.1488467396212698</v>
      </c>
      <c r="I210" s="115">
        <v>3.9728485138447698</v>
      </c>
      <c r="J210" s="115">
        <v>5.2095702089584899</v>
      </c>
      <c r="K210" s="115">
        <v>5.4882818384096099</v>
      </c>
      <c r="L210" s="115">
        <v>5.3846800710418403</v>
      </c>
      <c r="M210" s="115">
        <v>5.4782008898892496</v>
      </c>
      <c r="N210" s="115">
        <v>5.8988713058150397</v>
      </c>
      <c r="O210" s="115">
        <v>7.1887743181283099</v>
      </c>
      <c r="Q210" s="115">
        <v>13.1041914841683</v>
      </c>
    </row>
    <row r="211" spans="1:17" x14ac:dyDescent="0.25">
      <c r="A211" s="113" t="s">
        <v>262</v>
      </c>
      <c r="B211" s="114">
        <v>43961</v>
      </c>
      <c r="C211" s="115">
        <v>3131.9484000000002</v>
      </c>
      <c r="D211" s="115"/>
      <c r="E211" s="115"/>
      <c r="F211" s="115">
        <v>4.0595700581361696</v>
      </c>
      <c r="G211" s="115">
        <v>4.7011322492914402</v>
      </c>
      <c r="H211" s="115">
        <v>5.2754767448303701</v>
      </c>
      <c r="I211" s="115">
        <v>4.2316303163722804</v>
      </c>
      <c r="J211" s="115">
        <v>5.4154895494743203</v>
      </c>
      <c r="K211" s="115">
        <v>6.0562872823916702</v>
      </c>
      <c r="L211" s="115">
        <v>5.6196893294295904</v>
      </c>
      <c r="M211" s="115">
        <v>5.6283630381767198</v>
      </c>
      <c r="N211" s="115">
        <v>6.0341162523059602</v>
      </c>
      <c r="O211" s="115">
        <v>7.2524424884362402</v>
      </c>
      <c r="Q211" s="115">
        <v>13.580474101221601</v>
      </c>
    </row>
    <row r="212" spans="1:17" x14ac:dyDescent="0.25">
      <c r="A212" s="113" t="s">
        <v>263</v>
      </c>
      <c r="B212" s="114">
        <v>43961</v>
      </c>
      <c r="C212" s="115">
        <v>1908.8735999999999</v>
      </c>
      <c r="D212" s="115"/>
      <c r="E212" s="115"/>
      <c r="F212" s="115">
        <v>4.6374859971609599</v>
      </c>
      <c r="G212" s="115">
        <v>5.1317506650337599</v>
      </c>
      <c r="H212" s="115">
        <v>5.50452253450303</v>
      </c>
      <c r="I212" s="115">
        <v>4.0933050612481496</v>
      </c>
      <c r="J212" s="115">
        <v>5.4439059821931703</v>
      </c>
      <c r="K212" s="115">
        <v>6.0390467889672497</v>
      </c>
      <c r="L212" s="115">
        <v>5.6200738407679598</v>
      </c>
      <c r="M212" s="115">
        <v>5.5810135800358696</v>
      </c>
      <c r="N212" s="115">
        <v>5.9382178634046596</v>
      </c>
      <c r="O212" s="115">
        <v>5.69632635203725</v>
      </c>
      <c r="Q212" s="115">
        <v>10.197216284586601</v>
      </c>
    </row>
    <row r="213" spans="1:17" x14ac:dyDescent="0.25">
      <c r="A213" s="113" t="s">
        <v>264</v>
      </c>
      <c r="B213" s="114">
        <v>43961</v>
      </c>
      <c r="C213" s="115">
        <v>3255.6062999999999</v>
      </c>
      <c r="D213" s="115"/>
      <c r="E213" s="115"/>
      <c r="F213" s="115">
        <v>4.2137415461032104</v>
      </c>
      <c r="G213" s="115">
        <v>4.8321758850271896</v>
      </c>
      <c r="H213" s="115">
        <v>5.3559101450848701</v>
      </c>
      <c r="I213" s="115">
        <v>4.0255033298135396</v>
      </c>
      <c r="J213" s="115">
        <v>5.2056328128529001</v>
      </c>
      <c r="K213" s="115">
        <v>5.5383290317965397</v>
      </c>
      <c r="L213" s="115">
        <v>5.3473358767234096</v>
      </c>
      <c r="M213" s="115">
        <v>5.4734646694858702</v>
      </c>
      <c r="N213" s="115">
        <v>5.9092976483064996</v>
      </c>
      <c r="O213" s="115">
        <v>7.2195562865756404</v>
      </c>
      <c r="Q213" s="115">
        <v>13.2965583520861</v>
      </c>
    </row>
    <row r="214" spans="1:17" x14ac:dyDescent="0.25">
      <c r="A214" s="113" t="s">
        <v>265</v>
      </c>
      <c r="B214" s="114">
        <v>43961</v>
      </c>
      <c r="C214" s="115">
        <v>1081.4930999999999</v>
      </c>
      <c r="D214" s="115"/>
      <c r="E214" s="115"/>
      <c r="F214" s="115">
        <v>3.3148163681600602</v>
      </c>
      <c r="G214" s="115">
        <v>3.2464561594841599</v>
      </c>
      <c r="H214" s="115">
        <v>3.4148053536357899</v>
      </c>
      <c r="I214" s="115">
        <v>3.23287986039107</v>
      </c>
      <c r="J214" s="115">
        <v>4.17806335232655</v>
      </c>
      <c r="K214" s="115">
        <v>4.4121372294125196</v>
      </c>
      <c r="L214" s="115">
        <v>4.8039715789123303</v>
      </c>
      <c r="M214" s="115">
        <v>5.1994563783397396</v>
      </c>
      <c r="N214" s="115">
        <v>5.7077539459982596</v>
      </c>
      <c r="O214" s="115"/>
      <c r="Q214" s="115">
        <v>6.1800771258229101</v>
      </c>
    </row>
    <row r="215" spans="1:17" x14ac:dyDescent="0.25">
      <c r="A215" s="135"/>
      <c r="B215" s="135"/>
      <c r="C215" s="135"/>
      <c r="D215" s="117"/>
      <c r="E215" s="117"/>
      <c r="F215" s="117"/>
      <c r="G215" s="117"/>
      <c r="H215" s="117"/>
      <c r="I215" s="117"/>
      <c r="J215" s="117"/>
      <c r="K215" s="117"/>
      <c r="L215" s="117"/>
      <c r="M215" s="117"/>
      <c r="N215" s="117" t="s">
        <v>4</v>
      </c>
      <c r="O215" s="117" t="s">
        <v>5</v>
      </c>
      <c r="P215" s="117" t="s">
        <v>6</v>
      </c>
      <c r="Q215" s="117" t="s">
        <v>46</v>
      </c>
    </row>
    <row r="216" spans="1:17" x14ac:dyDescent="0.25">
      <c r="A216" s="135"/>
      <c r="B216" s="135"/>
      <c r="C216" s="135"/>
      <c r="D216" s="117"/>
      <c r="E216" s="117"/>
      <c r="F216" s="117"/>
      <c r="G216" s="117"/>
      <c r="H216" s="117"/>
      <c r="I216" s="117"/>
      <c r="J216" s="117"/>
      <c r="K216" s="117"/>
      <c r="L216" s="117"/>
      <c r="M216" s="117"/>
      <c r="N216" s="117" t="s">
        <v>0</v>
      </c>
      <c r="O216" s="117" t="s">
        <v>0</v>
      </c>
      <c r="P216" s="117" t="s">
        <v>0</v>
      </c>
      <c r="Q216" s="117" t="s">
        <v>0</v>
      </c>
    </row>
    <row r="217" spans="1:17" x14ac:dyDescent="0.25">
      <c r="A217" s="117" t="s">
        <v>7</v>
      </c>
      <c r="B217" s="117" t="s">
        <v>8</v>
      </c>
      <c r="C217" s="117" t="s">
        <v>9</v>
      </c>
      <c r="D217" s="117"/>
      <c r="E217" s="117"/>
      <c r="F217" s="117"/>
      <c r="G217" s="117"/>
      <c r="H217" s="117"/>
      <c r="I217" s="117"/>
      <c r="J217" s="117"/>
      <c r="K217" s="117"/>
      <c r="L217" s="117"/>
      <c r="M217" s="117"/>
      <c r="N217" s="117"/>
      <c r="O217" s="117"/>
      <c r="P217" s="117"/>
      <c r="Q217" s="117"/>
    </row>
    <row r="218" spans="1:17" x14ac:dyDescent="0.25">
      <c r="A218" s="112" t="s">
        <v>387</v>
      </c>
      <c r="B218" s="112"/>
      <c r="C218" s="112"/>
      <c r="D218" s="112"/>
      <c r="E218" s="112"/>
      <c r="F218" s="112"/>
      <c r="G218" s="112"/>
      <c r="H218" s="112"/>
      <c r="I218" s="112"/>
      <c r="J218" s="112"/>
      <c r="K218" s="112"/>
      <c r="L218" s="112"/>
      <c r="M218" s="112"/>
      <c r="N218" s="112"/>
      <c r="O218" s="112"/>
      <c r="P218" s="112"/>
      <c r="Q218" s="112"/>
    </row>
    <row r="219" spans="1:17" x14ac:dyDescent="0.25">
      <c r="A219" s="113" t="s">
        <v>163</v>
      </c>
      <c r="B219" s="114">
        <v>43959</v>
      </c>
      <c r="C219" s="115">
        <v>35.450000000000003</v>
      </c>
      <c r="D219" s="115"/>
      <c r="E219" s="115"/>
      <c r="F219" s="115"/>
      <c r="G219" s="115"/>
      <c r="H219" s="115"/>
      <c r="I219" s="115"/>
      <c r="J219" s="115"/>
      <c r="K219" s="115"/>
      <c r="L219" s="115"/>
      <c r="M219" s="115"/>
      <c r="N219" s="115">
        <v>-12.4996797892407</v>
      </c>
      <c r="O219" s="115">
        <v>0.399292785537322</v>
      </c>
      <c r="P219" s="115">
        <v>6.0499667388615403</v>
      </c>
      <c r="Q219" s="115">
        <v>17.5435492939305</v>
      </c>
    </row>
    <row r="220" spans="1:17" x14ac:dyDescent="0.25">
      <c r="A220" s="113" t="s">
        <v>164</v>
      </c>
      <c r="B220" s="114">
        <v>43959</v>
      </c>
      <c r="C220" s="115">
        <v>28.92</v>
      </c>
      <c r="D220" s="115"/>
      <c r="E220" s="115"/>
      <c r="F220" s="115"/>
      <c r="G220" s="115"/>
      <c r="H220" s="115"/>
      <c r="I220" s="115"/>
      <c r="J220" s="115"/>
      <c r="K220" s="115"/>
      <c r="L220" s="115"/>
      <c r="M220" s="115"/>
      <c r="N220" s="115">
        <v>-10.930644162696201</v>
      </c>
      <c r="O220" s="115">
        <v>1.44168483584542</v>
      </c>
      <c r="P220" s="115">
        <v>6.9951352188384899</v>
      </c>
      <c r="Q220" s="115">
        <v>19.2568791576557</v>
      </c>
    </row>
    <row r="221" spans="1:17" x14ac:dyDescent="0.25">
      <c r="A221" s="113" t="s">
        <v>165</v>
      </c>
      <c r="B221" s="114">
        <v>43959</v>
      </c>
      <c r="C221" s="115">
        <v>43.486699999999999</v>
      </c>
      <c r="D221" s="115"/>
      <c r="E221" s="115"/>
      <c r="F221" s="115"/>
      <c r="G221" s="115"/>
      <c r="H221" s="115"/>
      <c r="I221" s="115"/>
      <c r="J221" s="115"/>
      <c r="K221" s="115"/>
      <c r="L221" s="115"/>
      <c r="M221" s="115"/>
      <c r="N221" s="115">
        <v>-6.23974906256446</v>
      </c>
      <c r="O221" s="115">
        <v>5.2048292148893998</v>
      </c>
      <c r="P221" s="115">
        <v>8.3137906697168606</v>
      </c>
      <c r="Q221" s="115">
        <v>26.051192528652798</v>
      </c>
    </row>
    <row r="222" spans="1:17" x14ac:dyDescent="0.25">
      <c r="A222" s="113" t="s">
        <v>166</v>
      </c>
      <c r="B222" s="114">
        <v>43959</v>
      </c>
      <c r="C222" s="115">
        <v>38.06</v>
      </c>
      <c r="D222" s="115"/>
      <c r="E222" s="115"/>
      <c r="F222" s="115"/>
      <c r="G222" s="115"/>
      <c r="H222" s="115"/>
      <c r="I222" s="115"/>
      <c r="J222" s="115"/>
      <c r="K222" s="115"/>
      <c r="L222" s="115"/>
      <c r="M222" s="115"/>
      <c r="N222" s="115">
        <v>-16.889563103901502</v>
      </c>
      <c r="O222" s="115">
        <v>-5.7003690963656304</v>
      </c>
      <c r="P222" s="115">
        <v>0.83675068335763003</v>
      </c>
      <c r="Q222" s="115">
        <v>-0.99967239397836805</v>
      </c>
    </row>
    <row r="223" spans="1:17" x14ac:dyDescent="0.25">
      <c r="A223" s="113" t="s">
        <v>167</v>
      </c>
      <c r="B223" s="114">
        <v>43959</v>
      </c>
      <c r="C223" s="115">
        <v>35.853000000000002</v>
      </c>
      <c r="D223" s="115"/>
      <c r="E223" s="115"/>
      <c r="F223" s="115"/>
      <c r="G223" s="115"/>
      <c r="H223" s="115"/>
      <c r="I223" s="115"/>
      <c r="J223" s="115"/>
      <c r="K223" s="115"/>
      <c r="L223" s="115"/>
      <c r="M223" s="115"/>
      <c r="N223" s="115">
        <v>-7.0779342699072902</v>
      </c>
      <c r="O223" s="115">
        <v>1.09071954453362</v>
      </c>
      <c r="P223" s="115">
        <v>4.9453442151817901</v>
      </c>
      <c r="Q223" s="115">
        <v>15.033123941830899</v>
      </c>
    </row>
    <row r="224" spans="1:17" x14ac:dyDescent="0.25">
      <c r="A224" s="113" t="s">
        <v>168</v>
      </c>
      <c r="B224" s="114">
        <v>43959</v>
      </c>
      <c r="C224" s="115">
        <v>8.25</v>
      </c>
      <c r="D224" s="115"/>
      <c r="E224" s="115"/>
      <c r="F224" s="115"/>
      <c r="G224" s="115"/>
      <c r="H224" s="115"/>
      <c r="I224" s="115"/>
      <c r="J224" s="115"/>
      <c r="K224" s="115"/>
      <c r="L224" s="115"/>
      <c r="M224" s="115"/>
      <c r="N224" s="115">
        <v>-0.957760153241624</v>
      </c>
      <c r="O224" s="115"/>
      <c r="P224" s="115"/>
      <c r="Q224" s="115">
        <v>-7.8955500618047001</v>
      </c>
    </row>
    <row r="225" spans="1:17" x14ac:dyDescent="0.25">
      <c r="A225" s="113" t="s">
        <v>169</v>
      </c>
      <c r="B225" s="114">
        <v>43959</v>
      </c>
      <c r="C225" s="115">
        <v>9.9700000000000006</v>
      </c>
      <c r="D225" s="115"/>
      <c r="E225" s="115"/>
      <c r="F225" s="115"/>
      <c r="G225" s="115"/>
      <c r="H225" s="115"/>
      <c r="I225" s="115"/>
      <c r="J225" s="115"/>
      <c r="K225" s="115"/>
      <c r="L225" s="115"/>
      <c r="M225" s="115"/>
      <c r="N225" s="115">
        <v>-4.3983045963461702</v>
      </c>
      <c r="O225" s="115"/>
      <c r="P225" s="115"/>
      <c r="Q225" s="115">
        <v>-0.19312169312168601</v>
      </c>
    </row>
    <row r="226" spans="1:17" x14ac:dyDescent="0.25">
      <c r="A226" s="113" t="s">
        <v>170</v>
      </c>
      <c r="B226" s="114">
        <v>43959</v>
      </c>
      <c r="C226" s="115">
        <v>53.8</v>
      </c>
      <c r="D226" s="115"/>
      <c r="E226" s="115"/>
      <c r="F226" s="115"/>
      <c r="G226" s="115"/>
      <c r="H226" s="115"/>
      <c r="I226" s="115"/>
      <c r="J226" s="115"/>
      <c r="K226" s="115"/>
      <c r="L226" s="115"/>
      <c r="M226" s="115"/>
      <c r="N226" s="115">
        <v>1.6200420725803699</v>
      </c>
      <c r="O226" s="115">
        <v>4.5045730181149404</v>
      </c>
      <c r="P226" s="115">
        <v>8.5772103068449503</v>
      </c>
      <c r="Q226" s="115">
        <v>17.693960599133899</v>
      </c>
    </row>
    <row r="227" spans="1:17" x14ac:dyDescent="0.25">
      <c r="A227" s="113" t="s">
        <v>171</v>
      </c>
      <c r="B227" s="114">
        <v>43959</v>
      </c>
      <c r="C227" s="115">
        <v>61.51</v>
      </c>
      <c r="D227" s="115"/>
      <c r="E227" s="115"/>
      <c r="F227" s="115"/>
      <c r="G227" s="115"/>
      <c r="H227" s="115"/>
      <c r="I227" s="115"/>
      <c r="J227" s="115"/>
      <c r="K227" s="115"/>
      <c r="L227" s="115"/>
      <c r="M227" s="115"/>
      <c r="N227" s="115">
        <v>-6.0892551339511103</v>
      </c>
      <c r="O227" s="115">
        <v>4.1255946577825302</v>
      </c>
      <c r="P227" s="115">
        <v>7.1608803750572996</v>
      </c>
      <c r="Q227" s="115">
        <v>14.404945025063901</v>
      </c>
    </row>
    <row r="228" spans="1:17" x14ac:dyDescent="0.25">
      <c r="A228" s="113" t="s">
        <v>172</v>
      </c>
      <c r="B228" s="114">
        <v>43959</v>
      </c>
      <c r="C228" s="115">
        <v>42.372</v>
      </c>
      <c r="D228" s="115"/>
      <c r="E228" s="115"/>
      <c r="F228" s="115"/>
      <c r="G228" s="115"/>
      <c r="H228" s="115"/>
      <c r="I228" s="115"/>
      <c r="J228" s="115"/>
      <c r="K228" s="115"/>
      <c r="L228" s="115"/>
      <c r="M228" s="115"/>
      <c r="N228" s="115">
        <v>-13.8226704303709</v>
      </c>
      <c r="O228" s="115">
        <v>-0.85313555063111002</v>
      </c>
      <c r="P228" s="115">
        <v>7.44462585267053</v>
      </c>
      <c r="Q228" s="115">
        <v>16.834205408340601</v>
      </c>
    </row>
    <row r="229" spans="1:17" x14ac:dyDescent="0.25">
      <c r="A229" s="113" t="s">
        <v>173</v>
      </c>
      <c r="B229" s="114">
        <v>43959</v>
      </c>
      <c r="C229" s="115">
        <v>40.840000000000003</v>
      </c>
      <c r="D229" s="115"/>
      <c r="E229" s="115"/>
      <c r="F229" s="115"/>
      <c r="G229" s="115"/>
      <c r="H229" s="115"/>
      <c r="I229" s="115"/>
      <c r="J229" s="115"/>
      <c r="K229" s="115"/>
      <c r="L229" s="115"/>
      <c r="M229" s="115"/>
      <c r="N229" s="115">
        <v>-14.609920573741899</v>
      </c>
      <c r="O229" s="115">
        <v>-2.7802257925015401</v>
      </c>
      <c r="P229" s="115">
        <v>2.8763996019863902</v>
      </c>
      <c r="Q229" s="115">
        <v>11.966553709673001</v>
      </c>
    </row>
    <row r="230" spans="1:17" x14ac:dyDescent="0.25">
      <c r="A230" s="113" t="s">
        <v>174</v>
      </c>
      <c r="B230" s="114">
        <v>43959</v>
      </c>
      <c r="C230" s="115">
        <v>12.052</v>
      </c>
      <c r="D230" s="115"/>
      <c r="E230" s="115"/>
      <c r="F230" s="115"/>
      <c r="G230" s="115"/>
      <c r="H230" s="115"/>
      <c r="I230" s="115"/>
      <c r="J230" s="115"/>
      <c r="K230" s="115"/>
      <c r="L230" s="115"/>
      <c r="M230" s="115"/>
      <c r="N230" s="115">
        <v>-18.777733085998801</v>
      </c>
      <c r="O230" s="115">
        <v>-2.91959268392129</v>
      </c>
      <c r="P230" s="115"/>
      <c r="Q230" s="115">
        <v>4.7076052796983001</v>
      </c>
    </row>
    <row r="231" spans="1:17" x14ac:dyDescent="0.25">
      <c r="A231" s="113" t="s">
        <v>175</v>
      </c>
      <c r="B231" s="114">
        <v>43959</v>
      </c>
      <c r="C231" s="115">
        <v>439.89350000000002</v>
      </c>
      <c r="D231" s="115"/>
      <c r="E231" s="115"/>
      <c r="F231" s="115"/>
      <c r="G231" s="115"/>
      <c r="H231" s="115"/>
      <c r="I231" s="115"/>
      <c r="J231" s="115"/>
      <c r="K231" s="115"/>
      <c r="L231" s="115"/>
      <c r="M231" s="115"/>
      <c r="N231" s="115">
        <v>-25.024775687022</v>
      </c>
      <c r="O231" s="115">
        <v>-5.1241366327900302</v>
      </c>
      <c r="P231" s="115">
        <v>1.2502678838776999</v>
      </c>
      <c r="Q231" s="115">
        <v>11.055882889350899</v>
      </c>
    </row>
    <row r="232" spans="1:17" x14ac:dyDescent="0.25">
      <c r="A232" s="113" t="s">
        <v>176</v>
      </c>
      <c r="B232" s="114">
        <v>43959</v>
      </c>
      <c r="C232" s="115">
        <v>289.21899999999999</v>
      </c>
      <c r="D232" s="115"/>
      <c r="E232" s="115"/>
      <c r="F232" s="115"/>
      <c r="G232" s="115"/>
      <c r="H232" s="115"/>
      <c r="I232" s="115"/>
      <c r="J232" s="115"/>
      <c r="K232" s="115"/>
      <c r="L232" s="115"/>
      <c r="M232" s="115"/>
      <c r="N232" s="115">
        <v>-21.063593646368702</v>
      </c>
      <c r="O232" s="115">
        <v>-2.1797687748795198</v>
      </c>
      <c r="P232" s="115">
        <v>4.7363746044182298</v>
      </c>
      <c r="Q232" s="115">
        <v>13.1901741336608</v>
      </c>
    </row>
    <row r="233" spans="1:17" x14ac:dyDescent="0.25">
      <c r="A233" s="113" t="s">
        <v>177</v>
      </c>
      <c r="B233" s="114">
        <v>43959</v>
      </c>
      <c r="C233" s="115">
        <v>398.24599999999998</v>
      </c>
      <c r="D233" s="115"/>
      <c r="E233" s="115"/>
      <c r="F233" s="115"/>
      <c r="G233" s="115"/>
      <c r="H233" s="115"/>
      <c r="I233" s="115"/>
      <c r="J233" s="115"/>
      <c r="K233" s="115"/>
      <c r="L233" s="115"/>
      <c r="M233" s="115"/>
      <c r="N233" s="115">
        <v>-24.929628008176199</v>
      </c>
      <c r="O233" s="115">
        <v>-6.7149821064531103</v>
      </c>
      <c r="P233" s="115">
        <v>0.55376017995410298</v>
      </c>
      <c r="Q233" s="115">
        <v>8.5953698008949306</v>
      </c>
    </row>
    <row r="234" spans="1:17" x14ac:dyDescent="0.25">
      <c r="A234" s="113" t="s">
        <v>178</v>
      </c>
      <c r="B234" s="114">
        <v>43959</v>
      </c>
      <c r="C234" s="115">
        <v>30.867899999999999</v>
      </c>
      <c r="D234" s="115"/>
      <c r="E234" s="115"/>
      <c r="F234" s="115"/>
      <c r="G234" s="115"/>
      <c r="H234" s="115"/>
      <c r="I234" s="115"/>
      <c r="J234" s="115"/>
      <c r="K234" s="115"/>
      <c r="L234" s="115"/>
      <c r="M234" s="115"/>
      <c r="N234" s="115">
        <v>-16.834661979592902</v>
      </c>
      <c r="O234" s="115">
        <v>-4.6358869315287103</v>
      </c>
      <c r="P234" s="115">
        <v>3.58816498237903</v>
      </c>
      <c r="Q234" s="115">
        <v>11.1524118120774</v>
      </c>
    </row>
    <row r="235" spans="1:17" x14ac:dyDescent="0.25">
      <c r="A235" s="113" t="s">
        <v>179</v>
      </c>
      <c r="B235" s="114">
        <v>43959</v>
      </c>
      <c r="C235" s="115">
        <v>318.31</v>
      </c>
      <c r="D235" s="115"/>
      <c r="E235" s="115"/>
      <c r="F235" s="115"/>
      <c r="G235" s="115"/>
      <c r="H235" s="115"/>
      <c r="I235" s="115"/>
      <c r="J235" s="115"/>
      <c r="K235" s="115"/>
      <c r="L235" s="115"/>
      <c r="M235" s="115"/>
      <c r="N235" s="115">
        <v>-19.975921633490401</v>
      </c>
      <c r="O235" s="115">
        <v>-2.0629692990975599</v>
      </c>
      <c r="P235" s="115">
        <v>3.71853630921481</v>
      </c>
      <c r="Q235" s="115">
        <v>13.617061249004999</v>
      </c>
    </row>
    <row r="236" spans="1:17" x14ac:dyDescent="0.25">
      <c r="A236" s="113" t="s">
        <v>180</v>
      </c>
      <c r="B236" s="114">
        <v>43959</v>
      </c>
      <c r="C236" s="115">
        <v>8.0500000000000007</v>
      </c>
      <c r="D236" s="115"/>
      <c r="E236" s="115"/>
      <c r="F236" s="115"/>
      <c r="G236" s="115"/>
      <c r="H236" s="115"/>
      <c r="I236" s="115"/>
      <c r="J236" s="115"/>
      <c r="K236" s="115"/>
      <c r="L236" s="115"/>
      <c r="M236" s="115"/>
      <c r="N236" s="115">
        <v>-24.487736926472799</v>
      </c>
      <c r="O236" s="115"/>
      <c r="P236" s="115"/>
      <c r="Q236" s="115">
        <v>-9.1602316602316591</v>
      </c>
    </row>
    <row r="237" spans="1:17" x14ac:dyDescent="0.25">
      <c r="A237" s="113" t="s">
        <v>181</v>
      </c>
      <c r="B237" s="114">
        <v>43959</v>
      </c>
      <c r="C237" s="115">
        <v>24.32</v>
      </c>
      <c r="D237" s="115"/>
      <c r="E237" s="115"/>
      <c r="F237" s="115"/>
      <c r="G237" s="115"/>
      <c r="H237" s="115"/>
      <c r="I237" s="115"/>
      <c r="J237" s="115"/>
      <c r="K237" s="115"/>
      <c r="L237" s="115"/>
      <c r="M237" s="115"/>
      <c r="N237" s="115">
        <v>-9.5648729355841304</v>
      </c>
      <c r="O237" s="115">
        <v>-0.258162168279297</v>
      </c>
      <c r="P237" s="115">
        <v>4.4250852976324504</v>
      </c>
      <c r="Q237" s="115">
        <v>21.491776315789501</v>
      </c>
    </row>
    <row r="238" spans="1:17" x14ac:dyDescent="0.25">
      <c r="A238" s="113" t="s">
        <v>182</v>
      </c>
      <c r="B238" s="114">
        <v>43959</v>
      </c>
      <c r="C238" s="115">
        <v>45.07</v>
      </c>
      <c r="D238" s="115"/>
      <c r="E238" s="115"/>
      <c r="F238" s="115"/>
      <c r="G238" s="115"/>
      <c r="H238" s="115"/>
      <c r="I238" s="115"/>
      <c r="J238" s="115"/>
      <c r="K238" s="115"/>
      <c r="L238" s="115"/>
      <c r="M238" s="115"/>
      <c r="N238" s="115">
        <v>-22.815656990683099</v>
      </c>
      <c r="O238" s="115">
        <v>-3.6704311242077199</v>
      </c>
      <c r="P238" s="115">
        <v>2.7527712977252699</v>
      </c>
      <c r="Q238" s="115">
        <v>13.871557251974201</v>
      </c>
    </row>
    <row r="239" spans="1:17" x14ac:dyDescent="0.25">
      <c r="A239" s="113" t="s">
        <v>183</v>
      </c>
      <c r="B239" s="114">
        <v>43959</v>
      </c>
      <c r="C239" s="115">
        <v>8.06</v>
      </c>
      <c r="D239" s="115"/>
      <c r="E239" s="115"/>
      <c r="F239" s="115"/>
      <c r="G239" s="115"/>
      <c r="H239" s="115"/>
      <c r="I239" s="115"/>
      <c r="J239" s="115"/>
      <c r="K239" s="115"/>
      <c r="L239" s="115"/>
      <c r="M239" s="115"/>
      <c r="N239" s="115">
        <v>-14.9379769892324</v>
      </c>
      <c r="O239" s="115"/>
      <c r="P239" s="115"/>
      <c r="Q239" s="115">
        <v>-8.2146171693735504</v>
      </c>
    </row>
    <row r="240" spans="1:17" x14ac:dyDescent="0.25">
      <c r="A240" s="113" t="s">
        <v>184</v>
      </c>
      <c r="B240" s="114">
        <v>43959</v>
      </c>
      <c r="C240" s="115">
        <v>48.73</v>
      </c>
      <c r="D240" s="115"/>
      <c r="E240" s="115"/>
      <c r="F240" s="115"/>
      <c r="G240" s="115"/>
      <c r="H240" s="115"/>
      <c r="I240" s="115"/>
      <c r="J240" s="115"/>
      <c r="K240" s="115"/>
      <c r="L240" s="115"/>
      <c r="M240" s="115"/>
      <c r="N240" s="115">
        <v>-9.1117136338950697</v>
      </c>
      <c r="O240" s="115">
        <v>3.0838802330529198</v>
      </c>
      <c r="P240" s="115">
        <v>8.0372352364413899</v>
      </c>
      <c r="Q240" s="115">
        <v>19.9715338144009</v>
      </c>
    </row>
    <row r="241" spans="1:17" x14ac:dyDescent="0.25">
      <c r="A241" s="113" t="s">
        <v>185</v>
      </c>
      <c r="B241" s="114">
        <v>43959</v>
      </c>
      <c r="C241" s="115">
        <v>8.0518999999999998</v>
      </c>
      <c r="D241" s="115"/>
      <c r="E241" s="115"/>
      <c r="F241" s="115"/>
      <c r="G241" s="115"/>
      <c r="H241" s="115"/>
      <c r="I241" s="115"/>
      <c r="J241" s="115"/>
      <c r="K241" s="115"/>
      <c r="L241" s="115"/>
      <c r="M241" s="115"/>
      <c r="N241" s="115"/>
      <c r="O241" s="115"/>
      <c r="P241" s="115"/>
      <c r="Q241" s="115">
        <v>-35.027413793103499</v>
      </c>
    </row>
    <row r="242" spans="1:17" x14ac:dyDescent="0.25">
      <c r="A242" s="113" t="s">
        <v>186</v>
      </c>
      <c r="B242" s="114">
        <v>43959</v>
      </c>
      <c r="C242" s="115">
        <v>14.7685</v>
      </c>
      <c r="D242" s="115"/>
      <c r="E242" s="115"/>
      <c r="F242" s="115"/>
      <c r="G242" s="115"/>
      <c r="H242" s="115"/>
      <c r="I242" s="115"/>
      <c r="J242" s="115"/>
      <c r="K242" s="115"/>
      <c r="L242" s="115"/>
      <c r="M242" s="115"/>
      <c r="N242" s="115">
        <v>-16.260838605519801</v>
      </c>
      <c r="O242" s="115">
        <v>-1.67452624496528</v>
      </c>
      <c r="P242" s="115">
        <v>5.7192409785644402</v>
      </c>
      <c r="Q242" s="115">
        <v>14.5047233284228</v>
      </c>
    </row>
    <row r="243" spans="1:17" x14ac:dyDescent="0.25">
      <c r="A243" s="113" t="s">
        <v>187</v>
      </c>
      <c r="B243" s="114">
        <v>43959</v>
      </c>
      <c r="C243" s="115">
        <v>40.375</v>
      </c>
      <c r="D243" s="115"/>
      <c r="E243" s="115"/>
      <c r="F243" s="115"/>
      <c r="G243" s="115"/>
      <c r="H243" s="115"/>
      <c r="I243" s="115"/>
      <c r="J243" s="115"/>
      <c r="K243" s="115"/>
      <c r="L243" s="115"/>
      <c r="M243" s="115"/>
      <c r="N243" s="115">
        <v>-13.4181808427848</v>
      </c>
      <c r="O243" s="115">
        <v>-0.71195615731831596</v>
      </c>
      <c r="P243" s="115">
        <v>6.4189889885904003</v>
      </c>
      <c r="Q243" s="115">
        <v>13.4190959970701</v>
      </c>
    </row>
    <row r="244" spans="1:17" x14ac:dyDescent="0.25">
      <c r="A244" s="113" t="s">
        <v>188</v>
      </c>
      <c r="B244" s="114">
        <v>43959</v>
      </c>
      <c r="C244" s="115">
        <v>44.813000000000002</v>
      </c>
      <c r="D244" s="115"/>
      <c r="E244" s="115"/>
      <c r="F244" s="115"/>
      <c r="G244" s="115"/>
      <c r="H244" s="115"/>
      <c r="I244" s="115"/>
      <c r="J244" s="115"/>
      <c r="K244" s="115"/>
      <c r="L244" s="115"/>
      <c r="M244" s="115"/>
      <c r="N244" s="115">
        <v>-17.206399810468099</v>
      </c>
      <c r="O244" s="115">
        <v>-3.9958533357433499</v>
      </c>
      <c r="P244" s="115">
        <v>4.4643660348434899</v>
      </c>
      <c r="Q244" s="115">
        <v>12.1646858831815</v>
      </c>
    </row>
    <row r="245" spans="1:17" x14ac:dyDescent="0.25">
      <c r="A245" s="113" t="s">
        <v>189</v>
      </c>
      <c r="B245" s="114">
        <v>43959</v>
      </c>
      <c r="C245" s="115">
        <v>58.341200000000001</v>
      </c>
      <c r="D245" s="115"/>
      <c r="E245" s="115"/>
      <c r="F245" s="115"/>
      <c r="G245" s="115"/>
      <c r="H245" s="115"/>
      <c r="I245" s="115"/>
      <c r="J245" s="115"/>
      <c r="K245" s="115"/>
      <c r="L245" s="115"/>
      <c r="M245" s="115"/>
      <c r="N245" s="115">
        <v>-14.0946620885085</v>
      </c>
      <c r="O245" s="115">
        <v>0.144185359996166</v>
      </c>
      <c r="P245" s="115">
        <v>3.3781855046682399</v>
      </c>
      <c r="Q245" s="115">
        <v>12.848047493287</v>
      </c>
    </row>
    <row r="246" spans="1:17" x14ac:dyDescent="0.25">
      <c r="A246" s="113" t="s">
        <v>190</v>
      </c>
      <c r="B246" s="114">
        <v>43959</v>
      </c>
      <c r="C246" s="115">
        <v>10.068300000000001</v>
      </c>
      <c r="D246" s="115"/>
      <c r="E246" s="115"/>
      <c r="F246" s="115"/>
      <c r="G246" s="115"/>
      <c r="H246" s="115"/>
      <c r="I246" s="115"/>
      <c r="J246" s="115"/>
      <c r="K246" s="115"/>
      <c r="L246" s="115"/>
      <c r="M246" s="115"/>
      <c r="N246" s="115">
        <v>-15.3049778160528</v>
      </c>
      <c r="O246" s="115">
        <v>-3.7404197965172901</v>
      </c>
      <c r="P246" s="115"/>
      <c r="Q246" s="115">
        <v>0.192060862865951</v>
      </c>
    </row>
    <row r="247" spans="1:17" x14ac:dyDescent="0.25">
      <c r="A247" s="113" t="s">
        <v>191</v>
      </c>
      <c r="B247" s="114">
        <v>43959</v>
      </c>
      <c r="C247" s="115">
        <v>15.743</v>
      </c>
      <c r="D247" s="115"/>
      <c r="E247" s="115"/>
      <c r="F247" s="115"/>
      <c r="G247" s="115"/>
      <c r="H247" s="115"/>
      <c r="I247" s="115"/>
      <c r="J247" s="115"/>
      <c r="K247" s="115"/>
      <c r="L247" s="115"/>
      <c r="M247" s="115"/>
      <c r="N247" s="115">
        <v>-11.9241567582649</v>
      </c>
      <c r="O247" s="115">
        <v>3.04537930497023</v>
      </c>
      <c r="P247" s="115"/>
      <c r="Q247" s="115">
        <v>13.1587884494664</v>
      </c>
    </row>
    <row r="248" spans="1:17" x14ac:dyDescent="0.25">
      <c r="A248" s="113" t="s">
        <v>192</v>
      </c>
      <c r="B248" s="114">
        <v>43959</v>
      </c>
      <c r="C248" s="115">
        <v>15.0357</v>
      </c>
      <c r="D248" s="115"/>
      <c r="E248" s="115"/>
      <c r="F248" s="115"/>
      <c r="G248" s="115"/>
      <c r="H248" s="115"/>
      <c r="I248" s="115"/>
      <c r="J248" s="115"/>
      <c r="K248" s="115"/>
      <c r="L248" s="115"/>
      <c r="M248" s="115"/>
      <c r="N248" s="115">
        <v>-13.700116179236201</v>
      </c>
      <c r="O248" s="115">
        <v>-2.0970372908677302</v>
      </c>
      <c r="P248" s="115">
        <v>9.6348369388914694</v>
      </c>
      <c r="Q248" s="115">
        <v>9.5037771458117906</v>
      </c>
    </row>
    <row r="249" spans="1:17" x14ac:dyDescent="0.25">
      <c r="A249" s="113" t="s">
        <v>193</v>
      </c>
      <c r="B249" s="114">
        <v>43959</v>
      </c>
      <c r="C249" s="115">
        <v>39.820099999999996</v>
      </c>
      <c r="D249" s="115"/>
      <c r="E249" s="115"/>
      <c r="F249" s="115"/>
      <c r="G249" s="115"/>
      <c r="H249" s="115"/>
      <c r="I249" s="115"/>
      <c r="J249" s="115"/>
      <c r="K249" s="115"/>
      <c r="L249" s="115"/>
      <c r="M249" s="115"/>
      <c r="N249" s="115">
        <v>-29.8403189610599</v>
      </c>
      <c r="O249" s="115">
        <v>-10.5917896868668</v>
      </c>
      <c r="P249" s="115">
        <v>-2.88415671719578</v>
      </c>
      <c r="Q249" s="115">
        <v>8.2396337266283002</v>
      </c>
    </row>
    <row r="250" spans="1:17" x14ac:dyDescent="0.25">
      <c r="A250" s="113" t="s">
        <v>194</v>
      </c>
      <c r="B250" s="114">
        <v>43959</v>
      </c>
      <c r="C250" s="115">
        <v>8.9962</v>
      </c>
      <c r="D250" s="115"/>
      <c r="E250" s="115"/>
      <c r="F250" s="115"/>
      <c r="G250" s="115"/>
      <c r="H250" s="115"/>
      <c r="I250" s="115"/>
      <c r="J250" s="115"/>
      <c r="K250" s="115"/>
      <c r="L250" s="115"/>
      <c r="M250" s="115"/>
      <c r="N250" s="115"/>
      <c r="O250" s="115"/>
      <c r="P250" s="115"/>
      <c r="Q250" s="115">
        <v>-12.6777508650519</v>
      </c>
    </row>
    <row r="251" spans="1:17" x14ac:dyDescent="0.25">
      <c r="A251" s="113" t="s">
        <v>195</v>
      </c>
      <c r="B251" s="114">
        <v>43959</v>
      </c>
      <c r="C251" s="115">
        <v>12.36</v>
      </c>
      <c r="D251" s="115"/>
      <c r="E251" s="115"/>
      <c r="F251" s="115"/>
      <c r="G251" s="115"/>
      <c r="H251" s="115"/>
      <c r="I251" s="115"/>
      <c r="J251" s="115"/>
      <c r="K251" s="115"/>
      <c r="L251" s="115"/>
      <c r="M251" s="115"/>
      <c r="N251" s="115">
        <v>-15.6460835402083</v>
      </c>
      <c r="O251" s="115">
        <v>-1.3693209810128399</v>
      </c>
      <c r="P251" s="115"/>
      <c r="Q251" s="115">
        <v>5.3503105590062097</v>
      </c>
    </row>
    <row r="252" spans="1:17" x14ac:dyDescent="0.25">
      <c r="A252" s="113" t="s">
        <v>196</v>
      </c>
      <c r="B252" s="114">
        <v>43959</v>
      </c>
      <c r="C252" s="115">
        <v>158.21</v>
      </c>
      <c r="D252" s="115"/>
      <c r="E252" s="115"/>
      <c r="F252" s="115"/>
      <c r="G252" s="115"/>
      <c r="H252" s="115"/>
      <c r="I252" s="115"/>
      <c r="J252" s="115"/>
      <c r="K252" s="115"/>
      <c r="L252" s="115"/>
      <c r="M252" s="115"/>
      <c r="N252" s="115">
        <v>-19.1868411730084</v>
      </c>
      <c r="O252" s="115">
        <v>-4.7840838378949604</v>
      </c>
      <c r="P252" s="115">
        <v>1.01091154213242</v>
      </c>
      <c r="Q252" s="115">
        <v>7.5252391121919597</v>
      </c>
    </row>
    <row r="253" spans="1:17" x14ac:dyDescent="0.25">
      <c r="A253" s="113" t="s">
        <v>197</v>
      </c>
      <c r="B253" s="114">
        <v>43959</v>
      </c>
      <c r="C253" s="115">
        <v>170.15</v>
      </c>
      <c r="D253" s="115"/>
      <c r="E253" s="115"/>
      <c r="F253" s="115"/>
      <c r="G253" s="115"/>
      <c r="H253" s="115"/>
      <c r="I253" s="115"/>
      <c r="J253" s="115"/>
      <c r="K253" s="115"/>
      <c r="L253" s="115"/>
      <c r="M253" s="115"/>
      <c r="N253" s="115">
        <v>-18.36254230027</v>
      </c>
      <c r="O253" s="115">
        <v>-3.4478523301516</v>
      </c>
      <c r="P253" s="115">
        <v>4.9031320478930001</v>
      </c>
      <c r="Q253" s="115">
        <v>13.403903336447099</v>
      </c>
    </row>
    <row r="254" spans="1:17" x14ac:dyDescent="0.25">
      <c r="A254" s="113" t="s">
        <v>198</v>
      </c>
      <c r="B254" s="114">
        <v>43959</v>
      </c>
      <c r="C254" s="115">
        <v>82.9071</v>
      </c>
      <c r="D254" s="115"/>
      <c r="E254" s="115"/>
      <c r="F254" s="115"/>
      <c r="G254" s="115"/>
      <c r="H254" s="115"/>
      <c r="I254" s="115"/>
      <c r="J254" s="115"/>
      <c r="K254" s="115"/>
      <c r="L254" s="115"/>
      <c r="M254" s="115"/>
      <c r="N254" s="115">
        <v>-9.4550697708894909</v>
      </c>
      <c r="O254" s="115">
        <v>0.14706241666214301</v>
      </c>
      <c r="P254" s="115">
        <v>8.8541539380783707</v>
      </c>
      <c r="Q254" s="115">
        <v>15.2320768548472</v>
      </c>
    </row>
    <row r="255" spans="1:17" x14ac:dyDescent="0.25">
      <c r="A255" s="113" t="s">
        <v>199</v>
      </c>
      <c r="B255" s="114">
        <v>43959</v>
      </c>
      <c r="C255" s="115">
        <v>40.24</v>
      </c>
      <c r="D255" s="115"/>
      <c r="E255" s="115"/>
      <c r="F255" s="115"/>
      <c r="G255" s="115"/>
      <c r="H255" s="115"/>
      <c r="I255" s="115"/>
      <c r="J255" s="115"/>
      <c r="K255" s="115"/>
      <c r="L255" s="115"/>
      <c r="M255" s="115"/>
      <c r="N255" s="115">
        <v>-25.0939795181053</v>
      </c>
      <c r="O255" s="115">
        <v>-5.717298278406</v>
      </c>
      <c r="P255" s="115">
        <v>1.8319587331879901</v>
      </c>
      <c r="Q255" s="115">
        <v>26.571015888300401</v>
      </c>
    </row>
    <row r="256" spans="1:17" x14ac:dyDescent="0.25">
      <c r="A256" s="113" t="s">
        <v>372</v>
      </c>
      <c r="B256" s="114">
        <v>43959</v>
      </c>
      <c r="C256" s="115">
        <v>119.66670000000001</v>
      </c>
      <c r="D256" s="115"/>
      <c r="E256" s="115"/>
      <c r="F256" s="115"/>
      <c r="G256" s="115"/>
      <c r="H256" s="115"/>
      <c r="I256" s="115"/>
      <c r="J256" s="115"/>
      <c r="K256" s="115"/>
      <c r="L256" s="115"/>
      <c r="M256" s="115"/>
      <c r="N256" s="115">
        <v>-17.129802301495999</v>
      </c>
      <c r="O256" s="115">
        <v>-3.2376062462933501</v>
      </c>
      <c r="P256" s="115">
        <v>1.6672071881575501</v>
      </c>
      <c r="Q256" s="115">
        <v>10.488521711451099</v>
      </c>
    </row>
    <row r="257" spans="1:17" x14ac:dyDescent="0.25">
      <c r="A257" s="113" t="s">
        <v>201</v>
      </c>
      <c r="B257" s="114">
        <v>43959</v>
      </c>
      <c r="C257" s="115">
        <v>10.920400000000001</v>
      </c>
      <c r="D257" s="115"/>
      <c r="E257" s="115"/>
      <c r="F257" s="115"/>
      <c r="G257" s="115"/>
      <c r="H257" s="115"/>
      <c r="I257" s="115"/>
      <c r="J257" s="115"/>
      <c r="K257" s="115"/>
      <c r="L257" s="115"/>
      <c r="M257" s="115"/>
      <c r="N257" s="115">
        <v>-18.3786415518349</v>
      </c>
      <c r="O257" s="115">
        <v>-4.5793027004658899</v>
      </c>
      <c r="P257" s="115">
        <v>1.9587796588334401</v>
      </c>
      <c r="Q257" s="115">
        <v>1.83434083199341</v>
      </c>
    </row>
    <row r="258" spans="1:17" x14ac:dyDescent="0.25">
      <c r="A258" s="113" t="s">
        <v>202</v>
      </c>
      <c r="B258" s="114">
        <v>43959</v>
      </c>
      <c r="C258" s="115">
        <v>11.7372</v>
      </c>
      <c r="D258" s="115"/>
      <c r="E258" s="115"/>
      <c r="F258" s="115"/>
      <c r="G258" s="115"/>
      <c r="H258" s="115"/>
      <c r="I258" s="115"/>
      <c r="J258" s="115"/>
      <c r="K258" s="115"/>
      <c r="L258" s="115"/>
      <c r="M258" s="115"/>
      <c r="N258" s="115">
        <v>-15.0193144918422</v>
      </c>
      <c r="O258" s="115">
        <v>-2.9223077793260601</v>
      </c>
      <c r="P258" s="115">
        <v>4.5027077207241204</v>
      </c>
      <c r="Q258" s="115">
        <v>3.3459920932905498</v>
      </c>
    </row>
    <row r="259" spans="1:17" x14ac:dyDescent="0.25">
      <c r="A259" s="113" t="s">
        <v>203</v>
      </c>
      <c r="B259" s="114">
        <v>43959</v>
      </c>
      <c r="C259" s="115">
        <v>11.5731</v>
      </c>
      <c r="D259" s="115"/>
      <c r="E259" s="115"/>
      <c r="F259" s="115"/>
      <c r="G259" s="115"/>
      <c r="H259" s="115"/>
      <c r="I259" s="115"/>
      <c r="J259" s="115"/>
      <c r="K259" s="115"/>
      <c r="L259" s="115"/>
      <c r="M259" s="115"/>
      <c r="N259" s="115">
        <v>-15.3530680229797</v>
      </c>
      <c r="O259" s="115">
        <v>-2.1856889577472098</v>
      </c>
      <c r="P259" s="115"/>
      <c r="Q259" s="115">
        <v>3.8304302868579101</v>
      </c>
    </row>
    <row r="260" spans="1:17" x14ac:dyDescent="0.25">
      <c r="A260" s="113" t="s">
        <v>204</v>
      </c>
      <c r="B260" s="114">
        <v>43959</v>
      </c>
      <c r="C260" s="115">
        <v>11.801500000000001</v>
      </c>
      <c r="D260" s="115"/>
      <c r="E260" s="115"/>
      <c r="F260" s="115"/>
      <c r="G260" s="115"/>
      <c r="H260" s="115"/>
      <c r="I260" s="115"/>
      <c r="J260" s="115"/>
      <c r="K260" s="115"/>
      <c r="L260" s="115"/>
      <c r="M260" s="115"/>
      <c r="N260" s="115">
        <v>-5.45432604334649</v>
      </c>
      <c r="O260" s="115">
        <v>4.8918720251395698</v>
      </c>
      <c r="P260" s="115"/>
      <c r="Q260" s="115">
        <v>5.7984788359788402</v>
      </c>
    </row>
    <row r="261" spans="1:17" x14ac:dyDescent="0.25">
      <c r="A261" s="113" t="s">
        <v>205</v>
      </c>
      <c r="B261" s="114">
        <v>43959</v>
      </c>
      <c r="C261" s="115">
        <v>8.6654</v>
      </c>
      <c r="D261" s="115"/>
      <c r="E261" s="115"/>
      <c r="F261" s="115"/>
      <c r="G261" s="115"/>
      <c r="H261" s="115"/>
      <c r="I261" s="115"/>
      <c r="J261" s="115"/>
      <c r="K261" s="115"/>
      <c r="L261" s="115"/>
      <c r="M261" s="115"/>
      <c r="N261" s="115">
        <v>-12.842095940641499</v>
      </c>
      <c r="O261" s="115"/>
      <c r="P261" s="115"/>
      <c r="Q261" s="115">
        <v>-6.3017981888745203</v>
      </c>
    </row>
    <row r="262" spans="1:17" x14ac:dyDescent="0.25">
      <c r="A262" s="113" t="s">
        <v>206</v>
      </c>
      <c r="B262" s="114">
        <v>43959</v>
      </c>
      <c r="C262" s="115">
        <v>8.7561999999999998</v>
      </c>
      <c r="D262" s="115"/>
      <c r="E262" s="115"/>
      <c r="F262" s="115"/>
      <c r="G262" s="115"/>
      <c r="H262" s="115"/>
      <c r="I262" s="115"/>
      <c r="J262" s="115"/>
      <c r="K262" s="115"/>
      <c r="L262" s="115"/>
      <c r="M262" s="115"/>
      <c r="N262" s="115">
        <v>-14.8551101032775</v>
      </c>
      <c r="O262" s="115"/>
      <c r="P262" s="115"/>
      <c r="Q262" s="115">
        <v>-6.8681845688351002</v>
      </c>
    </row>
    <row r="263" spans="1:17" x14ac:dyDescent="0.25">
      <c r="A263" s="113" t="s">
        <v>207</v>
      </c>
      <c r="B263" s="114">
        <v>43959</v>
      </c>
      <c r="C263" s="115">
        <v>25.2072</v>
      </c>
      <c r="D263" s="115"/>
      <c r="E263" s="115"/>
      <c r="F263" s="115"/>
      <c r="G263" s="115"/>
      <c r="H263" s="115"/>
      <c r="I263" s="115"/>
      <c r="J263" s="115"/>
      <c r="K263" s="115"/>
      <c r="L263" s="115"/>
      <c r="M263" s="115"/>
      <c r="N263" s="115">
        <v>3.7827680972959201</v>
      </c>
      <c r="O263" s="115">
        <v>8.5137266680403396</v>
      </c>
      <c r="P263" s="115">
        <v>11.7944676625673</v>
      </c>
      <c r="Q263" s="115">
        <v>24.857268248992401</v>
      </c>
    </row>
    <row r="264" spans="1:17" x14ac:dyDescent="0.25">
      <c r="A264" s="113" t="s">
        <v>208</v>
      </c>
      <c r="B264" s="114">
        <v>43959</v>
      </c>
      <c r="C264" s="115">
        <v>9.6563999999999997</v>
      </c>
      <c r="D264" s="115"/>
      <c r="E264" s="115"/>
      <c r="F264" s="115"/>
      <c r="G264" s="115"/>
      <c r="H264" s="115"/>
      <c r="I264" s="115"/>
      <c r="J264" s="115"/>
      <c r="K264" s="115"/>
      <c r="L264" s="115"/>
      <c r="M264" s="115"/>
      <c r="N264" s="115">
        <v>-5.2778117208720001</v>
      </c>
      <c r="O264" s="115"/>
      <c r="P264" s="115"/>
      <c r="Q264" s="115">
        <v>-2.67407249466951</v>
      </c>
    </row>
    <row r="265" spans="1:17" x14ac:dyDescent="0.25">
      <c r="A265" s="113" t="s">
        <v>209</v>
      </c>
      <c r="B265" s="114">
        <v>43959</v>
      </c>
      <c r="C265" s="115">
        <v>77.537999999999997</v>
      </c>
      <c r="D265" s="115"/>
      <c r="E265" s="115"/>
      <c r="F265" s="115"/>
      <c r="G265" s="115"/>
      <c r="H265" s="115"/>
      <c r="I265" s="115"/>
      <c r="J265" s="115"/>
      <c r="K265" s="115"/>
      <c r="L265" s="115"/>
      <c r="M265" s="115"/>
      <c r="N265" s="115">
        <v>-23.403290049655901</v>
      </c>
      <c r="O265" s="115">
        <v>-6.7432587561142601</v>
      </c>
      <c r="P265" s="115">
        <v>1.90257330876374</v>
      </c>
      <c r="Q265" s="115">
        <v>8.0575290123633891</v>
      </c>
    </row>
    <row r="266" spans="1:17" x14ac:dyDescent="0.25">
      <c r="A266" s="113" t="s">
        <v>210</v>
      </c>
      <c r="B266" s="114">
        <v>43959</v>
      </c>
      <c r="C266" s="115">
        <v>6.7370999999999999</v>
      </c>
      <c r="D266" s="115"/>
      <c r="E266" s="115"/>
      <c r="F266" s="115"/>
      <c r="G266" s="115"/>
      <c r="H266" s="115"/>
      <c r="I266" s="115"/>
      <c r="J266" s="115"/>
      <c r="K266" s="115"/>
      <c r="L266" s="115"/>
      <c r="M266" s="115"/>
      <c r="N266" s="115">
        <v>-33.734313300839503</v>
      </c>
      <c r="O266" s="115">
        <v>-14.982615598795499</v>
      </c>
      <c r="P266" s="115"/>
      <c r="Q266" s="115">
        <v>-9.3998303078137297</v>
      </c>
    </row>
    <row r="267" spans="1:17" x14ac:dyDescent="0.25">
      <c r="A267" s="113" t="s">
        <v>211</v>
      </c>
      <c r="B267" s="114">
        <v>43959</v>
      </c>
      <c r="C267" s="115">
        <v>5.6882000000000001</v>
      </c>
      <c r="D267" s="115"/>
      <c r="E267" s="115"/>
      <c r="F267" s="115"/>
      <c r="G267" s="115"/>
      <c r="H267" s="115"/>
      <c r="I267" s="115"/>
      <c r="J267" s="115"/>
      <c r="K267" s="115"/>
      <c r="L267" s="115"/>
      <c r="M267" s="115"/>
      <c r="N267" s="115">
        <v>-33.708824812912503</v>
      </c>
      <c r="O267" s="115">
        <v>-14.856499480634101</v>
      </c>
      <c r="P267" s="115"/>
      <c r="Q267" s="115">
        <v>-13.7932252410167</v>
      </c>
    </row>
    <row r="268" spans="1:17" x14ac:dyDescent="0.25">
      <c r="A268" s="113" t="s">
        <v>212</v>
      </c>
      <c r="B268" s="114">
        <v>43959</v>
      </c>
      <c r="C268" s="115">
        <v>5.548</v>
      </c>
      <c r="D268" s="115"/>
      <c r="E268" s="115"/>
      <c r="F268" s="115"/>
      <c r="G268" s="115"/>
      <c r="H268" s="115"/>
      <c r="I268" s="115"/>
      <c r="J268" s="115"/>
      <c r="K268" s="115"/>
      <c r="L268" s="115"/>
      <c r="M268" s="115"/>
      <c r="N268" s="115">
        <v>-33.9457566951423</v>
      </c>
      <c r="O268" s="115"/>
      <c r="P268" s="115"/>
      <c r="Q268" s="115">
        <v>-15.6549132947977</v>
      </c>
    </row>
    <row r="269" spans="1:17" x14ac:dyDescent="0.25">
      <c r="A269" s="113" t="s">
        <v>213</v>
      </c>
      <c r="B269" s="114">
        <v>43959</v>
      </c>
      <c r="C269" s="115">
        <v>5.1856</v>
      </c>
      <c r="D269" s="115"/>
      <c r="E269" s="115"/>
      <c r="F269" s="115"/>
      <c r="G269" s="115"/>
      <c r="H269" s="115"/>
      <c r="I269" s="115"/>
      <c r="J269" s="115"/>
      <c r="K269" s="115"/>
      <c r="L269" s="115"/>
      <c r="M269" s="115"/>
      <c r="N269" s="115">
        <v>-35.2555344618996</v>
      </c>
      <c r="O269" s="115"/>
      <c r="P269" s="115"/>
      <c r="Q269" s="115">
        <v>-18.4392025183631</v>
      </c>
    </row>
    <row r="270" spans="1:17" x14ac:dyDescent="0.25">
      <c r="A270" s="113" t="s">
        <v>214</v>
      </c>
      <c r="B270" s="114">
        <v>43959</v>
      </c>
      <c r="C270" s="115">
        <v>10.9718</v>
      </c>
      <c r="D270" s="115"/>
      <c r="E270" s="115"/>
      <c r="F270" s="115"/>
      <c r="G270" s="115"/>
      <c r="H270" s="115"/>
      <c r="I270" s="115"/>
      <c r="J270" s="115"/>
      <c r="K270" s="115"/>
      <c r="L270" s="115"/>
      <c r="M270" s="115"/>
      <c r="N270" s="115">
        <v>-18.733235082294801</v>
      </c>
      <c r="O270" s="115">
        <v>-4.1842293210033903</v>
      </c>
      <c r="P270" s="115">
        <v>2.3616838088428</v>
      </c>
      <c r="Q270" s="115">
        <v>1.8968288770053501</v>
      </c>
    </row>
    <row r="271" spans="1:17" x14ac:dyDescent="0.25">
      <c r="A271" s="113" t="s">
        <v>215</v>
      </c>
      <c r="B271" s="114">
        <v>43959</v>
      </c>
      <c r="C271" s="115">
        <v>12.0672</v>
      </c>
      <c r="D271" s="115"/>
      <c r="E271" s="115"/>
      <c r="F271" s="115"/>
      <c r="G271" s="115"/>
      <c r="H271" s="115"/>
      <c r="I271" s="115"/>
      <c r="J271" s="115"/>
      <c r="K271" s="115"/>
      <c r="L271" s="115"/>
      <c r="M271" s="115"/>
      <c r="N271" s="115">
        <v>-16.766990016598601</v>
      </c>
      <c r="O271" s="115">
        <v>-3.2985152297833</v>
      </c>
      <c r="P271" s="115"/>
      <c r="Q271" s="115">
        <v>5.00018555334659</v>
      </c>
    </row>
    <row r="272" spans="1:17" x14ac:dyDescent="0.25">
      <c r="A272" s="113" t="s">
        <v>216</v>
      </c>
      <c r="B272" s="114">
        <v>43959</v>
      </c>
      <c r="C272" s="115">
        <v>5.5602</v>
      </c>
      <c r="D272" s="115"/>
      <c r="E272" s="115"/>
      <c r="F272" s="115"/>
      <c r="G272" s="115"/>
      <c r="H272" s="115"/>
      <c r="I272" s="115"/>
      <c r="J272" s="115"/>
      <c r="K272" s="115"/>
      <c r="L272" s="115"/>
      <c r="M272" s="115"/>
      <c r="N272" s="115">
        <v>-33.933301938779103</v>
      </c>
      <c r="O272" s="115"/>
      <c r="P272" s="115"/>
      <c r="Q272" s="115">
        <v>-20.991282383419701</v>
      </c>
    </row>
    <row r="273" spans="1:17" x14ac:dyDescent="0.25">
      <c r="A273" s="113" t="s">
        <v>217</v>
      </c>
      <c r="B273" s="114">
        <v>43959</v>
      </c>
      <c r="C273" s="115">
        <v>6.7568999999999999</v>
      </c>
      <c r="D273" s="115"/>
      <c r="E273" s="115"/>
      <c r="F273" s="115"/>
      <c r="G273" s="115"/>
      <c r="H273" s="115"/>
      <c r="I273" s="115"/>
      <c r="J273" s="115"/>
      <c r="K273" s="115"/>
      <c r="L273" s="115"/>
      <c r="M273" s="115"/>
      <c r="N273" s="115">
        <v>-30.019752695327401</v>
      </c>
      <c r="O273" s="115"/>
      <c r="P273" s="115"/>
      <c r="Q273" s="115">
        <v>-17.433453608247401</v>
      </c>
    </row>
    <row r="274" spans="1:17" x14ac:dyDescent="0.25">
      <c r="A274" s="113" t="s">
        <v>218</v>
      </c>
      <c r="B274" s="114">
        <v>43959</v>
      </c>
      <c r="C274" s="115">
        <v>15.9565</v>
      </c>
      <c r="D274" s="115"/>
      <c r="E274" s="115"/>
      <c r="F274" s="115"/>
      <c r="G274" s="115"/>
      <c r="H274" s="115"/>
      <c r="I274" s="115"/>
      <c r="J274" s="115"/>
      <c r="K274" s="115"/>
      <c r="L274" s="115"/>
      <c r="M274" s="115"/>
      <c r="N274" s="115">
        <v>-13.9285940204109</v>
      </c>
      <c r="O274" s="115">
        <v>-0.36311916247070303</v>
      </c>
      <c r="P274" s="115">
        <v>8.0843119546485003</v>
      </c>
      <c r="Q274" s="115">
        <v>10.688901179941</v>
      </c>
    </row>
    <row r="275" spans="1:17" x14ac:dyDescent="0.25">
      <c r="A275" s="113" t="s">
        <v>219</v>
      </c>
      <c r="B275" s="114">
        <v>43959</v>
      </c>
      <c r="C275" s="115">
        <v>69.099999999999994</v>
      </c>
      <c r="D275" s="115"/>
      <c r="E275" s="115"/>
      <c r="F275" s="115"/>
      <c r="G275" s="115"/>
      <c r="H275" s="115"/>
      <c r="I275" s="115"/>
      <c r="J275" s="115"/>
      <c r="K275" s="115"/>
      <c r="L275" s="115"/>
      <c r="M275" s="115"/>
      <c r="N275" s="115">
        <v>-13.6738261738262</v>
      </c>
      <c r="O275" s="115">
        <v>0.64355841300365402</v>
      </c>
      <c r="P275" s="115">
        <v>6.0934167117619298</v>
      </c>
      <c r="Q275" s="115">
        <v>10.688777662176999</v>
      </c>
    </row>
    <row r="276" spans="1:17" x14ac:dyDescent="0.25">
      <c r="A276" s="113" t="s">
        <v>220</v>
      </c>
      <c r="B276" s="114">
        <v>43959</v>
      </c>
      <c r="C276" s="115">
        <v>21.79</v>
      </c>
      <c r="D276" s="115"/>
      <c r="E276" s="115"/>
      <c r="F276" s="115"/>
      <c r="G276" s="115"/>
      <c r="H276" s="115"/>
      <c r="I276" s="115"/>
      <c r="J276" s="115"/>
      <c r="K276" s="115"/>
      <c r="L276" s="115"/>
      <c r="M276" s="115"/>
      <c r="N276" s="115">
        <v>-11.283697076046799</v>
      </c>
      <c r="O276" s="115">
        <v>-1.2361667059100501</v>
      </c>
      <c r="P276" s="115">
        <v>1.52994390250762</v>
      </c>
      <c r="Q276" s="115">
        <v>8.9694026149146993</v>
      </c>
    </row>
    <row r="277" spans="1:17" x14ac:dyDescent="0.25">
      <c r="A277" s="113" t="s">
        <v>221</v>
      </c>
      <c r="B277" s="114">
        <v>43959</v>
      </c>
      <c r="C277" s="115">
        <v>10.5732</v>
      </c>
      <c r="D277" s="115"/>
      <c r="E277" s="115"/>
      <c r="F277" s="115"/>
      <c r="G277" s="115"/>
      <c r="H277" s="115"/>
      <c r="I277" s="115"/>
      <c r="J277" s="115"/>
      <c r="K277" s="115"/>
      <c r="L277" s="115"/>
      <c r="M277" s="115"/>
      <c r="N277" s="115">
        <v>-23.093263772541899</v>
      </c>
      <c r="O277" s="115">
        <v>-7.1174648027385201</v>
      </c>
      <c r="P277" s="115"/>
      <c r="Q277" s="115">
        <v>1.3947866666666699</v>
      </c>
    </row>
    <row r="278" spans="1:17" x14ac:dyDescent="0.25">
      <c r="A278" s="113" t="s">
        <v>222</v>
      </c>
      <c r="B278" s="114">
        <v>43959</v>
      </c>
      <c r="C278" s="115">
        <v>7.7591999999999999</v>
      </c>
      <c r="D278" s="115"/>
      <c r="E278" s="115"/>
      <c r="F278" s="115"/>
      <c r="G278" s="115"/>
      <c r="H278" s="115"/>
      <c r="I278" s="115"/>
      <c r="J278" s="115"/>
      <c r="K278" s="115"/>
      <c r="L278" s="115"/>
      <c r="M278" s="115"/>
      <c r="N278" s="115">
        <v>-25.814023188615501</v>
      </c>
      <c r="O278" s="115">
        <v>-10.4229566661623</v>
      </c>
      <c r="P278" s="115"/>
      <c r="Q278" s="115">
        <v>-6.8214512093411201</v>
      </c>
    </row>
    <row r="279" spans="1:17" x14ac:dyDescent="0.25">
      <c r="A279" s="113" t="s">
        <v>223</v>
      </c>
      <c r="B279" s="114">
        <v>43959</v>
      </c>
      <c r="C279" s="115">
        <v>7.4137000000000004</v>
      </c>
      <c r="D279" s="115"/>
      <c r="E279" s="115"/>
      <c r="F279" s="115"/>
      <c r="G279" s="115"/>
      <c r="H279" s="115"/>
      <c r="I279" s="115"/>
      <c r="J279" s="115"/>
      <c r="K279" s="115"/>
      <c r="L279" s="115"/>
      <c r="M279" s="115"/>
      <c r="N279" s="115">
        <v>-23.2162258432685</v>
      </c>
      <c r="O279" s="115">
        <v>-8.9508966834386605</v>
      </c>
      <c r="P279" s="115"/>
      <c r="Q279" s="115">
        <v>-8.3098547535211207</v>
      </c>
    </row>
    <row r="280" spans="1:17" x14ac:dyDescent="0.25">
      <c r="A280" s="113" t="s">
        <v>224</v>
      </c>
      <c r="B280" s="114">
        <v>43959</v>
      </c>
      <c r="C280" s="115">
        <v>6.8525999999999998</v>
      </c>
      <c r="D280" s="115"/>
      <c r="E280" s="115"/>
      <c r="F280" s="115"/>
      <c r="G280" s="115"/>
      <c r="H280" s="115"/>
      <c r="I280" s="115"/>
      <c r="J280" s="115"/>
      <c r="K280" s="115"/>
      <c r="L280" s="115"/>
      <c r="M280" s="115"/>
      <c r="N280" s="115">
        <v>-20.349850163774502</v>
      </c>
      <c r="O280" s="115"/>
      <c r="P280" s="115"/>
      <c r="Q280" s="115">
        <v>-13.659940546967899</v>
      </c>
    </row>
    <row r="281" spans="1:17" x14ac:dyDescent="0.25">
      <c r="A281" s="113" t="s">
        <v>225</v>
      </c>
      <c r="B281" s="114">
        <v>43959</v>
      </c>
      <c r="C281" s="115">
        <v>7.1891999999999996</v>
      </c>
      <c r="D281" s="115"/>
      <c r="E281" s="115"/>
      <c r="F281" s="115"/>
      <c r="G281" s="115"/>
      <c r="H281" s="115"/>
      <c r="I281" s="115"/>
      <c r="J281" s="115"/>
      <c r="K281" s="115"/>
      <c r="L281" s="115"/>
      <c r="M281" s="115"/>
      <c r="N281" s="115">
        <v>-18.443885223908701</v>
      </c>
      <c r="O281" s="115"/>
      <c r="P281" s="115"/>
      <c r="Q281" s="115">
        <v>-13.272212160414</v>
      </c>
    </row>
    <row r="282" spans="1:17" x14ac:dyDescent="0.25">
      <c r="A282" s="113" t="s">
        <v>226</v>
      </c>
      <c r="B282" s="114">
        <v>43959</v>
      </c>
      <c r="C282" s="115">
        <v>77.045100000000005</v>
      </c>
      <c r="D282" s="115"/>
      <c r="E282" s="115"/>
      <c r="F282" s="115"/>
      <c r="G282" s="115"/>
      <c r="H282" s="115"/>
      <c r="I282" s="115"/>
      <c r="J282" s="115"/>
      <c r="K282" s="115"/>
      <c r="L282" s="115"/>
      <c r="M282" s="115"/>
      <c r="N282" s="115">
        <v>-12.8591439302457</v>
      </c>
      <c r="O282" s="115">
        <v>-1.7219973105592801</v>
      </c>
      <c r="P282" s="115">
        <v>4.0793483768994996</v>
      </c>
      <c r="Q282" s="115">
        <v>11.069436196937801</v>
      </c>
    </row>
    <row r="283" spans="1:17" x14ac:dyDescent="0.25">
      <c r="A283" s="135"/>
      <c r="B283" s="135"/>
      <c r="C283" s="135"/>
      <c r="D283" s="117"/>
      <c r="E283" s="117"/>
      <c r="F283" s="117"/>
      <c r="G283" s="117"/>
      <c r="H283" s="117"/>
      <c r="I283" s="117"/>
      <c r="J283" s="117"/>
      <c r="K283" s="117"/>
      <c r="L283" s="117"/>
      <c r="M283" s="117"/>
      <c r="N283" s="117" t="s">
        <v>4</v>
      </c>
      <c r="O283" s="117" t="s">
        <v>5</v>
      </c>
      <c r="P283" s="117" t="s">
        <v>6</v>
      </c>
      <c r="Q283" s="117" t="s">
        <v>46</v>
      </c>
    </row>
    <row r="284" spans="1:17" x14ac:dyDescent="0.25">
      <c r="A284" s="135"/>
      <c r="B284" s="135"/>
      <c r="C284" s="135"/>
      <c r="D284" s="117"/>
      <c r="E284" s="117"/>
      <c r="F284" s="117"/>
      <c r="G284" s="117"/>
      <c r="H284" s="117"/>
      <c r="I284" s="117"/>
      <c r="J284" s="117"/>
      <c r="K284" s="117"/>
      <c r="L284" s="117"/>
      <c r="M284" s="117"/>
      <c r="N284" s="117" t="s">
        <v>0</v>
      </c>
      <c r="O284" s="117" t="s">
        <v>0</v>
      </c>
      <c r="P284" s="117" t="s">
        <v>0</v>
      </c>
      <c r="Q284" s="117" t="s">
        <v>0</v>
      </c>
    </row>
    <row r="285" spans="1:17" x14ac:dyDescent="0.25">
      <c r="A285" s="117" t="s">
        <v>7</v>
      </c>
      <c r="B285" s="117" t="s">
        <v>8</v>
      </c>
      <c r="C285" s="117" t="s">
        <v>9</v>
      </c>
      <c r="D285" s="117"/>
      <c r="E285" s="117"/>
      <c r="F285" s="117"/>
      <c r="G285" s="117"/>
      <c r="H285" s="117"/>
      <c r="I285" s="117"/>
      <c r="J285" s="117"/>
      <c r="K285" s="117"/>
      <c r="L285" s="117"/>
      <c r="M285" s="117"/>
      <c r="N285" s="117"/>
      <c r="O285" s="117"/>
      <c r="P285" s="117"/>
      <c r="Q285" s="117"/>
    </row>
    <row r="286" spans="1:17" x14ac:dyDescent="0.25">
      <c r="A286" s="112" t="s">
        <v>387</v>
      </c>
      <c r="B286" s="112"/>
      <c r="C286" s="112"/>
      <c r="D286" s="112"/>
      <c r="E286" s="112"/>
      <c r="F286" s="112"/>
      <c r="G286" s="112"/>
      <c r="H286" s="112"/>
      <c r="I286" s="112"/>
      <c r="J286" s="112"/>
      <c r="K286" s="112"/>
      <c r="L286" s="112"/>
      <c r="M286" s="112"/>
      <c r="N286" s="112"/>
      <c r="O286" s="112"/>
      <c r="P286" s="112"/>
      <c r="Q286" s="112"/>
    </row>
    <row r="287" spans="1:17" x14ac:dyDescent="0.25">
      <c r="A287" s="113" t="s">
        <v>266</v>
      </c>
      <c r="B287" s="114">
        <v>43959</v>
      </c>
      <c r="C287" s="115">
        <v>33.06</v>
      </c>
      <c r="D287" s="115"/>
      <c r="E287" s="115"/>
      <c r="F287" s="115"/>
      <c r="G287" s="115"/>
      <c r="H287" s="115"/>
      <c r="I287" s="115"/>
      <c r="J287" s="115"/>
      <c r="K287" s="115"/>
      <c r="L287" s="115"/>
      <c r="M287" s="115"/>
      <c r="N287" s="115">
        <v>-13.101258007919601</v>
      </c>
      <c r="O287" s="115">
        <v>-0.505942479925376</v>
      </c>
      <c r="P287" s="115">
        <v>4.8145436076470602</v>
      </c>
      <c r="Q287" s="115">
        <v>16.949053564236799</v>
      </c>
    </row>
    <row r="288" spans="1:17" x14ac:dyDescent="0.25">
      <c r="A288" s="113" t="s">
        <v>406</v>
      </c>
      <c r="B288" s="114">
        <v>43959</v>
      </c>
      <c r="C288" s="115">
        <v>27.03</v>
      </c>
      <c r="D288" s="115"/>
      <c r="E288" s="115"/>
      <c r="F288" s="115"/>
      <c r="G288" s="115"/>
      <c r="H288" s="115"/>
      <c r="I288" s="115"/>
      <c r="J288" s="115"/>
      <c r="K288" s="115"/>
      <c r="L288" s="115"/>
      <c r="M288" s="115"/>
      <c r="N288" s="115">
        <v>-11.807181889149099</v>
      </c>
      <c r="O288" s="115">
        <v>0.34859130909339398</v>
      </c>
      <c r="P288" s="115">
        <v>5.6998876419408697</v>
      </c>
      <c r="Q288" s="115">
        <v>14.2633483841214</v>
      </c>
    </row>
    <row r="289" spans="1:17" x14ac:dyDescent="0.25">
      <c r="A289" s="113" t="s">
        <v>267</v>
      </c>
      <c r="B289" s="114">
        <v>43959</v>
      </c>
      <c r="C289" s="115">
        <v>27.03</v>
      </c>
      <c r="D289" s="115"/>
      <c r="E289" s="115"/>
      <c r="F289" s="115"/>
      <c r="G289" s="115"/>
      <c r="H289" s="115"/>
      <c r="I289" s="115"/>
      <c r="J289" s="115"/>
      <c r="K289" s="115"/>
      <c r="L289" s="115"/>
      <c r="M289" s="115"/>
      <c r="N289" s="115">
        <v>-11.807181889149099</v>
      </c>
      <c r="O289" s="115">
        <v>0.34859130909339398</v>
      </c>
      <c r="P289" s="115">
        <v>5.6998876419408697</v>
      </c>
      <c r="Q289" s="115">
        <v>14.2633483841214</v>
      </c>
    </row>
    <row r="290" spans="1:17" x14ac:dyDescent="0.25">
      <c r="A290" s="113" t="s">
        <v>268</v>
      </c>
      <c r="B290" s="114">
        <v>43959</v>
      </c>
      <c r="C290" s="115">
        <v>40.130899999999997</v>
      </c>
      <c r="D290" s="115"/>
      <c r="E290" s="115"/>
      <c r="F290" s="115"/>
      <c r="G290" s="115"/>
      <c r="H290" s="115"/>
      <c r="I290" s="115"/>
      <c r="J290" s="115"/>
      <c r="K290" s="115"/>
      <c r="L290" s="115"/>
      <c r="M290" s="115"/>
      <c r="N290" s="115">
        <v>-6.9956906235553404</v>
      </c>
      <c r="O290" s="115">
        <v>4.1006978729909997</v>
      </c>
      <c r="P290" s="115">
        <v>6.90343848068688</v>
      </c>
      <c r="Q290" s="115">
        <v>29.071579434311399</v>
      </c>
    </row>
    <row r="291" spans="1:17" x14ac:dyDescent="0.25">
      <c r="A291" s="113" t="s">
        <v>269</v>
      </c>
      <c r="B291" s="114">
        <v>43959</v>
      </c>
      <c r="C291" s="115">
        <v>35.18</v>
      </c>
      <c r="D291" s="115"/>
      <c r="E291" s="115"/>
      <c r="F291" s="115"/>
      <c r="G291" s="115"/>
      <c r="H291" s="115"/>
      <c r="I291" s="115"/>
      <c r="J291" s="115"/>
      <c r="K291" s="115"/>
      <c r="L291" s="115"/>
      <c r="M291" s="115"/>
      <c r="N291" s="115">
        <v>-17.466799915438301</v>
      </c>
      <c r="O291" s="115">
        <v>-6.4129331271600902</v>
      </c>
      <c r="P291" s="115">
        <v>-6.2272362718909603E-2</v>
      </c>
      <c r="Q291" s="115">
        <v>-1.8339536591619201</v>
      </c>
    </row>
    <row r="292" spans="1:17" x14ac:dyDescent="0.25">
      <c r="A292" s="113" t="s">
        <v>270</v>
      </c>
      <c r="B292" s="114">
        <v>43959</v>
      </c>
      <c r="C292" s="115">
        <v>33.918999999999997</v>
      </c>
      <c r="D292" s="115"/>
      <c r="E292" s="115"/>
      <c r="F292" s="115"/>
      <c r="G292" s="115"/>
      <c r="H292" s="115"/>
      <c r="I292" s="115"/>
      <c r="J292" s="115"/>
      <c r="K292" s="115"/>
      <c r="L292" s="115"/>
      <c r="M292" s="115"/>
      <c r="N292" s="115">
        <v>-8.1706531375432405</v>
      </c>
      <c r="O292" s="115">
        <v>-7.2497751254501905E-2</v>
      </c>
      <c r="P292" s="115">
        <v>3.7553409881938098</v>
      </c>
      <c r="Q292" s="115">
        <v>16.6706797784991</v>
      </c>
    </row>
    <row r="293" spans="1:17" x14ac:dyDescent="0.25">
      <c r="A293" s="113" t="s">
        <v>271</v>
      </c>
      <c r="B293" s="114">
        <v>43959</v>
      </c>
      <c r="C293" s="115">
        <v>8.1</v>
      </c>
      <c r="D293" s="115"/>
      <c r="E293" s="115"/>
      <c r="F293" s="115"/>
      <c r="G293" s="115"/>
      <c r="H293" s="115"/>
      <c r="I293" s="115"/>
      <c r="J293" s="115"/>
      <c r="K293" s="115"/>
      <c r="L293" s="115"/>
      <c r="M293" s="115"/>
      <c r="N293" s="115">
        <v>-1.6943869701310501</v>
      </c>
      <c r="O293" s="115"/>
      <c r="P293" s="115"/>
      <c r="Q293" s="115">
        <v>-8.5723114956736701</v>
      </c>
    </row>
    <row r="294" spans="1:17" x14ac:dyDescent="0.25">
      <c r="A294" s="113" t="s">
        <v>272</v>
      </c>
      <c r="B294" s="114">
        <v>43959</v>
      </c>
      <c r="C294" s="115">
        <v>9.8000000000000007</v>
      </c>
      <c r="D294" s="115"/>
      <c r="E294" s="115"/>
      <c r="F294" s="115"/>
      <c r="G294" s="115"/>
      <c r="H294" s="115"/>
      <c r="I294" s="115"/>
      <c r="J294" s="115"/>
      <c r="K294" s="115"/>
      <c r="L294" s="115"/>
      <c r="M294" s="115"/>
      <c r="N294" s="115">
        <v>-5.3906365381775103</v>
      </c>
      <c r="O294" s="115"/>
      <c r="P294" s="115"/>
      <c r="Q294" s="115">
        <v>-1.28747795414461</v>
      </c>
    </row>
    <row r="295" spans="1:17" x14ac:dyDescent="0.25">
      <c r="A295" s="113" t="s">
        <v>273</v>
      </c>
      <c r="B295" s="114">
        <v>43959</v>
      </c>
      <c r="C295" s="115">
        <v>48.89</v>
      </c>
      <c r="D295" s="115"/>
      <c r="E295" s="115"/>
      <c r="F295" s="115"/>
      <c r="G295" s="115"/>
      <c r="H295" s="115"/>
      <c r="I295" s="115"/>
      <c r="J295" s="115"/>
      <c r="K295" s="115"/>
      <c r="L295" s="115"/>
      <c r="M295" s="115"/>
      <c r="N295" s="115">
        <v>0.47137604747114997</v>
      </c>
      <c r="O295" s="115">
        <v>3.1379877343510101</v>
      </c>
      <c r="P295" s="115">
        <v>6.7157886328377598</v>
      </c>
      <c r="Q295" s="115">
        <v>34.706234718826401</v>
      </c>
    </row>
    <row r="296" spans="1:17" x14ac:dyDescent="0.25">
      <c r="A296" s="113" t="s">
        <v>274</v>
      </c>
      <c r="B296" s="114">
        <v>43959</v>
      </c>
      <c r="C296" s="115">
        <v>58.62</v>
      </c>
      <c r="D296" s="115"/>
      <c r="E296" s="115"/>
      <c r="F296" s="115"/>
      <c r="G296" s="115"/>
      <c r="H296" s="115"/>
      <c r="I296" s="115"/>
      <c r="J296" s="115"/>
      <c r="K296" s="115"/>
      <c r="L296" s="115"/>
      <c r="M296" s="115"/>
      <c r="N296" s="115">
        <v>-6.9922644309450597</v>
      </c>
      <c r="O296" s="115">
        <v>3.1530495409842798</v>
      </c>
      <c r="P296" s="115">
        <v>6.1395696527506196</v>
      </c>
      <c r="Q296" s="115">
        <v>41.050029563114599</v>
      </c>
    </row>
    <row r="297" spans="1:17" x14ac:dyDescent="0.25">
      <c r="A297" s="113" t="s">
        <v>275</v>
      </c>
      <c r="B297" s="114">
        <v>43959</v>
      </c>
      <c r="C297" s="115">
        <v>40.067999999999998</v>
      </c>
      <c r="D297" s="115"/>
      <c r="E297" s="115"/>
      <c r="F297" s="115"/>
      <c r="G297" s="115"/>
      <c r="H297" s="115"/>
      <c r="I297" s="115"/>
      <c r="J297" s="115"/>
      <c r="K297" s="115"/>
      <c r="L297" s="115"/>
      <c r="M297" s="115"/>
      <c r="N297" s="115">
        <v>-14.650714403388699</v>
      </c>
      <c r="O297" s="115">
        <v>-1.8427903466873601</v>
      </c>
      <c r="P297" s="115">
        <v>6.1883019812070401</v>
      </c>
      <c r="Q297" s="115">
        <v>22.586581601152499</v>
      </c>
    </row>
    <row r="298" spans="1:17" x14ac:dyDescent="0.25">
      <c r="A298" s="113" t="s">
        <v>276</v>
      </c>
      <c r="B298" s="114">
        <v>43959</v>
      </c>
      <c r="C298" s="115">
        <v>37.68</v>
      </c>
      <c r="D298" s="115"/>
      <c r="E298" s="115"/>
      <c r="F298" s="115"/>
      <c r="G298" s="115"/>
      <c r="H298" s="115"/>
      <c r="I298" s="115"/>
      <c r="J298" s="115"/>
      <c r="K298" s="115"/>
      <c r="L298" s="115"/>
      <c r="M298" s="115"/>
      <c r="N298" s="115">
        <v>-16.054878427163999</v>
      </c>
      <c r="O298" s="115">
        <v>-4.1406140004173002</v>
      </c>
      <c r="P298" s="115">
        <v>1.5543606642793899</v>
      </c>
      <c r="Q298" s="115">
        <v>24.362671810947699</v>
      </c>
    </row>
    <row r="299" spans="1:17" x14ac:dyDescent="0.25">
      <c r="A299" s="113" t="s">
        <v>277</v>
      </c>
      <c r="B299" s="114">
        <v>43959</v>
      </c>
      <c r="C299" s="115">
        <v>11.226000000000001</v>
      </c>
      <c r="D299" s="115"/>
      <c r="E299" s="115"/>
      <c r="F299" s="115"/>
      <c r="G299" s="115"/>
      <c r="H299" s="115"/>
      <c r="I299" s="115"/>
      <c r="J299" s="115"/>
      <c r="K299" s="115"/>
      <c r="L299" s="115"/>
      <c r="M299" s="115"/>
      <c r="N299" s="115">
        <v>-20.0305462438623</v>
      </c>
      <c r="O299" s="115">
        <v>-4.3723193147387001</v>
      </c>
      <c r="P299" s="115"/>
      <c r="Q299" s="115">
        <v>2.8126335637963602</v>
      </c>
    </row>
    <row r="300" spans="1:17" x14ac:dyDescent="0.25">
      <c r="A300" s="113" t="s">
        <v>278</v>
      </c>
      <c r="B300" s="114">
        <v>43959</v>
      </c>
      <c r="C300" s="115">
        <v>412.01960000000003</v>
      </c>
      <c r="D300" s="115"/>
      <c r="E300" s="115"/>
      <c r="F300" s="115"/>
      <c r="G300" s="115"/>
      <c r="H300" s="115"/>
      <c r="I300" s="115"/>
      <c r="J300" s="115"/>
      <c r="K300" s="115"/>
      <c r="L300" s="115"/>
      <c r="M300" s="115"/>
      <c r="N300" s="115">
        <v>-25.751958485800099</v>
      </c>
      <c r="O300" s="115">
        <v>-5.9466729837829897</v>
      </c>
      <c r="P300" s="115">
        <v>0.231253729651752</v>
      </c>
      <c r="Q300" s="115">
        <v>190.59248473827799</v>
      </c>
    </row>
    <row r="301" spans="1:17" x14ac:dyDescent="0.25">
      <c r="A301" s="113" t="s">
        <v>279</v>
      </c>
      <c r="B301" s="114">
        <v>43959</v>
      </c>
      <c r="C301" s="115">
        <v>277.29000000000002</v>
      </c>
      <c r="D301" s="115"/>
      <c r="E301" s="115"/>
      <c r="F301" s="115"/>
      <c r="G301" s="115"/>
      <c r="H301" s="115"/>
      <c r="I301" s="115"/>
      <c r="J301" s="115"/>
      <c r="K301" s="115"/>
      <c r="L301" s="115"/>
      <c r="M301" s="115"/>
      <c r="N301" s="115">
        <v>-21.457948478741599</v>
      </c>
      <c r="O301" s="115">
        <v>-2.7201250153471701</v>
      </c>
      <c r="P301" s="115">
        <v>4.0042354720217901</v>
      </c>
      <c r="Q301" s="115">
        <v>138.07083215397699</v>
      </c>
    </row>
    <row r="302" spans="1:17" x14ac:dyDescent="0.25">
      <c r="A302" s="113" t="s">
        <v>280</v>
      </c>
      <c r="B302" s="114">
        <v>43959</v>
      </c>
      <c r="C302" s="115">
        <v>380.59899999999999</v>
      </c>
      <c r="D302" s="115"/>
      <c r="E302" s="115"/>
      <c r="F302" s="115"/>
      <c r="G302" s="115"/>
      <c r="H302" s="115"/>
      <c r="I302" s="115"/>
      <c r="J302" s="115"/>
      <c r="K302" s="115"/>
      <c r="L302" s="115"/>
      <c r="M302" s="115"/>
      <c r="N302" s="115">
        <v>-25.343966581422599</v>
      </c>
      <c r="O302" s="115">
        <v>-7.2351583622680797</v>
      </c>
      <c r="P302" s="115">
        <v>-9.4923379090262397E-2</v>
      </c>
      <c r="Q302" s="115">
        <v>510.71109998602299</v>
      </c>
    </row>
    <row r="303" spans="1:17" x14ac:dyDescent="0.25">
      <c r="A303" s="113" t="s">
        <v>281</v>
      </c>
      <c r="B303" s="114">
        <v>43959</v>
      </c>
      <c r="C303" s="115">
        <v>29.1066</v>
      </c>
      <c r="D303" s="115"/>
      <c r="E303" s="115"/>
      <c r="F303" s="115"/>
      <c r="G303" s="115"/>
      <c r="H303" s="115"/>
      <c r="I303" s="115"/>
      <c r="J303" s="115"/>
      <c r="K303" s="115"/>
      <c r="L303" s="115"/>
      <c r="M303" s="115"/>
      <c r="N303" s="115">
        <v>-17.874599110429301</v>
      </c>
      <c r="O303" s="115">
        <v>-5.4002040109404801</v>
      </c>
      <c r="P303" s="115">
        <v>2.63811640437009</v>
      </c>
      <c r="Q303" s="115">
        <v>14.314263136289</v>
      </c>
    </row>
    <row r="304" spans="1:17" x14ac:dyDescent="0.25">
      <c r="A304" s="113" t="s">
        <v>282</v>
      </c>
      <c r="B304" s="114">
        <v>43959</v>
      </c>
      <c r="C304" s="115">
        <v>296.98</v>
      </c>
      <c r="D304" s="115"/>
      <c r="E304" s="115"/>
      <c r="F304" s="115"/>
      <c r="G304" s="115"/>
      <c r="H304" s="115"/>
      <c r="I304" s="115"/>
      <c r="J304" s="115"/>
      <c r="K304" s="115"/>
      <c r="L304" s="115"/>
      <c r="M304" s="115"/>
      <c r="N304" s="115">
        <v>-20.528845900937899</v>
      </c>
      <c r="O304" s="115">
        <v>-2.91703659367696</v>
      </c>
      <c r="P304" s="115">
        <v>2.5289989127633299</v>
      </c>
      <c r="Q304" s="115">
        <v>138.40869450317101</v>
      </c>
    </row>
    <row r="305" spans="1:17" x14ac:dyDescent="0.25">
      <c r="A305" s="113" t="s">
        <v>283</v>
      </c>
      <c r="B305" s="114">
        <v>43959</v>
      </c>
      <c r="C305" s="115">
        <v>7.88</v>
      </c>
      <c r="D305" s="115"/>
      <c r="E305" s="115"/>
      <c r="F305" s="115"/>
      <c r="G305" s="115"/>
      <c r="H305" s="115"/>
      <c r="I305" s="115"/>
      <c r="J305" s="115"/>
      <c r="K305" s="115"/>
      <c r="L305" s="115"/>
      <c r="M305" s="115"/>
      <c r="N305" s="115">
        <v>-24.812858460047799</v>
      </c>
      <c r="O305" s="115"/>
      <c r="P305" s="115"/>
      <c r="Q305" s="115">
        <v>-9.9588159588159595</v>
      </c>
    </row>
    <row r="306" spans="1:17" x14ac:dyDescent="0.25">
      <c r="A306" s="113" t="s">
        <v>284</v>
      </c>
      <c r="B306" s="114">
        <v>43959</v>
      </c>
      <c r="C306" s="115">
        <v>22.49</v>
      </c>
      <c r="D306" s="115"/>
      <c r="E306" s="115"/>
      <c r="F306" s="115"/>
      <c r="G306" s="115"/>
      <c r="H306" s="115"/>
      <c r="I306" s="115"/>
      <c r="J306" s="115"/>
      <c r="K306" s="115"/>
      <c r="L306" s="115"/>
      <c r="M306" s="115"/>
      <c r="N306" s="115">
        <v>-10.689253476854599</v>
      </c>
      <c r="O306" s="115">
        <v>-1.7668075297733401</v>
      </c>
      <c r="P306" s="115">
        <v>2.8409698993401502</v>
      </c>
      <c r="Q306" s="115">
        <v>18.745271381578899</v>
      </c>
    </row>
    <row r="307" spans="1:17" x14ac:dyDescent="0.25">
      <c r="A307" s="113" t="s">
        <v>285</v>
      </c>
      <c r="B307" s="114">
        <v>43959</v>
      </c>
      <c r="C307" s="115">
        <v>41.61</v>
      </c>
      <c r="D307" s="115"/>
      <c r="E307" s="115"/>
      <c r="F307" s="115"/>
      <c r="G307" s="115"/>
      <c r="H307" s="115"/>
      <c r="I307" s="115"/>
      <c r="J307" s="115"/>
      <c r="K307" s="115"/>
      <c r="L307" s="115"/>
      <c r="M307" s="115"/>
      <c r="N307" s="115">
        <v>-23.684423976423702</v>
      </c>
      <c r="O307" s="115">
        <v>-4.7184620493696103</v>
      </c>
      <c r="P307" s="115">
        <v>1.4691443963475801</v>
      </c>
      <c r="Q307" s="115">
        <v>27.794868706335802</v>
      </c>
    </row>
    <row r="308" spans="1:17" x14ac:dyDescent="0.25">
      <c r="A308" s="113" t="s">
        <v>286</v>
      </c>
      <c r="B308" s="114">
        <v>43959</v>
      </c>
      <c r="C308" s="115">
        <v>7.87</v>
      </c>
      <c r="D308" s="115"/>
      <c r="E308" s="115"/>
      <c r="F308" s="115"/>
      <c r="G308" s="115"/>
      <c r="H308" s="115"/>
      <c r="I308" s="115"/>
      <c r="J308" s="115"/>
      <c r="K308" s="115"/>
      <c r="L308" s="115"/>
      <c r="M308" s="115"/>
      <c r="N308" s="115">
        <v>-15.8753094203914</v>
      </c>
      <c r="O308" s="115"/>
      <c r="P308" s="115"/>
      <c r="Q308" s="115">
        <v>-9.0191415313225001</v>
      </c>
    </row>
    <row r="309" spans="1:17" x14ac:dyDescent="0.25">
      <c r="A309" s="113" t="s">
        <v>287</v>
      </c>
      <c r="B309" s="114">
        <v>43959</v>
      </c>
      <c r="C309" s="115">
        <v>43.87</v>
      </c>
      <c r="D309" s="115"/>
      <c r="E309" s="115"/>
      <c r="F309" s="115"/>
      <c r="G309" s="115"/>
      <c r="H309" s="115"/>
      <c r="I309" s="115"/>
      <c r="J309" s="115"/>
      <c r="K309" s="115"/>
      <c r="L309" s="115"/>
      <c r="M309" s="115"/>
      <c r="N309" s="115">
        <v>-10.1482816646751</v>
      </c>
      <c r="O309" s="115">
        <v>1.56579359963765</v>
      </c>
      <c r="P309" s="115">
        <v>5.9597309957036897</v>
      </c>
      <c r="Q309" s="115">
        <v>25.3382865341258</v>
      </c>
    </row>
    <row r="310" spans="1:17" x14ac:dyDescent="0.25">
      <c r="A310" s="113" t="s">
        <v>288</v>
      </c>
      <c r="B310" s="114">
        <v>43959</v>
      </c>
      <c r="C310" s="115">
        <v>7.9551999999999996</v>
      </c>
      <c r="D310" s="115"/>
      <c r="E310" s="115"/>
      <c r="F310" s="115"/>
      <c r="G310" s="115"/>
      <c r="H310" s="115"/>
      <c r="I310" s="115"/>
      <c r="J310" s="115"/>
      <c r="K310" s="115"/>
      <c r="L310" s="115"/>
      <c r="M310" s="115"/>
      <c r="N310" s="115"/>
      <c r="O310" s="115"/>
      <c r="P310" s="115"/>
      <c r="Q310" s="115">
        <v>-36.766108374384203</v>
      </c>
    </row>
    <row r="311" spans="1:17" x14ac:dyDescent="0.25">
      <c r="A311" s="113" t="s">
        <v>289</v>
      </c>
      <c r="B311" s="114">
        <v>43959</v>
      </c>
      <c r="C311" s="115">
        <v>13.6036</v>
      </c>
      <c r="D311" s="115"/>
      <c r="E311" s="115"/>
      <c r="F311" s="115"/>
      <c r="G311" s="115"/>
      <c r="H311" s="115"/>
      <c r="I311" s="115"/>
      <c r="J311" s="115"/>
      <c r="K311" s="115"/>
      <c r="L311" s="115"/>
      <c r="M311" s="115"/>
      <c r="N311" s="115">
        <v>-16.883397268026499</v>
      </c>
      <c r="O311" s="115">
        <v>-2.3772373518657002</v>
      </c>
      <c r="P311" s="115">
        <v>4.0835645954648401</v>
      </c>
      <c r="Q311" s="115">
        <v>2.9751504184573601</v>
      </c>
    </row>
    <row r="312" spans="1:17" x14ac:dyDescent="0.25">
      <c r="A312" s="113" t="s">
        <v>290</v>
      </c>
      <c r="B312" s="114">
        <v>43959</v>
      </c>
      <c r="C312" s="115">
        <v>36.829000000000001</v>
      </c>
      <c r="D312" s="115"/>
      <c r="E312" s="115"/>
      <c r="F312" s="115"/>
      <c r="G312" s="115"/>
      <c r="H312" s="115"/>
      <c r="I312" s="115"/>
      <c r="J312" s="115"/>
      <c r="K312" s="115"/>
      <c r="L312" s="115"/>
      <c r="M312" s="115"/>
      <c r="N312" s="115">
        <v>-14.446813299694799</v>
      </c>
      <c r="O312" s="115">
        <v>-1.8506366552287301</v>
      </c>
      <c r="P312" s="115">
        <v>4.7363364836165802</v>
      </c>
      <c r="Q312" s="115">
        <v>18.5465625</v>
      </c>
    </row>
    <row r="313" spans="1:17" x14ac:dyDescent="0.25">
      <c r="A313" s="113" t="s">
        <v>291</v>
      </c>
      <c r="B313" s="114">
        <v>43959</v>
      </c>
      <c r="C313" s="115">
        <v>42.761000000000003</v>
      </c>
      <c r="D313" s="115"/>
      <c r="E313" s="115"/>
      <c r="F313" s="115"/>
      <c r="G313" s="115"/>
      <c r="H313" s="115"/>
      <c r="I313" s="115"/>
      <c r="J313" s="115"/>
      <c r="K313" s="115"/>
      <c r="L313" s="115"/>
      <c r="M313" s="115"/>
      <c r="N313" s="115">
        <v>-17.646153354238699</v>
      </c>
      <c r="O313" s="115">
        <v>-4.5704751498903304</v>
      </c>
      <c r="P313" s="115">
        <v>3.6633438932289502</v>
      </c>
      <c r="Q313" s="115">
        <v>23.066676311728401</v>
      </c>
    </row>
    <row r="314" spans="1:17" x14ac:dyDescent="0.25">
      <c r="A314" s="113" t="s">
        <v>292</v>
      </c>
      <c r="B314" s="114">
        <v>43959</v>
      </c>
      <c r="C314" s="115">
        <v>54.327300000000001</v>
      </c>
      <c r="D314" s="115"/>
      <c r="E314" s="115"/>
      <c r="F314" s="115"/>
      <c r="G314" s="115"/>
      <c r="H314" s="115"/>
      <c r="I314" s="115"/>
      <c r="J314" s="115"/>
      <c r="K314" s="115"/>
      <c r="L314" s="115"/>
      <c r="M314" s="115"/>
      <c r="N314" s="115">
        <v>-15.0218738909947</v>
      </c>
      <c r="O314" s="115">
        <v>-1.0118144734029499</v>
      </c>
      <c r="P314" s="115">
        <v>2.21383022060414</v>
      </c>
      <c r="Q314" s="115">
        <v>19.254392632908399</v>
      </c>
    </row>
    <row r="315" spans="1:17" x14ac:dyDescent="0.25">
      <c r="A315" s="113" t="s">
        <v>293</v>
      </c>
      <c r="B315" s="114">
        <v>43959</v>
      </c>
      <c r="C315" s="115">
        <v>9.3493999999999993</v>
      </c>
      <c r="D315" s="115"/>
      <c r="E315" s="115"/>
      <c r="F315" s="115"/>
      <c r="G315" s="115"/>
      <c r="H315" s="115"/>
      <c r="I315" s="115"/>
      <c r="J315" s="115"/>
      <c r="K315" s="115"/>
      <c r="L315" s="115"/>
      <c r="M315" s="115"/>
      <c r="N315" s="115">
        <v>-16.726329156472602</v>
      </c>
      <c r="O315" s="115">
        <v>-5.4753821695317297</v>
      </c>
      <c r="P315" s="115"/>
      <c r="Q315" s="115">
        <v>-1.82949922958398</v>
      </c>
    </row>
    <row r="316" spans="1:17" x14ac:dyDescent="0.25">
      <c r="A316" s="113" t="s">
        <v>294</v>
      </c>
      <c r="B316" s="114">
        <v>43959</v>
      </c>
      <c r="C316" s="115">
        <v>14.786</v>
      </c>
      <c r="D316" s="115"/>
      <c r="E316" s="115"/>
      <c r="F316" s="115"/>
      <c r="G316" s="115"/>
      <c r="H316" s="115"/>
      <c r="I316" s="115"/>
      <c r="J316" s="115"/>
      <c r="K316" s="115"/>
      <c r="L316" s="115"/>
      <c r="M316" s="115"/>
      <c r="N316" s="115">
        <v>-13.3284570197624</v>
      </c>
      <c r="O316" s="115">
        <v>1.55105614155458</v>
      </c>
      <c r="P316" s="115"/>
      <c r="Q316" s="115">
        <v>10.966038920276199</v>
      </c>
    </row>
    <row r="317" spans="1:17" x14ac:dyDescent="0.25">
      <c r="A317" s="113" t="s">
        <v>295</v>
      </c>
      <c r="B317" s="114">
        <v>43959</v>
      </c>
      <c r="C317" s="115">
        <v>14.0017</v>
      </c>
      <c r="D317" s="115"/>
      <c r="E317" s="115"/>
      <c r="F317" s="115"/>
      <c r="G317" s="115"/>
      <c r="H317" s="115"/>
      <c r="I317" s="115"/>
      <c r="J317" s="115"/>
      <c r="K317" s="115"/>
      <c r="L317" s="115"/>
      <c r="M317" s="115"/>
      <c r="N317" s="115">
        <v>-14.827134750769201</v>
      </c>
      <c r="O317" s="115">
        <v>-3.2740375460467299</v>
      </c>
      <c r="P317" s="115">
        <v>7.67961728176605</v>
      </c>
      <c r="Q317" s="115">
        <v>7.55232936918304</v>
      </c>
    </row>
    <row r="318" spans="1:17" x14ac:dyDescent="0.25">
      <c r="A318" s="113" t="s">
        <v>296</v>
      </c>
      <c r="B318" s="114">
        <v>43959</v>
      </c>
      <c r="C318" s="115">
        <v>37.615900000000003</v>
      </c>
      <c r="D318" s="115"/>
      <c r="E318" s="115"/>
      <c r="F318" s="115"/>
      <c r="G318" s="115"/>
      <c r="H318" s="115"/>
      <c r="I318" s="115"/>
      <c r="J318" s="115"/>
      <c r="K318" s="115"/>
      <c r="L318" s="115"/>
      <c r="M318" s="115"/>
      <c r="N318" s="115">
        <v>-30.306235929562199</v>
      </c>
      <c r="O318" s="115">
        <v>-11.158802251704101</v>
      </c>
      <c r="P318" s="115">
        <v>-3.5590322921908202</v>
      </c>
      <c r="Q318" s="115">
        <v>18.865437956204399</v>
      </c>
    </row>
    <row r="319" spans="1:17" x14ac:dyDescent="0.25">
      <c r="A319" s="113" t="s">
        <v>297</v>
      </c>
      <c r="B319" s="114">
        <v>43959</v>
      </c>
      <c r="C319" s="115">
        <v>8.9092000000000002</v>
      </c>
      <c r="D319" s="115"/>
      <c r="E319" s="115"/>
      <c r="F319" s="115"/>
      <c r="G319" s="115"/>
      <c r="H319" s="115"/>
      <c r="I319" s="115"/>
      <c r="J319" s="115"/>
      <c r="K319" s="115"/>
      <c r="L319" s="115"/>
      <c r="M319" s="115"/>
      <c r="N319" s="115"/>
      <c r="O319" s="115"/>
      <c r="P319" s="115"/>
      <c r="Q319" s="115">
        <v>-13.776539792387499</v>
      </c>
    </row>
    <row r="320" spans="1:17" x14ac:dyDescent="0.25">
      <c r="A320" s="113" t="s">
        <v>298</v>
      </c>
      <c r="B320" s="114">
        <v>43959</v>
      </c>
      <c r="C320" s="115">
        <v>11.6</v>
      </c>
      <c r="D320" s="115"/>
      <c r="E320" s="115"/>
      <c r="F320" s="115"/>
      <c r="G320" s="115"/>
      <c r="H320" s="115"/>
      <c r="I320" s="115"/>
      <c r="J320" s="115"/>
      <c r="K320" s="115"/>
      <c r="L320" s="115"/>
      <c r="M320" s="115"/>
      <c r="N320" s="115">
        <v>-16.977805921026899</v>
      </c>
      <c r="O320" s="115">
        <v>-3.0037927579791002</v>
      </c>
      <c r="P320" s="115"/>
      <c r="Q320" s="115">
        <v>3.62732919254658</v>
      </c>
    </row>
    <row r="321" spans="1:17" x14ac:dyDescent="0.25">
      <c r="A321" s="113" t="s">
        <v>299</v>
      </c>
      <c r="B321" s="114">
        <v>43959</v>
      </c>
      <c r="C321" s="115">
        <v>152.07</v>
      </c>
      <c r="D321" s="115"/>
      <c r="E321" s="115"/>
      <c r="F321" s="115"/>
      <c r="G321" s="115"/>
      <c r="H321" s="115"/>
      <c r="I321" s="115"/>
      <c r="J321" s="115"/>
      <c r="K321" s="115"/>
      <c r="L321" s="115"/>
      <c r="M321" s="115"/>
      <c r="N321" s="115">
        <v>-19.448067472497499</v>
      </c>
      <c r="O321" s="115">
        <v>-5.1565572337336798</v>
      </c>
      <c r="P321" s="115">
        <v>0.466514323431725</v>
      </c>
      <c r="Q321" s="115">
        <v>182.61640460538999</v>
      </c>
    </row>
    <row r="322" spans="1:17" x14ac:dyDescent="0.25">
      <c r="A322" s="113" t="s">
        <v>300</v>
      </c>
      <c r="B322" s="114">
        <v>43959</v>
      </c>
      <c r="C322" s="115">
        <v>163.78</v>
      </c>
      <c r="D322" s="115"/>
      <c r="E322" s="115"/>
      <c r="F322" s="115"/>
      <c r="G322" s="115"/>
      <c r="H322" s="115"/>
      <c r="I322" s="115"/>
      <c r="J322" s="115"/>
      <c r="K322" s="115"/>
      <c r="L322" s="115"/>
      <c r="M322" s="115"/>
      <c r="N322" s="115">
        <v>-18.7367855456122</v>
      </c>
      <c r="O322" s="115">
        <v>-3.9579356343162799</v>
      </c>
      <c r="P322" s="115">
        <v>4.2518570183425801</v>
      </c>
      <c r="Q322" s="115">
        <v>98.282046369179795</v>
      </c>
    </row>
    <row r="323" spans="1:17" x14ac:dyDescent="0.25">
      <c r="A323" s="113" t="s">
        <v>301</v>
      </c>
      <c r="B323" s="114">
        <v>43959</v>
      </c>
      <c r="C323" s="115">
        <v>80.216499999999996</v>
      </c>
      <c r="D323" s="115"/>
      <c r="E323" s="115"/>
      <c r="F323" s="115"/>
      <c r="G323" s="115"/>
      <c r="H323" s="115"/>
      <c r="I323" s="115"/>
      <c r="J323" s="115"/>
      <c r="K323" s="115"/>
      <c r="L323" s="115"/>
      <c r="M323" s="115"/>
      <c r="N323" s="115">
        <v>-10.886557940693599</v>
      </c>
      <c r="O323" s="115">
        <v>-0.65733543250853699</v>
      </c>
      <c r="P323" s="115">
        <v>8.1141576192644997</v>
      </c>
      <c r="Q323" s="115">
        <v>34.9026589949612</v>
      </c>
    </row>
    <row r="324" spans="1:17" x14ac:dyDescent="0.25">
      <c r="A324" s="113" t="s">
        <v>302</v>
      </c>
      <c r="B324" s="114">
        <v>43959</v>
      </c>
      <c r="C324" s="115">
        <v>39.86</v>
      </c>
      <c r="D324" s="115"/>
      <c r="E324" s="115"/>
      <c r="F324" s="115"/>
      <c r="G324" s="115"/>
      <c r="H324" s="115"/>
      <c r="I324" s="115"/>
      <c r="J324" s="115"/>
      <c r="K324" s="115"/>
      <c r="L324" s="115"/>
      <c r="M324" s="115"/>
      <c r="N324" s="115">
        <v>-25.4673085619728</v>
      </c>
      <c r="O324" s="115">
        <v>-5.9777986795803697</v>
      </c>
      <c r="P324" s="115">
        <v>1.5210113240201899</v>
      </c>
      <c r="Q324" s="115">
        <v>25.516748191681899</v>
      </c>
    </row>
    <row r="325" spans="1:17" x14ac:dyDescent="0.25">
      <c r="A325" s="113" t="s">
        <v>375</v>
      </c>
      <c r="B325" s="114">
        <v>43959</v>
      </c>
      <c r="C325" s="115">
        <v>114.51739999999999</v>
      </c>
      <c r="D325" s="115"/>
      <c r="E325" s="115"/>
      <c r="F325" s="115"/>
      <c r="G325" s="115"/>
      <c r="H325" s="115"/>
      <c r="I325" s="115"/>
      <c r="J325" s="115"/>
      <c r="K325" s="115"/>
      <c r="L325" s="115"/>
      <c r="M325" s="115"/>
      <c r="N325" s="115">
        <v>-17.634710733076101</v>
      </c>
      <c r="O325" s="115">
        <v>-3.8404023270626402</v>
      </c>
      <c r="P325" s="115">
        <v>0.98277886229016098</v>
      </c>
      <c r="Q325" s="115">
        <v>127.417413069289</v>
      </c>
    </row>
    <row r="326" spans="1:17" x14ac:dyDescent="0.25">
      <c r="A326" s="113" t="s">
        <v>304</v>
      </c>
      <c r="B326" s="114">
        <v>43959</v>
      </c>
      <c r="C326" s="115">
        <v>11.1007</v>
      </c>
      <c r="D326" s="115"/>
      <c r="E326" s="115"/>
      <c r="F326" s="115"/>
      <c r="G326" s="115"/>
      <c r="H326" s="115"/>
      <c r="I326" s="115"/>
      <c r="J326" s="115"/>
      <c r="K326" s="115"/>
      <c r="L326" s="115"/>
      <c r="M326" s="115"/>
      <c r="N326" s="115">
        <v>-15.763650094843401</v>
      </c>
      <c r="O326" s="115">
        <v>-2.9612678172108602</v>
      </c>
      <c r="P326" s="115"/>
      <c r="Q326" s="115">
        <v>2.6801567711807799</v>
      </c>
    </row>
    <row r="327" spans="1:17" x14ac:dyDescent="0.25">
      <c r="A327" s="113" t="s">
        <v>305</v>
      </c>
      <c r="B327" s="114">
        <v>43959</v>
      </c>
      <c r="C327" s="115">
        <v>11.498200000000001</v>
      </c>
      <c r="D327" s="115"/>
      <c r="E327" s="115"/>
      <c r="F327" s="115"/>
      <c r="G327" s="115"/>
      <c r="H327" s="115"/>
      <c r="I327" s="115"/>
      <c r="J327" s="115"/>
      <c r="K327" s="115"/>
      <c r="L327" s="115"/>
      <c r="M327" s="115"/>
      <c r="N327" s="115">
        <v>-15.3091474317213</v>
      </c>
      <c r="O327" s="115">
        <v>-3.4150309016865998</v>
      </c>
      <c r="P327" s="115">
        <v>4.0099746136938599</v>
      </c>
      <c r="Q327" s="115">
        <v>2.87957578030937</v>
      </c>
    </row>
    <row r="328" spans="1:17" x14ac:dyDescent="0.25">
      <c r="A328" s="113" t="s">
        <v>306</v>
      </c>
      <c r="B328" s="114">
        <v>43959</v>
      </c>
      <c r="C328" s="115">
        <v>10.695399999999999</v>
      </c>
      <c r="D328" s="115"/>
      <c r="E328" s="115"/>
      <c r="F328" s="115"/>
      <c r="G328" s="115"/>
      <c r="H328" s="115"/>
      <c r="I328" s="115"/>
      <c r="J328" s="115"/>
      <c r="K328" s="115"/>
      <c r="L328" s="115"/>
      <c r="M328" s="115"/>
      <c r="N328" s="115">
        <v>-18.662626480096002</v>
      </c>
      <c r="O328" s="115">
        <v>-5.0598045000638097</v>
      </c>
      <c r="P328" s="115">
        <v>1.5223654233608599</v>
      </c>
      <c r="Q328" s="115">
        <v>1.4036352999125701</v>
      </c>
    </row>
    <row r="329" spans="1:17" x14ac:dyDescent="0.25">
      <c r="A329" s="113" t="s">
        <v>307</v>
      </c>
      <c r="B329" s="114">
        <v>43959</v>
      </c>
      <c r="C329" s="115">
        <v>11.5098</v>
      </c>
      <c r="D329" s="115"/>
      <c r="E329" s="115"/>
      <c r="F329" s="115"/>
      <c r="G329" s="115"/>
      <c r="H329" s="115"/>
      <c r="I329" s="115"/>
      <c r="J329" s="115"/>
      <c r="K329" s="115"/>
      <c r="L329" s="115"/>
      <c r="M329" s="115"/>
      <c r="N329" s="115">
        <v>-5.9271628206850799</v>
      </c>
      <c r="O329" s="115">
        <v>3.9811384640463698</v>
      </c>
      <c r="P329" s="115"/>
      <c r="Q329" s="115">
        <v>4.8595855379188704</v>
      </c>
    </row>
    <row r="330" spans="1:17" x14ac:dyDescent="0.25">
      <c r="A330" s="113" t="s">
        <v>308</v>
      </c>
      <c r="B330" s="114">
        <v>43959</v>
      </c>
      <c r="C330" s="115">
        <v>8.6092999999999993</v>
      </c>
      <c r="D330" s="115"/>
      <c r="E330" s="115"/>
      <c r="F330" s="115"/>
      <c r="G330" s="115"/>
      <c r="H330" s="115"/>
      <c r="I330" s="115"/>
      <c r="J330" s="115"/>
      <c r="K330" s="115"/>
      <c r="L330" s="115"/>
      <c r="M330" s="115"/>
      <c r="N330" s="115">
        <v>-15.4467252808839</v>
      </c>
      <c r="O330" s="115"/>
      <c r="P330" s="115"/>
      <c r="Q330" s="115">
        <v>-7.6793570347957703</v>
      </c>
    </row>
    <row r="331" spans="1:17" x14ac:dyDescent="0.25">
      <c r="A331" s="113" t="s">
        <v>309</v>
      </c>
      <c r="B331" s="114">
        <v>43959</v>
      </c>
      <c r="C331" s="115">
        <v>8.5144000000000002</v>
      </c>
      <c r="D331" s="115"/>
      <c r="E331" s="115"/>
      <c r="F331" s="115"/>
      <c r="G331" s="115"/>
      <c r="H331" s="115"/>
      <c r="I331" s="115"/>
      <c r="J331" s="115"/>
      <c r="K331" s="115"/>
      <c r="L331" s="115"/>
      <c r="M331" s="115"/>
      <c r="N331" s="115">
        <v>-13.3531035624378</v>
      </c>
      <c r="O331" s="115"/>
      <c r="P331" s="115"/>
      <c r="Q331" s="115">
        <v>-7.0147994825355804</v>
      </c>
    </row>
    <row r="332" spans="1:17" x14ac:dyDescent="0.25">
      <c r="A332" s="113" t="s">
        <v>310</v>
      </c>
      <c r="B332" s="114">
        <v>43959</v>
      </c>
      <c r="C332" s="115">
        <v>34.216000000000001</v>
      </c>
      <c r="D332" s="115"/>
      <c r="E332" s="115"/>
      <c r="F332" s="115"/>
      <c r="G332" s="115"/>
      <c r="H332" s="115"/>
      <c r="I332" s="115"/>
      <c r="J332" s="115"/>
      <c r="K332" s="115"/>
      <c r="L332" s="115"/>
      <c r="M332" s="115"/>
      <c r="N332" s="115">
        <v>-1.2664366186143501</v>
      </c>
      <c r="O332" s="115">
        <v>3.6064759952920902</v>
      </c>
      <c r="P332" s="115">
        <v>10.7276202199049</v>
      </c>
      <c r="Q332" s="115">
        <v>29.840783254557699</v>
      </c>
    </row>
    <row r="333" spans="1:17" x14ac:dyDescent="0.25">
      <c r="A333" s="113" t="s">
        <v>311</v>
      </c>
      <c r="B333" s="114">
        <v>43959</v>
      </c>
      <c r="C333" s="115">
        <v>24.601099999999999</v>
      </c>
      <c r="D333" s="115"/>
      <c r="E333" s="115"/>
      <c r="F333" s="115"/>
      <c r="G333" s="115"/>
      <c r="H333" s="115"/>
      <c r="I333" s="115"/>
      <c r="J333" s="115"/>
      <c r="K333" s="115"/>
      <c r="L333" s="115"/>
      <c r="M333" s="115"/>
      <c r="N333" s="115">
        <v>3.2702176616059302</v>
      </c>
      <c r="O333" s="115">
        <v>7.7287952058894804</v>
      </c>
      <c r="P333" s="115">
        <v>11.136708390255899</v>
      </c>
      <c r="Q333" s="115">
        <v>23.866553963278101</v>
      </c>
    </row>
    <row r="334" spans="1:17" x14ac:dyDescent="0.25">
      <c r="A334" s="113" t="s">
        <v>312</v>
      </c>
      <c r="B334" s="114">
        <v>43959</v>
      </c>
      <c r="C334" s="115">
        <v>9.4128000000000007</v>
      </c>
      <c r="D334" s="115"/>
      <c r="E334" s="115"/>
      <c r="F334" s="115"/>
      <c r="G334" s="115"/>
      <c r="H334" s="115"/>
      <c r="I334" s="115"/>
      <c r="J334" s="115"/>
      <c r="K334" s="115"/>
      <c r="L334" s="115"/>
      <c r="M334" s="115"/>
      <c r="N334" s="115">
        <v>-7.1364800761748999</v>
      </c>
      <c r="O334" s="115"/>
      <c r="P334" s="115"/>
      <c r="Q334" s="115">
        <v>-4.5698933901918899</v>
      </c>
    </row>
    <row r="335" spans="1:17" x14ac:dyDescent="0.25">
      <c r="A335" s="113" t="s">
        <v>313</v>
      </c>
      <c r="B335" s="114">
        <v>43959</v>
      </c>
      <c r="C335" s="115">
        <v>75.271600000000007</v>
      </c>
      <c r="D335" s="115"/>
      <c r="E335" s="115"/>
      <c r="F335" s="115"/>
      <c r="G335" s="115"/>
      <c r="H335" s="115"/>
      <c r="I335" s="115"/>
      <c r="J335" s="115"/>
      <c r="K335" s="115"/>
      <c r="L335" s="115"/>
      <c r="M335" s="115"/>
      <c r="N335" s="115">
        <v>-23.688766148187</v>
      </c>
      <c r="O335" s="115">
        <v>-7.1469283986990604</v>
      </c>
      <c r="P335" s="115">
        <v>1.4361194815118301</v>
      </c>
      <c r="Q335" s="115">
        <v>31.278919112619398</v>
      </c>
    </row>
    <row r="336" spans="1:17" x14ac:dyDescent="0.25">
      <c r="A336" s="113" t="s">
        <v>314</v>
      </c>
      <c r="B336" s="114">
        <v>43959</v>
      </c>
      <c r="C336" s="115">
        <v>6.6007999999999996</v>
      </c>
      <c r="D336" s="115"/>
      <c r="E336" s="115"/>
      <c r="F336" s="115"/>
      <c r="G336" s="115"/>
      <c r="H336" s="115"/>
      <c r="I336" s="115"/>
      <c r="J336" s="115"/>
      <c r="K336" s="115"/>
      <c r="L336" s="115"/>
      <c r="M336" s="115"/>
      <c r="N336" s="115">
        <v>-33.833232139243101</v>
      </c>
      <c r="O336" s="115">
        <v>-15.1835576512741</v>
      </c>
      <c r="P336" s="115"/>
      <c r="Q336" s="115">
        <v>-9.7924861878453004</v>
      </c>
    </row>
    <row r="337" spans="1:17" x14ac:dyDescent="0.25">
      <c r="A337" s="113" t="s">
        <v>315</v>
      </c>
      <c r="B337" s="114">
        <v>43959</v>
      </c>
      <c r="C337" s="115">
        <v>5.5941000000000001</v>
      </c>
      <c r="D337" s="115"/>
      <c r="E337" s="115"/>
      <c r="F337" s="115"/>
      <c r="G337" s="115"/>
      <c r="H337" s="115"/>
      <c r="I337" s="115"/>
      <c r="J337" s="115"/>
      <c r="K337" s="115"/>
      <c r="L337" s="115"/>
      <c r="M337" s="115"/>
      <c r="N337" s="115">
        <v>-33.803589538747097</v>
      </c>
      <c r="O337" s="115">
        <v>-15.127323304254899</v>
      </c>
      <c r="P337" s="115"/>
      <c r="Q337" s="115">
        <v>-14.0942462751972</v>
      </c>
    </row>
    <row r="338" spans="1:17" x14ac:dyDescent="0.25">
      <c r="A338" s="113" t="s">
        <v>316</v>
      </c>
      <c r="B338" s="114">
        <v>43959</v>
      </c>
      <c r="C338" s="115">
        <v>5.0091000000000001</v>
      </c>
      <c r="D338" s="115"/>
      <c r="E338" s="115"/>
      <c r="F338" s="115"/>
      <c r="G338" s="115"/>
      <c r="H338" s="115"/>
      <c r="I338" s="115"/>
      <c r="J338" s="115"/>
      <c r="K338" s="115"/>
      <c r="L338" s="115"/>
      <c r="M338" s="115"/>
      <c r="N338" s="115">
        <v>-35.438216512939199</v>
      </c>
      <c r="O338" s="115"/>
      <c r="P338" s="115"/>
      <c r="Q338" s="115">
        <v>-19.115199370409201</v>
      </c>
    </row>
    <row r="339" spans="1:17" x14ac:dyDescent="0.25">
      <c r="A339" s="113" t="s">
        <v>317</v>
      </c>
      <c r="B339" s="114">
        <v>43959</v>
      </c>
      <c r="C339" s="115">
        <v>5.4610000000000003</v>
      </c>
      <c r="D339" s="115"/>
      <c r="E339" s="115"/>
      <c r="F339" s="115"/>
      <c r="G339" s="115"/>
      <c r="H339" s="115"/>
      <c r="I339" s="115"/>
      <c r="J339" s="115"/>
      <c r="K339" s="115"/>
      <c r="L339" s="115"/>
      <c r="M339" s="115"/>
      <c r="N339" s="115">
        <v>-34.157972636081901</v>
      </c>
      <c r="O339" s="115"/>
      <c r="P339" s="115"/>
      <c r="Q339" s="115">
        <v>-15.960838150289</v>
      </c>
    </row>
    <row r="340" spans="1:17" x14ac:dyDescent="0.25">
      <c r="A340" s="113" t="s">
        <v>318</v>
      </c>
      <c r="B340" s="114">
        <v>43959</v>
      </c>
      <c r="C340" s="115">
        <v>5.4494999999999996</v>
      </c>
      <c r="D340" s="115"/>
      <c r="E340" s="115"/>
      <c r="F340" s="115"/>
      <c r="G340" s="115"/>
      <c r="H340" s="115"/>
      <c r="I340" s="115"/>
      <c r="J340" s="115"/>
      <c r="K340" s="115"/>
      <c r="L340" s="115"/>
      <c r="M340" s="115"/>
      <c r="N340" s="115">
        <v>-34.073144443452001</v>
      </c>
      <c r="O340" s="115"/>
      <c r="P340" s="115"/>
      <c r="Q340" s="115">
        <v>-21.514669689119199</v>
      </c>
    </row>
    <row r="341" spans="1:17" x14ac:dyDescent="0.25">
      <c r="A341" s="113" t="s">
        <v>319</v>
      </c>
      <c r="B341" s="114">
        <v>43959</v>
      </c>
      <c r="C341" s="115">
        <v>11.825100000000001</v>
      </c>
      <c r="D341" s="115"/>
      <c r="E341" s="115"/>
      <c r="F341" s="115"/>
      <c r="G341" s="115"/>
      <c r="H341" s="115"/>
      <c r="I341" s="115"/>
      <c r="J341" s="115"/>
      <c r="K341" s="115"/>
      <c r="L341" s="115"/>
      <c r="M341" s="115"/>
      <c r="N341" s="115">
        <v>-16.972670923397001</v>
      </c>
      <c r="O341" s="115">
        <v>-3.78765612826093</v>
      </c>
      <c r="P341" s="115"/>
      <c r="Q341" s="115">
        <v>4.4145891318754202</v>
      </c>
    </row>
    <row r="342" spans="1:17" x14ac:dyDescent="0.25">
      <c r="A342" s="113" t="s">
        <v>320</v>
      </c>
      <c r="B342" s="114">
        <v>43959</v>
      </c>
      <c r="C342" s="115">
        <v>10.7408</v>
      </c>
      <c r="D342" s="115"/>
      <c r="E342" s="115"/>
      <c r="F342" s="115"/>
      <c r="G342" s="115"/>
      <c r="H342" s="115"/>
      <c r="I342" s="115"/>
      <c r="J342" s="115"/>
      <c r="K342" s="115"/>
      <c r="L342" s="115"/>
      <c r="M342" s="115"/>
      <c r="N342" s="115">
        <v>-19.0591286172581</v>
      </c>
      <c r="O342" s="115">
        <v>-4.5056118578041797</v>
      </c>
      <c r="P342" s="115">
        <v>1.9404877650761601</v>
      </c>
      <c r="Q342" s="115">
        <v>1.44594652406417</v>
      </c>
    </row>
    <row r="343" spans="1:17" x14ac:dyDescent="0.25">
      <c r="A343" s="113" t="s">
        <v>321</v>
      </c>
      <c r="B343" s="114">
        <v>43959</v>
      </c>
      <c r="C343" s="115">
        <v>6.7058999999999997</v>
      </c>
      <c r="D343" s="115"/>
      <c r="E343" s="115"/>
      <c r="F343" s="115"/>
      <c r="G343" s="115"/>
      <c r="H343" s="115"/>
      <c r="I343" s="115"/>
      <c r="J343" s="115"/>
      <c r="K343" s="115"/>
      <c r="L343" s="115"/>
      <c r="M343" s="115"/>
      <c r="N343" s="115">
        <v>-30.220894721848499</v>
      </c>
      <c r="O343" s="115"/>
      <c r="P343" s="115"/>
      <c r="Q343" s="115">
        <v>-17.707606774668601</v>
      </c>
    </row>
    <row r="344" spans="1:17" x14ac:dyDescent="0.25">
      <c r="A344" s="113" t="s">
        <v>322</v>
      </c>
      <c r="B344" s="114">
        <v>43959</v>
      </c>
      <c r="C344" s="115">
        <v>14.841799999999999</v>
      </c>
      <c r="D344" s="115"/>
      <c r="E344" s="115"/>
      <c r="F344" s="115"/>
      <c r="G344" s="115"/>
      <c r="H344" s="115"/>
      <c r="I344" s="115"/>
      <c r="J344" s="115"/>
      <c r="K344" s="115"/>
      <c r="L344" s="115"/>
      <c r="M344" s="115"/>
      <c r="N344" s="115">
        <v>-15.2312593561438</v>
      </c>
      <c r="O344" s="115">
        <v>-1.68690598622133</v>
      </c>
      <c r="P344" s="115">
        <v>6.3997689296743498</v>
      </c>
      <c r="Q344" s="115">
        <v>8.6885791543756099</v>
      </c>
    </row>
    <row r="345" spans="1:17" x14ac:dyDescent="0.25">
      <c r="A345" s="113" t="s">
        <v>323</v>
      </c>
      <c r="B345" s="114">
        <v>43959</v>
      </c>
      <c r="C345" s="115">
        <v>65.63</v>
      </c>
      <c r="D345" s="115"/>
      <c r="E345" s="115"/>
      <c r="F345" s="115"/>
      <c r="G345" s="115"/>
      <c r="H345" s="115"/>
      <c r="I345" s="115"/>
      <c r="J345" s="115"/>
      <c r="K345" s="115"/>
      <c r="L345" s="115"/>
      <c r="M345" s="115"/>
      <c r="N345" s="115">
        <v>-14.304323515525599</v>
      </c>
      <c r="O345" s="115">
        <v>-5.0735709488412802E-3</v>
      </c>
      <c r="P345" s="115">
        <v>4.9252767005001798</v>
      </c>
      <c r="Q345" s="115">
        <v>37.174096277393801</v>
      </c>
    </row>
    <row r="346" spans="1:17" x14ac:dyDescent="0.25">
      <c r="A346" s="113" t="s">
        <v>324</v>
      </c>
      <c r="B346" s="114">
        <v>43959</v>
      </c>
      <c r="C346" s="115">
        <v>20.91</v>
      </c>
      <c r="D346" s="115"/>
      <c r="E346" s="115"/>
      <c r="F346" s="115"/>
      <c r="G346" s="115"/>
      <c r="H346" s="115"/>
      <c r="I346" s="115"/>
      <c r="J346" s="115"/>
      <c r="K346" s="115"/>
      <c r="L346" s="115"/>
      <c r="M346" s="115"/>
      <c r="N346" s="115">
        <v>-11.5912355824083</v>
      </c>
      <c r="O346" s="115">
        <v>-1.7360996221320699</v>
      </c>
      <c r="P346" s="115">
        <v>0.78442862257217505</v>
      </c>
      <c r="Q346" s="115">
        <v>13.017816279830001</v>
      </c>
    </row>
    <row r="347" spans="1:17" x14ac:dyDescent="0.25">
      <c r="A347" s="113" t="s">
        <v>325</v>
      </c>
      <c r="B347" s="114">
        <v>43959</v>
      </c>
      <c r="C347" s="115">
        <v>10.043900000000001</v>
      </c>
      <c r="D347" s="115"/>
      <c r="E347" s="115"/>
      <c r="F347" s="115"/>
      <c r="G347" s="115"/>
      <c r="H347" s="115"/>
      <c r="I347" s="115"/>
      <c r="J347" s="115"/>
      <c r="K347" s="115"/>
      <c r="L347" s="115"/>
      <c r="M347" s="115"/>
      <c r="N347" s="115">
        <v>-23.202178194211399</v>
      </c>
      <c r="O347" s="115">
        <v>-7.79649945063447</v>
      </c>
      <c r="P347" s="115"/>
      <c r="Q347" s="115">
        <v>0.106823333333336</v>
      </c>
    </row>
    <row r="348" spans="1:17" x14ac:dyDescent="0.25">
      <c r="A348" s="113" t="s">
        <v>326</v>
      </c>
      <c r="B348" s="114">
        <v>43959</v>
      </c>
      <c r="C348" s="115">
        <v>7.4097999999999997</v>
      </c>
      <c r="D348" s="115"/>
      <c r="E348" s="115"/>
      <c r="F348" s="115"/>
      <c r="G348" s="115"/>
      <c r="H348" s="115"/>
      <c r="I348" s="115"/>
      <c r="J348" s="115"/>
      <c r="K348" s="115"/>
      <c r="L348" s="115"/>
      <c r="M348" s="115"/>
      <c r="N348" s="115">
        <v>-26.075750911345899</v>
      </c>
      <c r="O348" s="115">
        <v>-11.3085549844602</v>
      </c>
      <c r="P348" s="115"/>
      <c r="Q348" s="115">
        <v>-7.8850959132610496</v>
      </c>
    </row>
    <row r="349" spans="1:17" x14ac:dyDescent="0.25">
      <c r="A349" s="113" t="s">
        <v>327</v>
      </c>
      <c r="B349" s="114">
        <v>43959</v>
      </c>
      <c r="C349" s="115">
        <v>7.0758999999999999</v>
      </c>
      <c r="D349" s="115"/>
      <c r="E349" s="115"/>
      <c r="F349" s="115"/>
      <c r="G349" s="115"/>
      <c r="H349" s="115"/>
      <c r="I349" s="115"/>
      <c r="J349" s="115"/>
      <c r="K349" s="115"/>
      <c r="L349" s="115"/>
      <c r="M349" s="115"/>
      <c r="N349" s="115">
        <v>-23.539227345378301</v>
      </c>
      <c r="O349" s="115">
        <v>-10.0002616549223</v>
      </c>
      <c r="P349" s="115"/>
      <c r="Q349" s="115">
        <v>-9.3952156690140907</v>
      </c>
    </row>
    <row r="350" spans="1:17" x14ac:dyDescent="0.25">
      <c r="A350" s="113" t="s">
        <v>328</v>
      </c>
      <c r="B350" s="114">
        <v>43959</v>
      </c>
      <c r="C350" s="115">
        <v>6.6285999999999996</v>
      </c>
      <c r="D350" s="115"/>
      <c r="E350" s="115"/>
      <c r="F350" s="115"/>
      <c r="G350" s="115"/>
      <c r="H350" s="115"/>
      <c r="I350" s="115"/>
      <c r="J350" s="115"/>
      <c r="K350" s="115"/>
      <c r="L350" s="115"/>
      <c r="M350" s="115"/>
      <c r="N350" s="115">
        <v>-20.8304188717931</v>
      </c>
      <c r="O350" s="115"/>
      <c r="P350" s="115"/>
      <c r="Q350" s="115">
        <v>-14.6321165279429</v>
      </c>
    </row>
    <row r="351" spans="1:17" x14ac:dyDescent="0.25">
      <c r="A351" s="113" t="s">
        <v>329</v>
      </c>
      <c r="B351" s="114">
        <v>43959</v>
      </c>
      <c r="C351" s="115">
        <v>6.9787999999999997</v>
      </c>
      <c r="D351" s="115"/>
      <c r="E351" s="115"/>
      <c r="F351" s="115"/>
      <c r="G351" s="115"/>
      <c r="H351" s="115"/>
      <c r="I351" s="115"/>
      <c r="J351" s="115"/>
      <c r="K351" s="115"/>
      <c r="L351" s="115"/>
      <c r="M351" s="115"/>
      <c r="N351" s="115">
        <v>-18.839160135671499</v>
      </c>
      <c r="O351" s="115"/>
      <c r="P351" s="115"/>
      <c r="Q351" s="115">
        <v>-14.265692108667499</v>
      </c>
    </row>
    <row r="352" spans="1:17" x14ac:dyDescent="0.25">
      <c r="A352" s="113" t="s">
        <v>330</v>
      </c>
      <c r="B352" s="114">
        <v>43959</v>
      </c>
      <c r="C352" s="115">
        <v>72.458799999999997</v>
      </c>
      <c r="D352" s="115"/>
      <c r="E352" s="115"/>
      <c r="F352" s="115"/>
      <c r="G352" s="115"/>
      <c r="H352" s="115"/>
      <c r="I352" s="115"/>
      <c r="J352" s="115"/>
      <c r="K352" s="115"/>
      <c r="L352" s="115"/>
      <c r="M352" s="115"/>
      <c r="N352" s="115">
        <v>-13.6633580453741</v>
      </c>
      <c r="O352" s="115">
        <v>-2.5537980127980502</v>
      </c>
      <c r="P352" s="115">
        <v>2.9879505838592202</v>
      </c>
      <c r="Q352" s="115">
        <v>16.230999143652799</v>
      </c>
    </row>
    <row r="353" spans="1:17" x14ac:dyDescent="0.25">
      <c r="A353" s="113" t="s">
        <v>331</v>
      </c>
      <c r="B353" s="114">
        <v>43959</v>
      </c>
      <c r="C353" s="115">
        <v>83.695999999999998</v>
      </c>
      <c r="D353" s="115"/>
      <c r="E353" s="115"/>
      <c r="F353" s="115"/>
      <c r="G353" s="115"/>
      <c r="H353" s="115"/>
      <c r="I353" s="115"/>
      <c r="J353" s="115"/>
      <c r="K353" s="115"/>
      <c r="L353" s="115"/>
      <c r="M353" s="115"/>
      <c r="N353" s="115">
        <v>-20.075019519071599</v>
      </c>
      <c r="O353" s="115">
        <v>-3.5180467463526099</v>
      </c>
      <c r="P353" s="115">
        <v>2.94532335604451</v>
      </c>
      <c r="Q353" s="115">
        <v>64.383093333851704</v>
      </c>
    </row>
  </sheetData>
  <mergeCells count="10">
    <mergeCell ref="A1:C2"/>
    <mergeCell ref="A21:C22"/>
    <mergeCell ref="A41:C42"/>
    <mergeCell ref="A48:C49"/>
    <mergeCell ref="A55:C56"/>
    <mergeCell ref="A89:C90"/>
    <mergeCell ref="A127:C128"/>
    <mergeCell ref="A174:C175"/>
    <mergeCell ref="A215:C216"/>
    <mergeCell ref="A283:C28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5"/>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7" t="b">
        <f t="shared" si="0"/>
        <v>1</v>
      </c>
      <c r="G1" s="107" t="b">
        <f t="shared" si="0"/>
        <v>1</v>
      </c>
      <c r="H1" s="107" t="b">
        <f t="shared" si="0"/>
        <v>1</v>
      </c>
      <c r="I1" s="107" t="b">
        <f t="shared" si="0"/>
        <v>1</v>
      </c>
      <c r="J1" s="107" t="b">
        <f t="shared" si="0"/>
        <v>1</v>
      </c>
      <c r="K1" s="107" t="b">
        <f t="shared" si="0"/>
        <v>1</v>
      </c>
      <c r="L1" s="107" t="b">
        <f t="shared" si="0"/>
        <v>1</v>
      </c>
      <c r="M1" s="107" t="b">
        <f t="shared" si="0"/>
        <v>1</v>
      </c>
      <c r="N1" s="107" t="b">
        <f t="shared" si="0"/>
        <v>1</v>
      </c>
      <c r="O1" s="107" t="b">
        <f t="shared" si="0"/>
        <v>1</v>
      </c>
      <c r="P1" s="107" t="b">
        <f t="shared" si="0"/>
        <v>1</v>
      </c>
      <c r="Q1" s="107" t="b">
        <f t="shared" si="0"/>
        <v>1</v>
      </c>
      <c r="R1" s="107" t="b">
        <f t="shared" si="0"/>
        <v>1</v>
      </c>
    </row>
    <row r="2" spans="1:18" s="64" customFormat="1" x14ac:dyDescent="0.25">
      <c r="A2" s="106" t="s">
        <v>7</v>
      </c>
      <c r="B2" s="106" t="s">
        <v>8</v>
      </c>
      <c r="C2" s="106" t="s">
        <v>9</v>
      </c>
      <c r="D2" s="106" t="s">
        <v>383</v>
      </c>
      <c r="E2" s="106" t="s">
        <v>384</v>
      </c>
      <c r="F2" s="106" t="s">
        <v>115</v>
      </c>
      <c r="G2" s="106" t="s">
        <v>116</v>
      </c>
      <c r="H2" s="106" t="s">
        <v>117</v>
      </c>
      <c r="I2" s="106" t="s">
        <v>47</v>
      </c>
      <c r="J2" s="106" t="s">
        <v>48</v>
      </c>
      <c r="K2" s="106" t="s">
        <v>1</v>
      </c>
      <c r="L2" s="106" t="s">
        <v>2</v>
      </c>
      <c r="M2" s="106" t="s">
        <v>3</v>
      </c>
      <c r="N2" s="106" t="s">
        <v>4</v>
      </c>
      <c r="O2" s="106" t="s">
        <v>5</v>
      </c>
      <c r="P2" s="106" t="s">
        <v>6</v>
      </c>
      <c r="Q2" s="106" t="s">
        <v>46</v>
      </c>
      <c r="R2" s="106" t="s">
        <v>385</v>
      </c>
    </row>
    <row r="3" spans="1:18" s="64" customFormat="1" x14ac:dyDescent="0.25"/>
    <row r="4" spans="1:18" x14ac:dyDescent="0.25">
      <c r="A4" s="136"/>
      <c r="B4" s="136"/>
      <c r="C4" s="136"/>
      <c r="D4" s="136"/>
      <c r="E4" s="136"/>
      <c r="F4" s="136" t="s">
        <v>0</v>
      </c>
      <c r="G4" s="136"/>
      <c r="H4" s="136"/>
      <c r="I4" s="136"/>
      <c r="J4" s="136"/>
      <c r="K4" s="136"/>
      <c r="L4" s="136"/>
      <c r="M4" s="136"/>
      <c r="N4" s="136"/>
      <c r="O4" s="136"/>
      <c r="P4" s="136"/>
      <c r="Q4" s="136"/>
      <c r="R4" s="136"/>
    </row>
    <row r="5" spans="1:18" x14ac:dyDescent="0.25">
      <c r="A5" s="108" t="s">
        <v>7</v>
      </c>
      <c r="B5" s="108" t="s">
        <v>8</v>
      </c>
      <c r="C5" s="108" t="s">
        <v>9</v>
      </c>
      <c r="D5" s="108" t="s">
        <v>383</v>
      </c>
      <c r="E5" s="108" t="s">
        <v>384</v>
      </c>
      <c r="F5" s="117" t="s">
        <v>115</v>
      </c>
      <c r="G5" s="117" t="s">
        <v>116</v>
      </c>
      <c r="H5" s="117" t="s">
        <v>117</v>
      </c>
      <c r="I5" s="117" t="s">
        <v>47</v>
      </c>
      <c r="J5" s="117" t="s">
        <v>48</v>
      </c>
      <c r="K5" s="117" t="s">
        <v>1</v>
      </c>
      <c r="L5" s="117" t="s">
        <v>2</v>
      </c>
      <c r="M5" s="117" t="s">
        <v>3</v>
      </c>
      <c r="N5" s="117" t="s">
        <v>4</v>
      </c>
      <c r="O5" s="117" t="s">
        <v>5</v>
      </c>
      <c r="P5" s="117" t="s">
        <v>6</v>
      </c>
      <c r="Q5" s="117" t="s">
        <v>46</v>
      </c>
      <c r="R5" s="108" t="s">
        <v>385</v>
      </c>
    </row>
    <row r="6" spans="1:18" x14ac:dyDescent="0.25">
      <c r="A6" s="112" t="s">
        <v>390</v>
      </c>
      <c r="B6" s="112"/>
      <c r="C6" s="112"/>
      <c r="D6" s="112"/>
      <c r="E6" s="112"/>
      <c r="F6" s="112"/>
      <c r="G6" s="112"/>
      <c r="H6" s="112"/>
      <c r="I6" s="112"/>
      <c r="J6" s="112"/>
      <c r="K6" s="112"/>
      <c r="L6" s="112"/>
      <c r="M6" s="112"/>
      <c r="N6" s="112"/>
      <c r="O6" s="112"/>
      <c r="P6" s="112"/>
      <c r="Q6" s="112"/>
      <c r="R6" s="109"/>
    </row>
    <row r="7" spans="1:18" x14ac:dyDescent="0.25">
      <c r="A7" s="113" t="s">
        <v>11</v>
      </c>
      <c r="B7" s="114">
        <v>43959</v>
      </c>
      <c r="C7" s="115">
        <v>37.925199999999997</v>
      </c>
      <c r="D7" s="115"/>
      <c r="E7" s="115"/>
      <c r="F7" s="115"/>
      <c r="G7" s="115"/>
      <c r="H7" s="115"/>
      <c r="I7" s="115"/>
      <c r="J7" s="115"/>
      <c r="K7" s="115">
        <v>-99.8109786769122</v>
      </c>
      <c r="L7" s="115">
        <v>-48.6190683407712</v>
      </c>
      <c r="M7" s="115">
        <v>-28.280716543033702</v>
      </c>
      <c r="N7" s="115">
        <v>-26.6365141506848</v>
      </c>
      <c r="O7" s="115">
        <v>-11.0833969098745</v>
      </c>
      <c r="P7" s="115">
        <v>0.82230431103073998</v>
      </c>
      <c r="Q7" s="115">
        <v>14.3732557357747</v>
      </c>
      <c r="R7" s="110"/>
    </row>
    <row r="8" spans="1:18" x14ac:dyDescent="0.25">
      <c r="A8" s="113" t="s">
        <v>12</v>
      </c>
      <c r="B8" s="114">
        <v>43959</v>
      </c>
      <c r="C8" s="115">
        <v>226.32400000000001</v>
      </c>
      <c r="D8" s="115"/>
      <c r="E8" s="115"/>
      <c r="F8" s="115"/>
      <c r="G8" s="115"/>
      <c r="H8" s="115"/>
      <c r="I8" s="115"/>
      <c r="J8" s="115"/>
      <c r="K8" s="115">
        <v>-103.76341574221701</v>
      </c>
      <c r="L8" s="115">
        <v>-48.977926603929703</v>
      </c>
      <c r="M8" s="115">
        <v>-26.5869325826738</v>
      </c>
      <c r="N8" s="115">
        <v>-25.244581470765901</v>
      </c>
      <c r="O8" s="115">
        <v>-4.3882299830107803</v>
      </c>
      <c r="P8" s="115">
        <v>3.11198580826948</v>
      </c>
      <c r="Q8" s="115">
        <v>12.7517179640018</v>
      </c>
      <c r="R8" s="110"/>
    </row>
    <row r="9" spans="1:18" x14ac:dyDescent="0.25">
      <c r="A9" s="113" t="s">
        <v>13</v>
      </c>
      <c r="B9" s="114">
        <v>43959</v>
      </c>
      <c r="C9" s="115">
        <v>125.99</v>
      </c>
      <c r="D9" s="115"/>
      <c r="E9" s="115"/>
      <c r="F9" s="115"/>
      <c r="G9" s="115"/>
      <c r="H9" s="115"/>
      <c r="I9" s="115"/>
      <c r="J9" s="115"/>
      <c r="K9" s="115">
        <v>-71.583704506239698</v>
      </c>
      <c r="L9" s="115">
        <v>-32.4934128060167</v>
      </c>
      <c r="M9" s="115">
        <v>-17.988972419523101</v>
      </c>
      <c r="N9" s="115">
        <v>-16.285571926982499</v>
      </c>
      <c r="O9" s="115">
        <v>-3.22525050362347</v>
      </c>
      <c r="P9" s="115">
        <v>2.2946271859245702</v>
      </c>
      <c r="Q9" s="115">
        <v>15.9210758087593</v>
      </c>
      <c r="R9" s="110"/>
    </row>
    <row r="10" spans="1:18" x14ac:dyDescent="0.25">
      <c r="A10" s="113" t="s">
        <v>14</v>
      </c>
      <c r="B10" s="114">
        <v>43959</v>
      </c>
      <c r="C10" s="115">
        <v>8.49</v>
      </c>
      <c r="D10" s="115"/>
      <c r="E10" s="115"/>
      <c r="F10" s="115"/>
      <c r="G10" s="115"/>
      <c r="H10" s="115"/>
      <c r="I10" s="115"/>
      <c r="J10" s="115"/>
      <c r="K10" s="115">
        <v>-94.588579737094605</v>
      </c>
      <c r="L10" s="115">
        <v>-39.312250249750299</v>
      </c>
      <c r="M10" s="115">
        <v>-20.565548026870601</v>
      </c>
      <c r="N10" s="115">
        <v>-16.881342701014798</v>
      </c>
      <c r="O10" s="115"/>
      <c r="P10" s="115"/>
      <c r="Q10" s="115">
        <v>-8.7902711323764002</v>
      </c>
      <c r="R10" s="110"/>
    </row>
    <row r="11" spans="1:18" x14ac:dyDescent="0.25">
      <c r="A11" s="113" t="s">
        <v>15</v>
      </c>
      <c r="B11" s="114">
        <v>43959</v>
      </c>
      <c r="C11" s="115">
        <v>34.71</v>
      </c>
      <c r="D11" s="115"/>
      <c r="E11" s="115"/>
      <c r="F11" s="115"/>
      <c r="G11" s="115"/>
      <c r="H11" s="115"/>
      <c r="I11" s="115"/>
      <c r="J11" s="115"/>
      <c r="K11" s="115">
        <v>-141.937641658416</v>
      </c>
      <c r="L11" s="115">
        <v>-60.712740453600198</v>
      </c>
      <c r="M11" s="115">
        <v>-36.114295962255902</v>
      </c>
      <c r="N11" s="115">
        <v>-33.843327280177903</v>
      </c>
      <c r="O11" s="115">
        <v>-9.8064922503249292</v>
      </c>
      <c r="P11" s="115">
        <v>-0.55406911839941997</v>
      </c>
      <c r="Q11" s="115">
        <v>7.96320976400074</v>
      </c>
      <c r="R11" s="110"/>
    </row>
    <row r="12" spans="1:18" x14ac:dyDescent="0.25">
      <c r="A12" s="113" t="s">
        <v>16</v>
      </c>
      <c r="B12" s="114">
        <v>43959</v>
      </c>
      <c r="C12" s="115">
        <v>10.2141</v>
      </c>
      <c r="D12" s="115"/>
      <c r="E12" s="115"/>
      <c r="F12" s="115"/>
      <c r="G12" s="115"/>
      <c r="H12" s="115"/>
      <c r="I12" s="115"/>
      <c r="J12" s="115"/>
      <c r="K12" s="115">
        <v>-88.859322585667599</v>
      </c>
      <c r="L12" s="115">
        <v>-37.077673579333499</v>
      </c>
      <c r="M12" s="115">
        <v>-15.8404757578173</v>
      </c>
      <c r="N12" s="115">
        <v>-16.5388706989437</v>
      </c>
      <c r="O12" s="115">
        <v>-8.6993327252016108</v>
      </c>
      <c r="P12" s="115"/>
      <c r="Q12" s="115">
        <v>0.45833724340175802</v>
      </c>
      <c r="R12" s="110"/>
    </row>
    <row r="13" spans="1:18" x14ac:dyDescent="0.25">
      <c r="A13" s="113" t="s">
        <v>17</v>
      </c>
      <c r="B13" s="114">
        <v>43959</v>
      </c>
      <c r="C13" s="115">
        <v>26.683499999999999</v>
      </c>
      <c r="D13" s="115"/>
      <c r="E13" s="115"/>
      <c r="F13" s="115"/>
      <c r="G13" s="115"/>
      <c r="H13" s="115"/>
      <c r="I13" s="115"/>
      <c r="J13" s="115"/>
      <c r="K13" s="115">
        <v>-114.83340717655</v>
      </c>
      <c r="L13" s="115">
        <v>-50.862279707911803</v>
      </c>
      <c r="M13" s="115">
        <v>-22.191544900455401</v>
      </c>
      <c r="N13" s="115">
        <v>-18.721387095585101</v>
      </c>
      <c r="O13" s="115">
        <v>-4.4290851054676104</v>
      </c>
      <c r="P13" s="115">
        <v>5.3746974592933503</v>
      </c>
      <c r="Q13" s="115">
        <v>11.452100932621599</v>
      </c>
      <c r="R13" s="110"/>
    </row>
    <row r="14" spans="1:18" x14ac:dyDescent="0.25">
      <c r="A14" s="113" t="s">
        <v>18</v>
      </c>
      <c r="B14" s="114">
        <v>43959</v>
      </c>
      <c r="C14" s="115">
        <v>29.154</v>
      </c>
      <c r="D14" s="115"/>
      <c r="E14" s="115"/>
      <c r="F14" s="115"/>
      <c r="G14" s="115"/>
      <c r="H14" s="115"/>
      <c r="I14" s="115"/>
      <c r="J14" s="115"/>
      <c r="K14" s="115">
        <v>-103.429688120656</v>
      </c>
      <c r="L14" s="115">
        <v>-44.255011208150798</v>
      </c>
      <c r="M14" s="115">
        <v>-23.074611034727699</v>
      </c>
      <c r="N14" s="115">
        <v>-19.845620195383301</v>
      </c>
      <c r="O14" s="115">
        <v>-5.8457402965905096</v>
      </c>
      <c r="P14" s="115">
        <v>4.8531398807190298</v>
      </c>
      <c r="Q14" s="115">
        <v>18.6892182247107</v>
      </c>
      <c r="R14" s="110"/>
    </row>
    <row r="15" spans="1:18" x14ac:dyDescent="0.25">
      <c r="A15" s="113" t="s">
        <v>19</v>
      </c>
      <c r="B15" s="114">
        <v>43959</v>
      </c>
      <c r="C15" s="115">
        <v>59.942900000000002</v>
      </c>
      <c r="D15" s="115"/>
      <c r="E15" s="115"/>
      <c r="F15" s="115"/>
      <c r="G15" s="115"/>
      <c r="H15" s="115"/>
      <c r="I15" s="115"/>
      <c r="J15" s="115"/>
      <c r="K15" s="115">
        <v>-103.39035718956301</v>
      </c>
      <c r="L15" s="115">
        <v>-45.948191012312897</v>
      </c>
      <c r="M15" s="115">
        <v>-22.577568694415401</v>
      </c>
      <c r="N15" s="115">
        <v>-20.232417526009002</v>
      </c>
      <c r="O15" s="115">
        <v>-3.4903489835691599</v>
      </c>
      <c r="P15" s="115">
        <v>3.4064327077546901</v>
      </c>
      <c r="Q15" s="115">
        <v>10.147739713709299</v>
      </c>
      <c r="R15" s="110"/>
    </row>
    <row r="16" spans="1:18" x14ac:dyDescent="0.25">
      <c r="A16" s="113" t="s">
        <v>20</v>
      </c>
      <c r="B16" s="114">
        <v>43959</v>
      </c>
      <c r="C16" s="115">
        <v>40.26</v>
      </c>
      <c r="D16" s="115"/>
      <c r="E16" s="115"/>
      <c r="F16" s="115"/>
      <c r="G16" s="115"/>
      <c r="H16" s="115"/>
      <c r="I16" s="115"/>
      <c r="J16" s="115"/>
      <c r="K16" s="115">
        <v>-98.980252675294807</v>
      </c>
      <c r="L16" s="115">
        <v>-49.263693024232701</v>
      </c>
      <c r="M16" s="115">
        <v>-31.1933758117435</v>
      </c>
      <c r="N16" s="115">
        <v>-25.703914599352</v>
      </c>
      <c r="O16" s="115">
        <v>-5.9791873370233803</v>
      </c>
      <c r="P16" s="115">
        <v>1.53924413624419</v>
      </c>
      <c r="Q16" s="115">
        <v>21.363442940038698</v>
      </c>
      <c r="R16" s="110"/>
    </row>
    <row r="17" spans="1:18" x14ac:dyDescent="0.25">
      <c r="A17" s="113" t="s">
        <v>21</v>
      </c>
      <c r="B17" s="114">
        <v>43959</v>
      </c>
      <c r="C17" s="115">
        <v>115.762</v>
      </c>
      <c r="D17" s="115"/>
      <c r="E17" s="115"/>
      <c r="F17" s="115"/>
      <c r="G17" s="115"/>
      <c r="H17" s="115"/>
      <c r="I17" s="115"/>
      <c r="J17" s="115"/>
      <c r="K17" s="115">
        <v>-85.664043836598196</v>
      </c>
      <c r="L17" s="115">
        <v>-40.350240128599999</v>
      </c>
      <c r="M17" s="115">
        <v>-17.7685246007558</v>
      </c>
      <c r="N17" s="115">
        <v>-14.959832854298201</v>
      </c>
      <c r="O17" s="115">
        <v>-3.3038800037787102</v>
      </c>
      <c r="P17" s="115">
        <v>6.5135784927470999</v>
      </c>
      <c r="Q17" s="115">
        <v>17.4325907154102</v>
      </c>
      <c r="R17" s="110"/>
    </row>
    <row r="18" spans="1:18" x14ac:dyDescent="0.25">
      <c r="A18" s="113" t="s">
        <v>22</v>
      </c>
      <c r="B18" s="114">
        <v>43959</v>
      </c>
      <c r="C18" s="115">
        <v>8.4931999999999999</v>
      </c>
      <c r="D18" s="115"/>
      <c r="E18" s="115"/>
      <c r="F18" s="115"/>
      <c r="G18" s="115"/>
      <c r="H18" s="115"/>
      <c r="I18" s="115"/>
      <c r="J18" s="115"/>
      <c r="K18" s="115">
        <v>-87.705906847405103</v>
      </c>
      <c r="L18" s="115">
        <v>-40.158234845937898</v>
      </c>
      <c r="M18" s="115">
        <v>-14.312877846689201</v>
      </c>
      <c r="N18" s="115">
        <v>-12.1816127984637</v>
      </c>
      <c r="O18" s="115"/>
      <c r="P18" s="115"/>
      <c r="Q18" s="115">
        <v>-8.2704060150376009</v>
      </c>
      <c r="R18" s="110"/>
    </row>
    <row r="19" spans="1:18" x14ac:dyDescent="0.25">
      <c r="A19" s="113" t="s">
        <v>23</v>
      </c>
      <c r="B19" s="114">
        <v>43959</v>
      </c>
      <c r="C19" s="115">
        <v>8.3157999999999994</v>
      </c>
      <c r="D19" s="115"/>
      <c r="E19" s="115"/>
      <c r="F19" s="115"/>
      <c r="G19" s="115"/>
      <c r="H19" s="115"/>
      <c r="I19" s="115"/>
      <c r="J19" s="115"/>
      <c r="K19" s="115">
        <v>-85.453336870471205</v>
      </c>
      <c r="L19" s="115">
        <v>-38.048683624008397</v>
      </c>
      <c r="M19" s="115">
        <v>-14.442334044712799</v>
      </c>
      <c r="N19" s="115">
        <v>-11.6262444157594</v>
      </c>
      <c r="O19" s="115"/>
      <c r="P19" s="115"/>
      <c r="Q19" s="115">
        <v>-9.5455434782608695</v>
      </c>
      <c r="R19" s="110"/>
    </row>
    <row r="20" spans="1:18" x14ac:dyDescent="0.25">
      <c r="A20" s="113" t="s">
        <v>24</v>
      </c>
      <c r="B20" s="114">
        <v>43959</v>
      </c>
      <c r="C20" s="115">
        <v>179.9889</v>
      </c>
      <c r="D20" s="115"/>
      <c r="E20" s="115"/>
      <c r="F20" s="115"/>
      <c r="G20" s="115"/>
      <c r="H20" s="115"/>
      <c r="I20" s="115"/>
      <c r="J20" s="115"/>
      <c r="K20" s="115">
        <v>-121.48444052371801</v>
      </c>
      <c r="L20" s="115">
        <v>-57.745080095824903</v>
      </c>
      <c r="M20" s="115">
        <v>-32.277321334639502</v>
      </c>
      <c r="N20" s="115">
        <v>-29.688245544567899</v>
      </c>
      <c r="O20" s="115">
        <v>-9.0027540421413104</v>
      </c>
      <c r="P20" s="115">
        <v>-0.25709025269649</v>
      </c>
      <c r="Q20" s="115">
        <v>5.83825151484342</v>
      </c>
      <c r="R20" s="110"/>
    </row>
    <row r="21" spans="1:18" x14ac:dyDescent="0.25">
      <c r="A21" s="113" t="s">
        <v>25</v>
      </c>
      <c r="B21" s="114">
        <v>43959</v>
      </c>
      <c r="C21" s="115">
        <v>8.6199999999999992</v>
      </c>
      <c r="D21" s="115"/>
      <c r="E21" s="115"/>
      <c r="F21" s="115"/>
      <c r="G21" s="115"/>
      <c r="H21" s="115"/>
      <c r="I21" s="115"/>
      <c r="J21" s="115"/>
      <c r="K21" s="115">
        <v>-83.899586651880298</v>
      </c>
      <c r="L21" s="115">
        <v>-38.985313751668897</v>
      </c>
      <c r="M21" s="115">
        <v>-16.870779993935798</v>
      </c>
      <c r="N21" s="115">
        <v>-17.0686212694409</v>
      </c>
      <c r="O21" s="115"/>
      <c r="P21" s="115"/>
      <c r="Q21" s="115">
        <v>-9.6865384615384702</v>
      </c>
      <c r="R21" s="110"/>
    </row>
    <row r="22" spans="1:18" x14ac:dyDescent="0.25">
      <c r="A22" s="113" t="s">
        <v>26</v>
      </c>
      <c r="B22" s="114">
        <v>43959</v>
      </c>
      <c r="C22" s="115">
        <v>53.387900000000002</v>
      </c>
      <c r="D22" s="115"/>
      <c r="E22" s="115"/>
      <c r="F22" s="115"/>
      <c r="G22" s="115"/>
      <c r="H22" s="115"/>
      <c r="I22" s="115"/>
      <c r="J22" s="115"/>
      <c r="K22" s="115">
        <v>-97.340717733561107</v>
      </c>
      <c r="L22" s="115">
        <v>-37.113559834414502</v>
      </c>
      <c r="M22" s="115">
        <v>-16.1043690920527</v>
      </c>
      <c r="N22" s="115">
        <v>-14.447150793083299</v>
      </c>
      <c r="O22" s="115">
        <v>-0.64672692922974295</v>
      </c>
      <c r="P22" s="115">
        <v>2.1235661738310299</v>
      </c>
      <c r="Q22" s="115">
        <v>8.8437906697655304</v>
      </c>
      <c r="R22" s="110"/>
    </row>
    <row r="23" spans="1:18" x14ac:dyDescent="0.25">
      <c r="A23" s="135"/>
      <c r="B23" s="135"/>
      <c r="C23" s="135"/>
      <c r="D23" s="117"/>
      <c r="E23" s="117"/>
      <c r="F23" s="117"/>
      <c r="G23" s="117"/>
      <c r="H23" s="117"/>
      <c r="I23" s="117"/>
      <c r="J23" s="117"/>
      <c r="K23" s="117" t="s">
        <v>1</v>
      </c>
      <c r="L23" s="117" t="s">
        <v>2</v>
      </c>
      <c r="M23" s="117" t="s">
        <v>3</v>
      </c>
      <c r="N23" s="117" t="s">
        <v>4</v>
      </c>
      <c r="O23" s="117" t="s">
        <v>5</v>
      </c>
      <c r="P23" s="117" t="s">
        <v>6</v>
      </c>
      <c r="Q23" s="117" t="s">
        <v>46</v>
      </c>
      <c r="R23" s="110"/>
    </row>
    <row r="24" spans="1:18" x14ac:dyDescent="0.25">
      <c r="A24" s="135"/>
      <c r="B24" s="135"/>
      <c r="C24" s="135"/>
      <c r="D24" s="117"/>
      <c r="E24" s="117"/>
      <c r="F24" s="117"/>
      <c r="G24" s="117"/>
      <c r="H24" s="117"/>
      <c r="I24" s="117"/>
      <c r="J24" s="117"/>
      <c r="K24" s="117" t="s">
        <v>0</v>
      </c>
      <c r="L24" s="117" t="s">
        <v>0</v>
      </c>
      <c r="M24" s="117" t="s">
        <v>0</v>
      </c>
      <c r="N24" s="117" t="s">
        <v>0</v>
      </c>
      <c r="O24" s="117" t="s">
        <v>0</v>
      </c>
      <c r="P24" s="117" t="s">
        <v>0</v>
      </c>
      <c r="Q24" s="117" t="s">
        <v>0</v>
      </c>
      <c r="R24" s="110"/>
    </row>
    <row r="25" spans="1:18" x14ac:dyDescent="0.25">
      <c r="A25" s="117" t="s">
        <v>7</v>
      </c>
      <c r="B25" s="117" t="s">
        <v>8</v>
      </c>
      <c r="C25" s="117" t="s">
        <v>9</v>
      </c>
      <c r="D25" s="117"/>
      <c r="E25" s="117"/>
      <c r="F25" s="117"/>
      <c r="G25" s="117"/>
      <c r="H25" s="117"/>
      <c r="I25" s="117"/>
      <c r="J25" s="117"/>
      <c r="K25" s="117"/>
      <c r="L25" s="117"/>
      <c r="M25" s="117"/>
      <c r="N25" s="117"/>
      <c r="O25" s="117"/>
      <c r="P25" s="117"/>
      <c r="Q25" s="117"/>
      <c r="R25" s="110"/>
    </row>
    <row r="26" spans="1:18" x14ac:dyDescent="0.25">
      <c r="A26" s="112" t="s">
        <v>390</v>
      </c>
      <c r="B26" s="112"/>
      <c r="C26" s="112"/>
      <c r="D26" s="112"/>
      <c r="E26" s="112"/>
      <c r="F26" s="112"/>
      <c r="G26" s="112"/>
      <c r="H26" s="112"/>
      <c r="I26" s="112"/>
      <c r="J26" s="112"/>
      <c r="K26" s="112"/>
      <c r="L26" s="112"/>
      <c r="M26" s="112"/>
      <c r="N26" s="112"/>
      <c r="O26" s="112"/>
      <c r="P26" s="112"/>
      <c r="Q26" s="112"/>
      <c r="R26" s="110"/>
    </row>
    <row r="27" spans="1:18" x14ac:dyDescent="0.25">
      <c r="A27" s="113" t="s">
        <v>30</v>
      </c>
      <c r="B27" s="114">
        <v>43959</v>
      </c>
      <c r="C27" s="115">
        <v>35.3232</v>
      </c>
      <c r="D27" s="115"/>
      <c r="E27" s="115"/>
      <c r="F27" s="115"/>
      <c r="G27" s="115"/>
      <c r="H27" s="115"/>
      <c r="I27" s="115"/>
      <c r="J27" s="115"/>
      <c r="K27" s="115">
        <v>-100.48471912975801</v>
      </c>
      <c r="L27" s="115">
        <v>-49.376968028951502</v>
      </c>
      <c r="M27" s="115">
        <v>-29.117041142666</v>
      </c>
      <c r="N27" s="115">
        <v>-27.442139938222201</v>
      </c>
      <c r="O27" s="115">
        <v>-11.8595575476139</v>
      </c>
      <c r="P27" s="115">
        <v>-0.280657637305121</v>
      </c>
      <c r="Q27" s="115">
        <v>20.888063276836199</v>
      </c>
      <c r="R27" s="110"/>
    </row>
    <row r="28" spans="1:18" x14ac:dyDescent="0.25">
      <c r="A28" s="113" t="s">
        <v>31</v>
      </c>
      <c r="B28" s="114">
        <v>43959</v>
      </c>
      <c r="C28" s="115">
        <v>212.22300000000001</v>
      </c>
      <c r="D28" s="115"/>
      <c r="E28" s="115"/>
      <c r="F28" s="115"/>
      <c r="G28" s="115"/>
      <c r="H28" s="115"/>
      <c r="I28" s="115"/>
      <c r="J28" s="115"/>
      <c r="K28" s="115">
        <v>-104.45345036563</v>
      </c>
      <c r="L28" s="115">
        <v>-49.649408202354699</v>
      </c>
      <c r="M28" s="115">
        <v>-27.296820647999098</v>
      </c>
      <c r="N28" s="115">
        <v>-25.9037769895588</v>
      </c>
      <c r="O28" s="115">
        <v>-5.3314089839032297</v>
      </c>
      <c r="P28" s="115">
        <v>1.89712536676147</v>
      </c>
      <c r="Q28" s="115">
        <v>76.9429740435734</v>
      </c>
      <c r="R28" s="110"/>
    </row>
    <row r="29" spans="1:18" x14ac:dyDescent="0.25">
      <c r="A29" s="113" t="s">
        <v>32</v>
      </c>
      <c r="B29" s="114">
        <v>43959</v>
      </c>
      <c r="C29" s="115">
        <v>117.92</v>
      </c>
      <c r="D29" s="115"/>
      <c r="E29" s="115"/>
      <c r="F29" s="115"/>
      <c r="G29" s="115"/>
      <c r="H29" s="115"/>
      <c r="I29" s="115"/>
      <c r="J29" s="115"/>
      <c r="K29" s="115">
        <v>-72.026456810426694</v>
      </c>
      <c r="L29" s="115">
        <v>-32.946394498485198</v>
      </c>
      <c r="M29" s="115">
        <v>-18.451880703221299</v>
      </c>
      <c r="N29" s="115">
        <v>-16.747793309056998</v>
      </c>
      <c r="O29" s="115">
        <v>-3.9327881399280602</v>
      </c>
      <c r="P29" s="115">
        <v>1.24739414237381</v>
      </c>
      <c r="Q29" s="115">
        <v>68.577298050139305</v>
      </c>
      <c r="R29" s="110"/>
    </row>
    <row r="30" spans="1:18" x14ac:dyDescent="0.25">
      <c r="A30" s="113" t="s">
        <v>33</v>
      </c>
      <c r="B30" s="114">
        <v>43959</v>
      </c>
      <c r="C30" s="115">
        <v>8.26</v>
      </c>
      <c r="D30" s="115"/>
      <c r="E30" s="115"/>
      <c r="F30" s="115"/>
      <c r="G30" s="115"/>
      <c r="H30" s="115"/>
      <c r="I30" s="115"/>
      <c r="J30" s="115"/>
      <c r="K30" s="115">
        <v>-95.182287703063395</v>
      </c>
      <c r="L30" s="115">
        <v>-40.032157764715897</v>
      </c>
      <c r="M30" s="115">
        <v>-21.275924289565001</v>
      </c>
      <c r="N30" s="115">
        <v>-17.762281488731201</v>
      </c>
      <c r="O30" s="115"/>
      <c r="P30" s="115"/>
      <c r="Q30" s="115">
        <v>-10.129186602870799</v>
      </c>
      <c r="R30" s="110"/>
    </row>
    <row r="31" spans="1:18" x14ac:dyDescent="0.25">
      <c r="A31" s="113" t="s">
        <v>34</v>
      </c>
      <c r="B31" s="114">
        <v>43959</v>
      </c>
      <c r="C31" s="115">
        <v>32.380000000000003</v>
      </c>
      <c r="D31" s="115"/>
      <c r="E31" s="115"/>
      <c r="F31" s="115"/>
      <c r="G31" s="115"/>
      <c r="H31" s="115"/>
      <c r="I31" s="115"/>
      <c r="J31" s="115"/>
      <c r="K31" s="115">
        <v>-142.639549505221</v>
      </c>
      <c r="L31" s="115">
        <v>-61.466323353237001</v>
      </c>
      <c r="M31" s="115">
        <v>-36.887557336271698</v>
      </c>
      <c r="N31" s="115">
        <v>-34.557189569513604</v>
      </c>
      <c r="O31" s="115">
        <v>-10.583817809638299</v>
      </c>
      <c r="P31" s="115">
        <v>-1.5046878766649201</v>
      </c>
      <c r="Q31" s="115">
        <v>18.377277840270001</v>
      </c>
      <c r="R31" s="110"/>
    </row>
    <row r="32" spans="1:18" x14ac:dyDescent="0.25">
      <c r="A32" s="113" t="s">
        <v>35</v>
      </c>
      <c r="B32" s="114">
        <v>43959</v>
      </c>
      <c r="C32" s="115">
        <v>9.3630999999999993</v>
      </c>
      <c r="D32" s="115"/>
      <c r="E32" s="115"/>
      <c r="F32" s="115"/>
      <c r="G32" s="115"/>
      <c r="H32" s="115"/>
      <c r="I32" s="115"/>
      <c r="J32" s="115"/>
      <c r="K32" s="115">
        <v>-90.228742839932593</v>
      </c>
      <c r="L32" s="115">
        <v>-38.357200092563801</v>
      </c>
      <c r="M32" s="115">
        <v>-17.2163780664564</v>
      </c>
      <c r="N32" s="115">
        <v>-17.7892566768693</v>
      </c>
      <c r="O32" s="115">
        <v>-9.8432744016915503</v>
      </c>
      <c r="P32" s="115"/>
      <c r="Q32" s="115">
        <v>-1.3634516129032299</v>
      </c>
      <c r="R32" s="110"/>
    </row>
    <row r="33" spans="1:18" x14ac:dyDescent="0.25">
      <c r="A33" s="113" t="s">
        <v>36</v>
      </c>
      <c r="B33" s="114">
        <v>43959</v>
      </c>
      <c r="C33" s="115">
        <v>24.845099999999999</v>
      </c>
      <c r="D33" s="115"/>
      <c r="E33" s="115"/>
      <c r="F33" s="115"/>
      <c r="G33" s="115"/>
      <c r="H33" s="115"/>
      <c r="I33" s="115"/>
      <c r="J33" s="115"/>
      <c r="K33" s="115">
        <v>-115.296133863355</v>
      </c>
      <c r="L33" s="115">
        <v>-51.345790316477903</v>
      </c>
      <c r="M33" s="115">
        <v>-22.7306701211789</v>
      </c>
      <c r="N33" s="115">
        <v>-19.246512683134601</v>
      </c>
      <c r="O33" s="115">
        <v>-4.9865937700558796</v>
      </c>
      <c r="P33" s="115">
        <v>3.97127191697937</v>
      </c>
      <c r="Q33" s="115">
        <v>82.961299522634306</v>
      </c>
      <c r="R33" s="110"/>
    </row>
    <row r="34" spans="1:18" x14ac:dyDescent="0.25">
      <c r="A34" s="113" t="s">
        <v>37</v>
      </c>
      <c r="B34" s="114">
        <v>43959</v>
      </c>
      <c r="C34" s="115">
        <v>27.454000000000001</v>
      </c>
      <c r="D34" s="115"/>
      <c r="E34" s="115"/>
      <c r="F34" s="115"/>
      <c r="G34" s="115"/>
      <c r="H34" s="115"/>
      <c r="I34" s="115"/>
      <c r="J34" s="115"/>
      <c r="K34" s="115">
        <v>-104.18167320855601</v>
      </c>
      <c r="L34" s="115">
        <v>-45.024773542936401</v>
      </c>
      <c r="M34" s="115">
        <v>-23.881810348157099</v>
      </c>
      <c r="N34" s="115">
        <v>-20.6218986888309</v>
      </c>
      <c r="O34" s="115">
        <v>-6.5963808541009499</v>
      </c>
      <c r="P34" s="115">
        <v>3.77791110549731</v>
      </c>
      <c r="Q34" s="115">
        <v>16.884998674794598</v>
      </c>
      <c r="R34" s="110"/>
    </row>
    <row r="35" spans="1:18" x14ac:dyDescent="0.25">
      <c r="A35" s="113" t="s">
        <v>38</v>
      </c>
      <c r="B35" s="114">
        <v>43959</v>
      </c>
      <c r="C35" s="115">
        <v>56.744799999999998</v>
      </c>
      <c r="D35" s="115"/>
      <c r="E35" s="115"/>
      <c r="F35" s="115"/>
      <c r="G35" s="115"/>
      <c r="H35" s="115"/>
      <c r="I35" s="115"/>
      <c r="J35" s="115"/>
      <c r="K35" s="115">
        <v>-103.99100860630701</v>
      </c>
      <c r="L35" s="115">
        <v>-46.500663681902999</v>
      </c>
      <c r="M35" s="115">
        <v>-23.140209881729302</v>
      </c>
      <c r="N35" s="115">
        <v>-20.754991062382899</v>
      </c>
      <c r="O35" s="115">
        <v>-4.1220530030442903</v>
      </c>
      <c r="P35" s="115">
        <v>2.54988634007066</v>
      </c>
      <c r="Q35" s="115">
        <v>31.3176431718062</v>
      </c>
      <c r="R35" s="110"/>
    </row>
    <row r="36" spans="1:18" x14ac:dyDescent="0.25">
      <c r="A36" s="113" t="s">
        <v>39</v>
      </c>
      <c r="B36" s="114">
        <v>43959</v>
      </c>
      <c r="C36" s="115">
        <v>39.89</v>
      </c>
      <c r="D36" s="115"/>
      <c r="E36" s="115"/>
      <c r="F36" s="115"/>
      <c r="G36" s="115"/>
      <c r="H36" s="115"/>
      <c r="I36" s="115"/>
      <c r="J36" s="115"/>
      <c r="K36" s="115">
        <v>-99.385999631143903</v>
      </c>
      <c r="L36" s="115">
        <v>-49.636083591941002</v>
      </c>
      <c r="M36" s="115">
        <v>-31.570250587795101</v>
      </c>
      <c r="N36" s="115">
        <v>-26.0718769950515</v>
      </c>
      <c r="O36" s="115">
        <v>-6.2247813640975904</v>
      </c>
      <c r="P36" s="115">
        <v>1.2393234134999001</v>
      </c>
      <c r="Q36" s="115">
        <v>20.335160948001398</v>
      </c>
      <c r="R36" s="110"/>
    </row>
    <row r="37" spans="1:18" x14ac:dyDescent="0.25">
      <c r="A37" s="113" t="s">
        <v>40</v>
      </c>
      <c r="B37" s="114">
        <v>43959</v>
      </c>
      <c r="C37" s="115">
        <v>108.4961</v>
      </c>
      <c r="D37" s="115"/>
      <c r="E37" s="115"/>
      <c r="F37" s="115"/>
      <c r="G37" s="115"/>
      <c r="H37" s="115"/>
      <c r="I37" s="115"/>
      <c r="J37" s="115"/>
      <c r="K37" s="115">
        <v>-86.805690806427506</v>
      </c>
      <c r="L37" s="115">
        <v>-41.574069369767699</v>
      </c>
      <c r="M37" s="115">
        <v>-19.083091007846701</v>
      </c>
      <c r="N37" s="115">
        <v>-16.227913791337102</v>
      </c>
      <c r="O37" s="115">
        <v>-4.4257399201358298</v>
      </c>
      <c r="P37" s="115">
        <v>5.1783608489386204</v>
      </c>
      <c r="Q37" s="115">
        <v>62.070228763812203</v>
      </c>
      <c r="R37" s="110"/>
    </row>
    <row r="38" spans="1:18" x14ac:dyDescent="0.25">
      <c r="A38" s="113" t="s">
        <v>41</v>
      </c>
      <c r="B38" s="114">
        <v>43959</v>
      </c>
      <c r="C38" s="115">
        <v>8.2464999999999993</v>
      </c>
      <c r="D38" s="115"/>
      <c r="E38" s="115"/>
      <c r="F38" s="115"/>
      <c r="G38" s="115"/>
      <c r="H38" s="115"/>
      <c r="I38" s="115"/>
      <c r="J38" s="115"/>
      <c r="K38" s="115">
        <v>-88.695749555418303</v>
      </c>
      <c r="L38" s="115">
        <v>-41.104091331136203</v>
      </c>
      <c r="M38" s="115">
        <v>-15.351228915904199</v>
      </c>
      <c r="N38" s="115">
        <v>-13.258806455338201</v>
      </c>
      <c r="O38" s="115"/>
      <c r="P38" s="115"/>
      <c r="Q38" s="115">
        <v>-9.6244736842105301</v>
      </c>
      <c r="R38" s="110"/>
    </row>
    <row r="39" spans="1:18" x14ac:dyDescent="0.25">
      <c r="A39" s="113" t="s">
        <v>42</v>
      </c>
      <c r="B39" s="114">
        <v>43959</v>
      </c>
      <c r="C39" s="115">
        <v>8.0638000000000005</v>
      </c>
      <c r="D39" s="115"/>
      <c r="E39" s="115"/>
      <c r="F39" s="115"/>
      <c r="G39" s="115"/>
      <c r="H39" s="115"/>
      <c r="I39" s="115"/>
      <c r="J39" s="115"/>
      <c r="K39" s="115">
        <v>-86.448942572413998</v>
      </c>
      <c r="L39" s="115">
        <v>-39.008080122853897</v>
      </c>
      <c r="M39" s="115">
        <v>-15.5048701792104</v>
      </c>
      <c r="N39" s="115">
        <v>-12.7577193245902</v>
      </c>
      <c r="O39" s="115"/>
      <c r="P39" s="115"/>
      <c r="Q39" s="115">
        <v>-10.9738043478261</v>
      </c>
      <c r="R39" s="110"/>
    </row>
    <row r="40" spans="1:18" x14ac:dyDescent="0.25">
      <c r="A40" s="113" t="s">
        <v>43</v>
      </c>
      <c r="B40" s="114">
        <v>43959</v>
      </c>
      <c r="C40" s="115">
        <v>170.64789999999999</v>
      </c>
      <c r="D40" s="115"/>
      <c r="E40" s="115"/>
      <c r="F40" s="115"/>
      <c r="G40" s="115"/>
      <c r="H40" s="115"/>
      <c r="I40" s="115"/>
      <c r="J40" s="115"/>
      <c r="K40" s="115">
        <v>-122.20528363138899</v>
      </c>
      <c r="L40" s="115">
        <v>-58.464524352422799</v>
      </c>
      <c r="M40" s="115">
        <v>-32.996574248718403</v>
      </c>
      <c r="N40" s="115">
        <v>-30.326036074774098</v>
      </c>
      <c r="O40" s="115">
        <v>-9.5948694956532101</v>
      </c>
      <c r="P40" s="115">
        <v>-1.00992233051285</v>
      </c>
      <c r="Q40" s="115">
        <v>43.6795433720037</v>
      </c>
      <c r="R40" s="110"/>
    </row>
    <row r="41" spans="1:18" x14ac:dyDescent="0.25">
      <c r="A41" s="113" t="s">
        <v>44</v>
      </c>
      <c r="B41" s="114">
        <v>43959</v>
      </c>
      <c r="C41" s="115">
        <v>8.51</v>
      </c>
      <c r="D41" s="115"/>
      <c r="E41" s="115"/>
      <c r="F41" s="115"/>
      <c r="G41" s="115"/>
      <c r="H41" s="115"/>
      <c r="I41" s="115"/>
      <c r="J41" s="115"/>
      <c r="K41" s="115">
        <v>-84.167457426510396</v>
      </c>
      <c r="L41" s="115">
        <v>-39.542297325316198</v>
      </c>
      <c r="M41" s="115">
        <v>-17.652923800382499</v>
      </c>
      <c r="N41" s="115">
        <v>-17.808352849336501</v>
      </c>
      <c r="O41" s="115"/>
      <c r="P41" s="115"/>
      <c r="Q41" s="115">
        <v>-10.458653846153799</v>
      </c>
      <c r="R41" s="110"/>
    </row>
    <row r="42" spans="1:18" x14ac:dyDescent="0.25">
      <c r="A42" s="113" t="s">
        <v>45</v>
      </c>
      <c r="B42" s="114">
        <v>43959</v>
      </c>
      <c r="C42" s="115">
        <v>50.596299999999999</v>
      </c>
      <c r="D42" s="115"/>
      <c r="E42" s="115"/>
      <c r="F42" s="115"/>
      <c r="G42" s="115"/>
      <c r="H42" s="115"/>
      <c r="I42" s="115"/>
      <c r="J42" s="115"/>
      <c r="K42" s="115">
        <v>-97.837669267414796</v>
      </c>
      <c r="L42" s="115">
        <v>-37.6305728986802</v>
      </c>
      <c r="M42" s="115">
        <v>-16.649962410215899</v>
      </c>
      <c r="N42" s="115">
        <v>-14.984273515738201</v>
      </c>
      <c r="O42" s="115">
        <v>-1.3395889211954399</v>
      </c>
      <c r="P42" s="115">
        <v>1.3435298638634701</v>
      </c>
      <c r="Q42" s="115">
        <v>27.409636514983401</v>
      </c>
      <c r="R42" s="110"/>
    </row>
    <row r="43" spans="1:18" x14ac:dyDescent="0.25">
      <c r="A43" s="135"/>
      <c r="B43" s="135"/>
      <c r="C43" s="135"/>
      <c r="D43" s="117"/>
      <c r="E43" s="117"/>
      <c r="F43" s="117"/>
      <c r="G43" s="117"/>
      <c r="H43" s="117"/>
      <c r="I43" s="117" t="s">
        <v>47</v>
      </c>
      <c r="J43" s="117" t="s">
        <v>48</v>
      </c>
      <c r="K43" s="117" t="s">
        <v>1</v>
      </c>
      <c r="L43" s="117" t="s">
        <v>2</v>
      </c>
      <c r="M43" s="117" t="s">
        <v>3</v>
      </c>
      <c r="N43" s="107"/>
      <c r="O43" s="113"/>
      <c r="P43" s="113"/>
      <c r="Q43" s="117" t="s">
        <v>46</v>
      </c>
      <c r="R43" s="110"/>
    </row>
    <row r="44" spans="1:18" x14ac:dyDescent="0.25">
      <c r="A44" s="135"/>
      <c r="B44" s="135"/>
      <c r="C44" s="135"/>
      <c r="D44" s="117"/>
      <c r="E44" s="117"/>
      <c r="F44" s="117"/>
      <c r="G44" s="117"/>
      <c r="H44" s="117"/>
      <c r="I44" s="117" t="s">
        <v>0</v>
      </c>
      <c r="J44" s="117" t="s">
        <v>0</v>
      </c>
      <c r="K44" s="117" t="s">
        <v>0</v>
      </c>
      <c r="L44" s="117" t="s">
        <v>0</v>
      </c>
      <c r="M44" s="117" t="s">
        <v>0</v>
      </c>
      <c r="N44" s="107"/>
      <c r="O44" s="113"/>
      <c r="P44" s="113"/>
      <c r="Q44" s="117" t="s">
        <v>0</v>
      </c>
      <c r="R44" s="110"/>
    </row>
    <row r="45" spans="1:18" x14ac:dyDescent="0.25">
      <c r="A45" s="117" t="s">
        <v>7</v>
      </c>
      <c r="B45" s="117" t="s">
        <v>8</v>
      </c>
      <c r="C45" s="117" t="s">
        <v>9</v>
      </c>
      <c r="D45" s="117"/>
      <c r="E45" s="117"/>
      <c r="F45" s="117"/>
      <c r="G45" s="117"/>
      <c r="H45" s="117"/>
      <c r="I45" s="117"/>
      <c r="J45" s="117"/>
      <c r="K45" s="117"/>
      <c r="L45" s="117"/>
      <c r="M45" s="117"/>
      <c r="N45" s="107"/>
      <c r="O45" s="113"/>
      <c r="P45" s="113"/>
      <c r="Q45" s="117"/>
      <c r="R45" s="110"/>
    </row>
    <row r="46" spans="1:18" x14ac:dyDescent="0.25">
      <c r="A46" s="112" t="s">
        <v>389</v>
      </c>
      <c r="B46" s="112"/>
      <c r="C46" s="112"/>
      <c r="D46" s="112"/>
      <c r="E46" s="112"/>
      <c r="F46" s="112"/>
      <c r="G46" s="112"/>
      <c r="H46" s="112"/>
      <c r="I46" s="112"/>
      <c r="J46" s="112"/>
      <c r="K46" s="112"/>
      <c r="L46" s="112"/>
      <c r="M46" s="112"/>
      <c r="N46" s="107"/>
      <c r="O46" s="113"/>
      <c r="P46" s="113"/>
      <c r="Q46" s="112"/>
      <c r="R46" s="110"/>
    </row>
    <row r="47" spans="1:18" x14ac:dyDescent="0.25">
      <c r="A47" s="113" t="s">
        <v>379</v>
      </c>
      <c r="B47" s="114">
        <v>43959</v>
      </c>
      <c r="C47" s="115">
        <v>9.42</v>
      </c>
      <c r="D47" s="115"/>
      <c r="E47" s="115"/>
      <c r="F47" s="115"/>
      <c r="G47" s="115"/>
      <c r="H47" s="115"/>
      <c r="I47" s="115">
        <v>42.186777623671198</v>
      </c>
      <c r="J47" s="115">
        <v>27.7415852334417</v>
      </c>
      <c r="K47" s="115"/>
      <c r="L47" s="115"/>
      <c r="M47" s="115"/>
      <c r="N47" s="107"/>
      <c r="O47" s="113"/>
      <c r="P47" s="113"/>
      <c r="Q47" s="115">
        <v>-24.616279069767501</v>
      </c>
      <c r="R47" s="110"/>
    </row>
    <row r="48" spans="1:18" x14ac:dyDescent="0.25">
      <c r="A48" s="113" t="s">
        <v>49</v>
      </c>
      <c r="B48" s="114">
        <v>43959</v>
      </c>
      <c r="C48" s="115">
        <v>8.56</v>
      </c>
      <c r="D48" s="115"/>
      <c r="E48" s="115"/>
      <c r="F48" s="115"/>
      <c r="G48" s="115"/>
      <c r="H48" s="115"/>
      <c r="I48" s="115">
        <v>21.495877502944801</v>
      </c>
      <c r="J48" s="115">
        <v>62.776412776412798</v>
      </c>
      <c r="K48" s="115">
        <v>-87.545787545787505</v>
      </c>
      <c r="L48" s="115">
        <v>-37.053898482469897</v>
      </c>
      <c r="M48" s="115">
        <v>-17.445996517099498</v>
      </c>
      <c r="N48" s="107"/>
      <c r="O48" s="113"/>
      <c r="P48" s="113"/>
      <c r="Q48" s="115">
        <v>-17.4617940199335</v>
      </c>
      <c r="R48" s="110"/>
    </row>
    <row r="49" spans="1:18" x14ac:dyDescent="0.25">
      <c r="A49" s="113" t="s">
        <v>50</v>
      </c>
      <c r="B49" s="114">
        <v>43959</v>
      </c>
      <c r="C49" s="115">
        <v>91.181299999999993</v>
      </c>
      <c r="D49" s="115"/>
      <c r="E49" s="115"/>
      <c r="F49" s="115"/>
      <c r="G49" s="115"/>
      <c r="H49" s="115"/>
      <c r="I49" s="115">
        <v>53.304473934291899</v>
      </c>
      <c r="J49" s="115">
        <v>71.616083611554501</v>
      </c>
      <c r="K49" s="115">
        <v>-99.775887147214405</v>
      </c>
      <c r="L49" s="115">
        <v>-44.650456247976003</v>
      </c>
      <c r="M49" s="115">
        <v>-19.538153387513798</v>
      </c>
      <c r="N49" s="107"/>
      <c r="O49" s="113"/>
      <c r="P49" s="113"/>
      <c r="Q49" s="115">
        <v>12.1107044053997</v>
      </c>
      <c r="R49" s="110"/>
    </row>
    <row r="50" spans="1:18" x14ac:dyDescent="0.25">
      <c r="A50" s="135"/>
      <c r="B50" s="135"/>
      <c r="C50" s="135"/>
      <c r="D50" s="117"/>
      <c r="E50" s="117"/>
      <c r="F50" s="117"/>
      <c r="G50" s="117"/>
      <c r="H50" s="117"/>
      <c r="I50" s="117" t="s">
        <v>47</v>
      </c>
      <c r="J50" s="117" t="s">
        <v>48</v>
      </c>
      <c r="K50" s="117" t="s">
        <v>1</v>
      </c>
      <c r="L50" s="117" t="s">
        <v>2</v>
      </c>
      <c r="M50" s="117" t="s">
        <v>3</v>
      </c>
      <c r="N50" s="107"/>
      <c r="O50" s="107"/>
      <c r="P50" s="107"/>
      <c r="Q50" s="117" t="s">
        <v>46</v>
      </c>
      <c r="R50" s="110"/>
    </row>
    <row r="51" spans="1:18" x14ac:dyDescent="0.25">
      <c r="A51" s="135"/>
      <c r="B51" s="135"/>
      <c r="C51" s="135"/>
      <c r="D51" s="117"/>
      <c r="E51" s="117"/>
      <c r="F51" s="117"/>
      <c r="G51" s="117"/>
      <c r="H51" s="117"/>
      <c r="I51" s="117" t="s">
        <v>0</v>
      </c>
      <c r="J51" s="117" t="s">
        <v>0</v>
      </c>
      <c r="K51" s="117" t="s">
        <v>0</v>
      </c>
      <c r="L51" s="117" t="s">
        <v>0</v>
      </c>
      <c r="M51" s="117" t="s">
        <v>0</v>
      </c>
      <c r="N51" s="107"/>
      <c r="O51" s="107"/>
      <c r="P51" s="107"/>
      <c r="Q51" s="117" t="s">
        <v>0</v>
      </c>
      <c r="R51" s="110"/>
    </row>
    <row r="52" spans="1:18" x14ac:dyDescent="0.25">
      <c r="A52" s="117" t="s">
        <v>7</v>
      </c>
      <c r="B52" s="117" t="s">
        <v>8</v>
      </c>
      <c r="C52" s="117" t="s">
        <v>9</v>
      </c>
      <c r="D52" s="117"/>
      <c r="E52" s="117"/>
      <c r="F52" s="117"/>
      <c r="G52" s="117"/>
      <c r="H52" s="117"/>
      <c r="I52" s="117"/>
      <c r="J52" s="117"/>
      <c r="K52" s="117"/>
      <c r="L52" s="117"/>
      <c r="M52" s="117"/>
      <c r="N52" s="107"/>
      <c r="O52" s="107"/>
      <c r="P52" s="107"/>
      <c r="Q52" s="117"/>
      <c r="R52" s="110"/>
    </row>
    <row r="53" spans="1:18" x14ac:dyDescent="0.25">
      <c r="A53" s="112" t="s">
        <v>389</v>
      </c>
      <c r="B53" s="112"/>
      <c r="C53" s="112"/>
      <c r="D53" s="112"/>
      <c r="E53" s="112"/>
      <c r="F53" s="112"/>
      <c r="G53" s="112"/>
      <c r="H53" s="112"/>
      <c r="I53" s="112"/>
      <c r="J53" s="112"/>
      <c r="K53" s="112"/>
      <c r="L53" s="112"/>
      <c r="M53" s="112"/>
      <c r="N53" s="107"/>
      <c r="O53" s="107"/>
      <c r="P53" s="107"/>
      <c r="Q53" s="112"/>
      <c r="R53" s="110"/>
    </row>
    <row r="54" spans="1:18" x14ac:dyDescent="0.25">
      <c r="A54" s="113" t="s">
        <v>381</v>
      </c>
      <c r="B54" s="114">
        <v>43959</v>
      </c>
      <c r="C54" s="115">
        <v>9.3800000000000008</v>
      </c>
      <c r="D54" s="115"/>
      <c r="E54" s="115"/>
      <c r="F54" s="115"/>
      <c r="G54" s="115"/>
      <c r="H54" s="115"/>
      <c r="I54" s="115">
        <v>39.502164502164497</v>
      </c>
      <c r="J54" s="115">
        <v>25.1541530649259</v>
      </c>
      <c r="K54" s="115"/>
      <c r="L54" s="115"/>
      <c r="M54" s="115"/>
      <c r="N54" s="107"/>
      <c r="O54" s="107"/>
      <c r="P54" s="107"/>
      <c r="Q54" s="115">
        <v>-26.3139534883721</v>
      </c>
      <c r="R54" s="110"/>
    </row>
    <row r="55" spans="1:18" x14ac:dyDescent="0.25">
      <c r="A55" s="113" t="s">
        <v>51</v>
      </c>
      <c r="B55" s="114">
        <v>43959</v>
      </c>
      <c r="C55" s="115">
        <v>8.52</v>
      </c>
      <c r="D55" s="115"/>
      <c r="E55" s="115"/>
      <c r="F55" s="115"/>
      <c r="G55" s="115"/>
      <c r="H55" s="115"/>
      <c r="I55" s="115">
        <v>21.597633136094601</v>
      </c>
      <c r="J55" s="115">
        <v>61.508425811755103</v>
      </c>
      <c r="K55" s="115">
        <v>-88.153604637121106</v>
      </c>
      <c r="L55" s="115">
        <v>-37.662766213767199</v>
      </c>
      <c r="M55" s="115">
        <v>-17.8698593555279</v>
      </c>
      <c r="N55" s="107"/>
      <c r="O55" s="107"/>
      <c r="P55" s="107"/>
      <c r="Q55" s="115">
        <v>-17.946843853820599</v>
      </c>
      <c r="R55" s="110"/>
    </row>
    <row r="56" spans="1:18" x14ac:dyDescent="0.25">
      <c r="A56" s="113" t="s">
        <v>52</v>
      </c>
      <c r="B56" s="114">
        <v>43959</v>
      </c>
      <c r="C56" s="115">
        <v>86.214799999999997</v>
      </c>
      <c r="D56" s="115"/>
      <c r="E56" s="115"/>
      <c r="F56" s="115"/>
      <c r="G56" s="115"/>
      <c r="H56" s="115"/>
      <c r="I56" s="115">
        <v>52.404447509515997</v>
      </c>
      <c r="J56" s="115">
        <v>70.686238533611601</v>
      </c>
      <c r="K56" s="115">
        <v>-100.383637365341</v>
      </c>
      <c r="L56" s="115">
        <v>-45.2897050733065</v>
      </c>
      <c r="M56" s="115">
        <v>-20.223507624780201</v>
      </c>
      <c r="N56" s="107"/>
      <c r="O56" s="107"/>
      <c r="P56" s="107"/>
      <c r="Q56" s="115">
        <v>126.133752339929</v>
      </c>
      <c r="R56" s="110"/>
    </row>
    <row r="57" spans="1:18" x14ac:dyDescent="0.25">
      <c r="A57" s="135"/>
      <c r="B57" s="135"/>
      <c r="C57" s="135"/>
      <c r="D57" s="117"/>
      <c r="E57" s="117"/>
      <c r="F57" s="117"/>
      <c r="G57" s="117"/>
      <c r="H57" s="117"/>
      <c r="I57" s="117"/>
      <c r="J57" s="117" t="s">
        <v>48</v>
      </c>
      <c r="K57" s="117" t="s">
        <v>1</v>
      </c>
      <c r="L57" s="117" t="s">
        <v>2</v>
      </c>
      <c r="M57" s="117" t="s">
        <v>3</v>
      </c>
      <c r="N57" s="117" t="s">
        <v>4</v>
      </c>
      <c r="O57" s="117" t="s">
        <v>5</v>
      </c>
      <c r="P57" s="107"/>
      <c r="Q57" s="117" t="s">
        <v>46</v>
      </c>
      <c r="R57" s="110"/>
    </row>
    <row r="58" spans="1:18" x14ac:dyDescent="0.25">
      <c r="A58" s="135"/>
      <c r="B58" s="135"/>
      <c r="C58" s="135"/>
      <c r="D58" s="117"/>
      <c r="E58" s="117"/>
      <c r="F58" s="117"/>
      <c r="G58" s="117"/>
      <c r="H58" s="117"/>
      <c r="I58" s="117"/>
      <c r="J58" s="117" t="s">
        <v>0</v>
      </c>
      <c r="K58" s="117" t="s">
        <v>0</v>
      </c>
      <c r="L58" s="117" t="s">
        <v>0</v>
      </c>
      <c r="M58" s="117" t="s">
        <v>0</v>
      </c>
      <c r="N58" s="117" t="s">
        <v>0</v>
      </c>
      <c r="O58" s="117" t="s">
        <v>0</v>
      </c>
      <c r="P58" s="107"/>
      <c r="Q58" s="117" t="s">
        <v>0</v>
      </c>
      <c r="R58" s="110"/>
    </row>
    <row r="59" spans="1:18" x14ac:dyDescent="0.25">
      <c r="A59" s="117" t="s">
        <v>7</v>
      </c>
      <c r="B59" s="117" t="s">
        <v>8</v>
      </c>
      <c r="C59" s="117" t="s">
        <v>9</v>
      </c>
      <c r="D59" s="117"/>
      <c r="E59" s="117"/>
      <c r="F59" s="117"/>
      <c r="G59" s="117"/>
      <c r="H59" s="117"/>
      <c r="I59" s="117"/>
      <c r="J59" s="117"/>
      <c r="K59" s="117"/>
      <c r="L59" s="117"/>
      <c r="M59" s="117"/>
      <c r="N59" s="117"/>
      <c r="O59" s="117"/>
      <c r="P59" s="107"/>
      <c r="Q59" s="117"/>
      <c r="R59" s="110"/>
    </row>
    <row r="60" spans="1:18" x14ac:dyDescent="0.25">
      <c r="A60" s="112" t="s">
        <v>386</v>
      </c>
      <c r="B60" s="112"/>
      <c r="C60" s="112"/>
      <c r="D60" s="112"/>
      <c r="E60" s="112"/>
      <c r="F60" s="112"/>
      <c r="G60" s="112"/>
      <c r="H60" s="112"/>
      <c r="I60" s="112"/>
      <c r="J60" s="112"/>
      <c r="K60" s="112"/>
      <c r="L60" s="112"/>
      <c r="M60" s="112"/>
      <c r="N60" s="112"/>
      <c r="O60" s="112"/>
      <c r="P60" s="107"/>
      <c r="Q60" s="112"/>
      <c r="R60" s="110"/>
    </row>
    <row r="61" spans="1:18" x14ac:dyDescent="0.25">
      <c r="A61" s="113" t="s">
        <v>53</v>
      </c>
      <c r="B61" s="114">
        <v>43959</v>
      </c>
      <c r="C61" s="115">
        <v>32.951500000000003</v>
      </c>
      <c r="D61" s="115"/>
      <c r="E61" s="115"/>
      <c r="F61" s="115"/>
      <c r="G61" s="115"/>
      <c r="H61" s="115"/>
      <c r="I61" s="115"/>
      <c r="J61" s="115">
        <v>7.2876755822723398</v>
      </c>
      <c r="K61" s="115">
        <v>-1.92129548730706</v>
      </c>
      <c r="L61" s="115">
        <v>-4.6426896969698301</v>
      </c>
      <c r="M61" s="115">
        <v>-5.1016196430479797</v>
      </c>
      <c r="N61" s="115">
        <v>0.77807650219744395</v>
      </c>
      <c r="O61" s="115">
        <v>3.6429553309954001</v>
      </c>
      <c r="P61" s="107"/>
      <c r="Q61" s="115">
        <v>9.4611207792814795</v>
      </c>
      <c r="R61" s="110"/>
    </row>
    <row r="62" spans="1:18" x14ac:dyDescent="0.25">
      <c r="A62" s="113" t="s">
        <v>54</v>
      </c>
      <c r="B62" s="114">
        <v>43959</v>
      </c>
      <c r="C62" s="115">
        <v>1.4522999999999999</v>
      </c>
      <c r="D62" s="115"/>
      <c r="E62" s="115"/>
      <c r="F62" s="115"/>
      <c r="G62" s="115"/>
      <c r="H62" s="115"/>
      <c r="I62" s="115"/>
      <c r="J62" s="115">
        <v>0</v>
      </c>
      <c r="K62" s="115">
        <v>-101.69720801402499</v>
      </c>
      <c r="L62" s="115"/>
      <c r="M62" s="115"/>
      <c r="N62" s="115"/>
      <c r="O62" s="115"/>
      <c r="P62" s="107"/>
      <c r="Q62" s="115">
        <v>-52.956981568063597</v>
      </c>
      <c r="R62" s="110"/>
    </row>
    <row r="63" spans="1:18" x14ac:dyDescent="0.25">
      <c r="A63" s="113" t="s">
        <v>55</v>
      </c>
      <c r="B63" s="114">
        <v>43959</v>
      </c>
      <c r="C63" s="115">
        <v>23.355399999999999</v>
      </c>
      <c r="D63" s="115"/>
      <c r="E63" s="115"/>
      <c r="F63" s="115"/>
      <c r="G63" s="115"/>
      <c r="H63" s="115"/>
      <c r="I63" s="115"/>
      <c r="J63" s="115">
        <v>57.867384316363797</v>
      </c>
      <c r="K63" s="115">
        <v>12.6669897301158</v>
      </c>
      <c r="L63" s="115">
        <v>15.409525579474201</v>
      </c>
      <c r="M63" s="115">
        <v>11.689284025074899</v>
      </c>
      <c r="N63" s="115">
        <v>15.057604928880099</v>
      </c>
      <c r="O63" s="115">
        <v>10.307882078835201</v>
      </c>
      <c r="P63" s="107"/>
      <c r="Q63" s="115">
        <v>13.6544170886492</v>
      </c>
      <c r="R63" s="110"/>
    </row>
    <row r="64" spans="1:18" x14ac:dyDescent="0.25">
      <c r="A64" s="113" t="s">
        <v>56</v>
      </c>
      <c r="B64" s="114">
        <v>43959</v>
      </c>
      <c r="C64" s="115">
        <v>18.402799999999999</v>
      </c>
      <c r="D64" s="115"/>
      <c r="E64" s="115"/>
      <c r="F64" s="115"/>
      <c r="G64" s="115"/>
      <c r="H64" s="115"/>
      <c r="I64" s="115"/>
      <c r="J64" s="115">
        <v>42.532562481722401</v>
      </c>
      <c r="K64" s="115">
        <v>13.788394707051101</v>
      </c>
      <c r="L64" s="115">
        <v>11.901198404977499</v>
      </c>
      <c r="M64" s="115">
        <v>7.8199326376272298</v>
      </c>
      <c r="N64" s="115">
        <v>1.5083945791298401</v>
      </c>
      <c r="O64" s="115">
        <v>4.4640310920225499</v>
      </c>
      <c r="P64" s="107"/>
      <c r="Q64" s="115">
        <v>10.1665274439836</v>
      </c>
      <c r="R64" s="110"/>
    </row>
    <row r="65" spans="1:18" x14ac:dyDescent="0.25">
      <c r="A65" s="113" t="s">
        <v>57</v>
      </c>
      <c r="B65" s="114">
        <v>43959</v>
      </c>
      <c r="C65" s="115">
        <v>37.082099999999997</v>
      </c>
      <c r="D65" s="115"/>
      <c r="E65" s="115"/>
      <c r="F65" s="115"/>
      <c r="G65" s="115"/>
      <c r="H65" s="115"/>
      <c r="I65" s="115"/>
      <c r="J65" s="115">
        <v>46.7414072169856</v>
      </c>
      <c r="K65" s="115">
        <v>15.726745860142699</v>
      </c>
      <c r="L65" s="115">
        <v>14.5366290672704</v>
      </c>
      <c r="M65" s="115">
        <v>10.268630786754899</v>
      </c>
      <c r="N65" s="115">
        <v>12.70928548056</v>
      </c>
      <c r="O65" s="115">
        <v>8.9845526464868506</v>
      </c>
      <c r="P65" s="107"/>
      <c r="Q65" s="115">
        <v>12.6814646499995</v>
      </c>
      <c r="R65" s="110"/>
    </row>
    <row r="66" spans="1:18" x14ac:dyDescent="0.25">
      <c r="A66" s="113" t="s">
        <v>58</v>
      </c>
      <c r="B66" s="114">
        <v>43959</v>
      </c>
      <c r="C66" s="115">
        <v>24.249099999999999</v>
      </c>
      <c r="D66" s="115"/>
      <c r="E66" s="115"/>
      <c r="F66" s="115"/>
      <c r="G66" s="115"/>
      <c r="H66" s="115"/>
      <c r="I66" s="115"/>
      <c r="J66" s="115">
        <v>52.539222982710399</v>
      </c>
      <c r="K66" s="115">
        <v>18.106905485847602</v>
      </c>
      <c r="L66" s="115">
        <v>13.6765166466501</v>
      </c>
      <c r="M66" s="115">
        <v>9.3160774506335908</v>
      </c>
      <c r="N66" s="115">
        <v>13.924563347578999</v>
      </c>
      <c r="O66" s="115">
        <v>8.3652087221247502</v>
      </c>
      <c r="P66" s="107"/>
      <c r="Q66" s="115">
        <v>12.646333931754</v>
      </c>
      <c r="R66" s="110"/>
    </row>
    <row r="67" spans="1:18" x14ac:dyDescent="0.25">
      <c r="A67" s="113" t="s">
        <v>59</v>
      </c>
      <c r="B67" s="114">
        <v>43959</v>
      </c>
      <c r="C67" s="115">
        <v>2602.8544000000002</v>
      </c>
      <c r="D67" s="115"/>
      <c r="E67" s="115"/>
      <c r="F67" s="115"/>
      <c r="G67" s="115"/>
      <c r="H67" s="115"/>
      <c r="I67" s="115"/>
      <c r="J67" s="115">
        <v>62.290517052607903</v>
      </c>
      <c r="K67" s="115">
        <v>23.179720811242898</v>
      </c>
      <c r="L67" s="115">
        <v>18.752475720217799</v>
      </c>
      <c r="M67" s="115">
        <v>16.595364683122899</v>
      </c>
      <c r="N67" s="115">
        <v>16.905354830778801</v>
      </c>
      <c r="O67" s="115">
        <v>10.1822678855318</v>
      </c>
      <c r="P67" s="107"/>
      <c r="Q67" s="115">
        <v>12.932008315589201</v>
      </c>
      <c r="R67" s="110"/>
    </row>
    <row r="68" spans="1:18" x14ac:dyDescent="0.25">
      <c r="A68" s="113" t="s">
        <v>60</v>
      </c>
      <c r="B68" s="114">
        <v>43959</v>
      </c>
      <c r="C68" s="115">
        <v>23.476900000000001</v>
      </c>
      <c r="D68" s="115"/>
      <c r="E68" s="115"/>
      <c r="F68" s="115"/>
      <c r="G68" s="115"/>
      <c r="H68" s="115"/>
      <c r="I68" s="115"/>
      <c r="J68" s="115">
        <v>12.333504006517201</v>
      </c>
      <c r="K68" s="115">
        <v>11.524396151409601</v>
      </c>
      <c r="L68" s="115">
        <v>10.430886407755199</v>
      </c>
      <c r="M68" s="115">
        <v>8.0566047876195199</v>
      </c>
      <c r="N68" s="115">
        <v>13.304606786761999</v>
      </c>
      <c r="O68" s="115">
        <v>9.7405017304834107</v>
      </c>
      <c r="P68" s="107"/>
      <c r="Q68" s="115">
        <v>11.5472240437535</v>
      </c>
      <c r="R68" s="110"/>
    </row>
    <row r="69" spans="1:18" x14ac:dyDescent="0.25">
      <c r="A69" s="113" t="s">
        <v>61</v>
      </c>
      <c r="B69" s="114">
        <v>43959</v>
      </c>
      <c r="C69" s="115">
        <v>69.315799999999996</v>
      </c>
      <c r="D69" s="115"/>
      <c r="E69" s="115"/>
      <c r="F69" s="115"/>
      <c r="G69" s="115"/>
      <c r="H69" s="115"/>
      <c r="I69" s="115"/>
      <c r="J69" s="115">
        <v>-23.913297645397702</v>
      </c>
      <c r="K69" s="115">
        <v>-12.9786279761781</v>
      </c>
      <c r="L69" s="115">
        <v>-9.5791251679822906</v>
      </c>
      <c r="M69" s="115">
        <v>-4.5503792208559499</v>
      </c>
      <c r="N69" s="115">
        <v>-1.3340320777805099</v>
      </c>
      <c r="O69" s="115">
        <v>5.7412883506991896</v>
      </c>
      <c r="P69" s="107"/>
      <c r="Q69" s="115">
        <v>10.5853551660721</v>
      </c>
      <c r="R69" s="110"/>
    </row>
    <row r="70" spans="1:18" x14ac:dyDescent="0.25">
      <c r="A70" s="113" t="s">
        <v>62</v>
      </c>
      <c r="B70" s="114">
        <v>43959</v>
      </c>
      <c r="C70" s="115">
        <v>67.945499999999996</v>
      </c>
      <c r="D70" s="115"/>
      <c r="E70" s="115"/>
      <c r="F70" s="115"/>
      <c r="G70" s="115"/>
      <c r="H70" s="115"/>
      <c r="I70" s="115"/>
      <c r="J70" s="115">
        <v>22.243511735625599</v>
      </c>
      <c r="K70" s="115">
        <v>6.3109233164395198</v>
      </c>
      <c r="L70" s="115">
        <v>8.5048747295434897</v>
      </c>
      <c r="M70" s="115">
        <v>8.1224122082308394</v>
      </c>
      <c r="N70" s="115">
        <v>9.5962885121555903</v>
      </c>
      <c r="O70" s="115">
        <v>5.2521825762238503</v>
      </c>
      <c r="P70" s="107"/>
      <c r="Q70" s="115">
        <v>10.418622739154699</v>
      </c>
      <c r="R70" s="110"/>
    </row>
    <row r="71" spans="1:18" x14ac:dyDescent="0.25">
      <c r="A71" s="113" t="s">
        <v>63</v>
      </c>
      <c r="B71" s="114">
        <v>43959</v>
      </c>
      <c r="C71" s="115">
        <v>28.7028</v>
      </c>
      <c r="D71" s="115"/>
      <c r="E71" s="115"/>
      <c r="F71" s="115"/>
      <c r="G71" s="115"/>
      <c r="H71" s="115"/>
      <c r="I71" s="115"/>
      <c r="J71" s="115">
        <v>32.358341201941897</v>
      </c>
      <c r="K71" s="115">
        <v>10.5350810115507</v>
      </c>
      <c r="L71" s="115">
        <v>10.2086554178087</v>
      </c>
      <c r="M71" s="115">
        <v>7.5281086044335499</v>
      </c>
      <c r="N71" s="115">
        <v>12.841757845214699</v>
      </c>
      <c r="O71" s="115">
        <v>8.1989230784637694</v>
      </c>
      <c r="P71" s="107"/>
      <c r="Q71" s="115">
        <v>10.676845681612599</v>
      </c>
      <c r="R71" s="109"/>
    </row>
    <row r="72" spans="1:18" x14ac:dyDescent="0.25">
      <c r="A72" s="113" t="s">
        <v>64</v>
      </c>
      <c r="B72" s="114">
        <v>43959</v>
      </c>
      <c r="C72" s="115">
        <v>27.148700000000002</v>
      </c>
      <c r="D72" s="115"/>
      <c r="E72" s="115"/>
      <c r="F72" s="115"/>
      <c r="G72" s="115"/>
      <c r="H72" s="115"/>
      <c r="I72" s="115"/>
      <c r="J72" s="115">
        <v>36.5361899847735</v>
      </c>
      <c r="K72" s="115">
        <v>12.1750396069249</v>
      </c>
      <c r="L72" s="115">
        <v>13.934627313053101</v>
      </c>
      <c r="M72" s="115">
        <v>11.3798734271783</v>
      </c>
      <c r="N72" s="115">
        <v>13.360329689790699</v>
      </c>
      <c r="O72" s="115">
        <v>10.136095574013099</v>
      </c>
      <c r="P72" s="107"/>
      <c r="Q72" s="115">
        <v>15.878287901965299</v>
      </c>
      <c r="R72" s="110"/>
    </row>
    <row r="73" spans="1:18" x14ac:dyDescent="0.25">
      <c r="A73" s="113" t="s">
        <v>65</v>
      </c>
      <c r="B73" s="114">
        <v>43959</v>
      </c>
      <c r="C73" s="115">
        <v>17.075600000000001</v>
      </c>
      <c r="D73" s="115"/>
      <c r="E73" s="115"/>
      <c r="F73" s="115"/>
      <c r="G73" s="115"/>
      <c r="H73" s="115"/>
      <c r="I73" s="115"/>
      <c r="J73" s="115">
        <v>17.1683097755079</v>
      </c>
      <c r="K73" s="115">
        <v>3.9734840658657902</v>
      </c>
      <c r="L73" s="115">
        <v>9.1785797906459692</v>
      </c>
      <c r="M73" s="115">
        <v>6.4551194207625198</v>
      </c>
      <c r="N73" s="115">
        <v>6.4334240037630899</v>
      </c>
      <c r="O73" s="115">
        <v>5.7048751491505403</v>
      </c>
      <c r="P73" s="107"/>
      <c r="Q73" s="115">
        <v>7.8213643794786298</v>
      </c>
      <c r="R73" s="110"/>
    </row>
    <row r="74" spans="1:18" x14ac:dyDescent="0.25">
      <c r="A74" s="113" t="s">
        <v>66</v>
      </c>
      <c r="B74" s="114">
        <v>43959</v>
      </c>
      <c r="C74" s="115">
        <v>27.682400000000001</v>
      </c>
      <c r="D74" s="115"/>
      <c r="E74" s="115"/>
      <c r="F74" s="115"/>
      <c r="G74" s="115"/>
      <c r="H74" s="115"/>
      <c r="I74" s="115"/>
      <c r="J74" s="115">
        <v>60.769882358890598</v>
      </c>
      <c r="K74" s="115">
        <v>20.553786395126199</v>
      </c>
      <c r="L74" s="115">
        <v>18.161380018595501</v>
      </c>
      <c r="M74" s="115">
        <v>12.7488182330216</v>
      </c>
      <c r="N74" s="115">
        <v>17.738323023476799</v>
      </c>
      <c r="O74" s="115">
        <v>10.651516693320399</v>
      </c>
      <c r="P74" s="107"/>
      <c r="Q74" s="115">
        <v>13.9709909863597</v>
      </c>
      <c r="R74" s="110"/>
    </row>
    <row r="75" spans="1:18" x14ac:dyDescent="0.25">
      <c r="A75" s="113" t="s">
        <v>67</v>
      </c>
      <c r="B75" s="114">
        <v>43959</v>
      </c>
      <c r="C75" s="115">
        <v>16.414100000000001</v>
      </c>
      <c r="D75" s="115"/>
      <c r="E75" s="115"/>
      <c r="F75" s="115"/>
      <c r="G75" s="115"/>
      <c r="H75" s="115"/>
      <c r="I75" s="115"/>
      <c r="J75" s="115">
        <v>-4.2030437334303903</v>
      </c>
      <c r="K75" s="115">
        <v>2.9985849851675699</v>
      </c>
      <c r="L75" s="115">
        <v>5.6583043108723503</v>
      </c>
      <c r="M75" s="115">
        <v>6.4450676848950996</v>
      </c>
      <c r="N75" s="115">
        <v>7.2701959123620004</v>
      </c>
      <c r="O75" s="115">
        <v>7.8859025335834403</v>
      </c>
      <c r="P75" s="107"/>
      <c r="Q75" s="115">
        <v>9.3272768924302802</v>
      </c>
      <c r="R75" s="110"/>
    </row>
    <row r="76" spans="1:18" x14ac:dyDescent="0.25">
      <c r="A76" s="113" t="s">
        <v>68</v>
      </c>
      <c r="B76" s="114">
        <v>43959</v>
      </c>
      <c r="C76" s="115">
        <v>1141.4636</v>
      </c>
      <c r="D76" s="115"/>
      <c r="E76" s="115"/>
      <c r="F76" s="115"/>
      <c r="G76" s="115"/>
      <c r="H76" s="115"/>
      <c r="I76" s="115"/>
      <c r="J76" s="115">
        <v>27.766740287107702</v>
      </c>
      <c r="K76" s="115">
        <v>7.3205847265667998</v>
      </c>
      <c r="L76" s="115">
        <v>7.5784303275579399</v>
      </c>
      <c r="M76" s="115">
        <v>7.38033701945362</v>
      </c>
      <c r="N76" s="115">
        <v>9.9444676957694291</v>
      </c>
      <c r="O76" s="115"/>
      <c r="P76" s="107"/>
      <c r="Q76" s="115">
        <v>9.9105976967370495</v>
      </c>
      <c r="R76" s="110"/>
    </row>
    <row r="77" spans="1:18" x14ac:dyDescent="0.25">
      <c r="A77" s="113" t="s">
        <v>69</v>
      </c>
      <c r="B77" s="114">
        <v>43959</v>
      </c>
      <c r="C77" s="115">
        <v>31.950600000000001</v>
      </c>
      <c r="D77" s="115"/>
      <c r="E77" s="115"/>
      <c r="F77" s="115"/>
      <c r="G77" s="115"/>
      <c r="H77" s="115"/>
      <c r="I77" s="115"/>
      <c r="J77" s="115">
        <v>23.850880076248199</v>
      </c>
      <c r="K77" s="115">
        <v>5.2113557573153004</v>
      </c>
      <c r="L77" s="115">
        <v>6.4682920650005302</v>
      </c>
      <c r="M77" s="115">
        <v>6.2144940240387196</v>
      </c>
      <c r="N77" s="115">
        <v>6.5384302278314896</v>
      </c>
      <c r="O77" s="115">
        <v>7.9951255711801803</v>
      </c>
      <c r="P77" s="107"/>
      <c r="Q77" s="115">
        <v>11.033367707926701</v>
      </c>
      <c r="R77" s="110"/>
    </row>
    <row r="78" spans="1:18" x14ac:dyDescent="0.25">
      <c r="A78" s="113" t="s">
        <v>70</v>
      </c>
      <c r="B78" s="114">
        <v>43959</v>
      </c>
      <c r="C78" s="115">
        <v>28.4864</v>
      </c>
      <c r="D78" s="115"/>
      <c r="E78" s="115"/>
      <c r="F78" s="115"/>
      <c r="G78" s="115"/>
      <c r="H78" s="115"/>
      <c r="I78" s="115"/>
      <c r="J78" s="115">
        <v>40.513776642822897</v>
      </c>
      <c r="K78" s="115">
        <v>8.3260744902405595</v>
      </c>
      <c r="L78" s="115">
        <v>10.8331505321497</v>
      </c>
      <c r="M78" s="115">
        <v>9.1003268038981808</v>
      </c>
      <c r="N78" s="115">
        <v>12.830548784638401</v>
      </c>
      <c r="O78" s="115">
        <v>10.4241339192577</v>
      </c>
      <c r="P78" s="107"/>
      <c r="Q78" s="115">
        <v>13.692612598507599</v>
      </c>
      <c r="R78" s="110"/>
    </row>
    <row r="79" spans="1:18" x14ac:dyDescent="0.25">
      <c r="A79" s="113" t="s">
        <v>71</v>
      </c>
      <c r="B79" s="114">
        <v>43959</v>
      </c>
      <c r="C79" s="115">
        <v>23.6463</v>
      </c>
      <c r="D79" s="115"/>
      <c r="E79" s="115"/>
      <c r="F79" s="115"/>
      <c r="G79" s="115"/>
      <c r="H79" s="115"/>
      <c r="I79" s="115"/>
      <c r="J79" s="115">
        <v>50.496168076110003</v>
      </c>
      <c r="K79" s="115">
        <v>14.849846825849101</v>
      </c>
      <c r="L79" s="115">
        <v>13.365198915677301</v>
      </c>
      <c r="M79" s="115">
        <v>10.4589112808544</v>
      </c>
      <c r="N79" s="115">
        <v>13.9522586750125</v>
      </c>
      <c r="O79" s="115">
        <v>9.7328936259583294</v>
      </c>
      <c r="P79" s="107"/>
      <c r="Q79" s="115">
        <v>13.0486008824702</v>
      </c>
      <c r="R79" s="110"/>
    </row>
    <row r="80" spans="1:18" x14ac:dyDescent="0.25">
      <c r="A80" s="113" t="s">
        <v>72</v>
      </c>
      <c r="B80" s="114">
        <v>43959</v>
      </c>
      <c r="C80" s="115">
        <v>13.4247</v>
      </c>
      <c r="D80" s="115"/>
      <c r="E80" s="115"/>
      <c r="F80" s="115"/>
      <c r="G80" s="115"/>
      <c r="H80" s="115"/>
      <c r="I80" s="115"/>
      <c r="J80" s="115">
        <v>53.158875404593601</v>
      </c>
      <c r="K80" s="115">
        <v>24.809521752421599</v>
      </c>
      <c r="L80" s="115">
        <v>17.863929251405199</v>
      </c>
      <c r="M80" s="115">
        <v>12.7920624274267</v>
      </c>
      <c r="N80" s="115">
        <v>17.669778719694499</v>
      </c>
      <c r="O80" s="115">
        <v>10.920999002528101</v>
      </c>
      <c r="P80" s="107"/>
      <c r="Q80" s="115">
        <v>10.9554382120947</v>
      </c>
      <c r="R80" s="110"/>
    </row>
    <row r="81" spans="1:18" x14ac:dyDescent="0.25">
      <c r="A81" s="113" t="s">
        <v>73</v>
      </c>
      <c r="B81" s="114">
        <v>43959</v>
      </c>
      <c r="C81" s="115">
        <v>29.275600000000001</v>
      </c>
      <c r="D81" s="115"/>
      <c r="E81" s="115"/>
      <c r="F81" s="115"/>
      <c r="G81" s="115"/>
      <c r="H81" s="115"/>
      <c r="I81" s="115"/>
      <c r="J81" s="115">
        <v>62.339055922418702</v>
      </c>
      <c r="K81" s="115">
        <v>20.7694767302877</v>
      </c>
      <c r="L81" s="115">
        <v>14.8957724476503</v>
      </c>
      <c r="M81" s="115">
        <v>10.286566920450401</v>
      </c>
      <c r="N81" s="115">
        <v>14.279839068523501</v>
      </c>
      <c r="O81" s="115">
        <v>8.9770299966234894</v>
      </c>
      <c r="P81" s="107"/>
      <c r="Q81" s="115">
        <v>12.267583948634201</v>
      </c>
      <c r="R81" s="110"/>
    </row>
    <row r="82" spans="1:18" x14ac:dyDescent="0.25">
      <c r="A82" s="113" t="s">
        <v>74</v>
      </c>
      <c r="B82" s="114">
        <v>43959</v>
      </c>
      <c r="C82" s="115">
        <v>2146.4110999999998</v>
      </c>
      <c r="D82" s="115"/>
      <c r="E82" s="115"/>
      <c r="F82" s="115"/>
      <c r="G82" s="115"/>
      <c r="H82" s="115"/>
      <c r="I82" s="115"/>
      <c r="J82" s="115">
        <v>49.308977297647303</v>
      </c>
      <c r="K82" s="115">
        <v>11.9300557354715</v>
      </c>
      <c r="L82" s="115">
        <v>12.5741900512334</v>
      </c>
      <c r="M82" s="115">
        <v>10.109528117573101</v>
      </c>
      <c r="N82" s="115">
        <v>13.917659861295199</v>
      </c>
      <c r="O82" s="115">
        <v>10.487173170094399</v>
      </c>
      <c r="P82" s="107"/>
      <c r="Q82" s="115">
        <v>13.072687313873599</v>
      </c>
      <c r="R82" s="110"/>
    </row>
    <row r="83" spans="1:18" x14ac:dyDescent="0.25">
      <c r="A83" s="113" t="s">
        <v>75</v>
      </c>
      <c r="B83" s="114">
        <v>43959</v>
      </c>
      <c r="C83" s="115">
        <v>31.760200000000001</v>
      </c>
      <c r="D83" s="115"/>
      <c r="E83" s="115"/>
      <c r="F83" s="115"/>
      <c r="G83" s="115"/>
      <c r="H83" s="115"/>
      <c r="I83" s="115"/>
      <c r="J83" s="115">
        <v>-9.9922347964393694</v>
      </c>
      <c r="K83" s="115">
        <v>-2.80658873392741</v>
      </c>
      <c r="L83" s="115">
        <v>2.9187509078643501</v>
      </c>
      <c r="M83" s="115">
        <v>2.5685211089538198</v>
      </c>
      <c r="N83" s="115">
        <v>-2.8827385520849802</v>
      </c>
      <c r="O83" s="115">
        <v>2.7995122658302201</v>
      </c>
      <c r="P83" s="107"/>
      <c r="Q83" s="115">
        <v>8.1937444679305909</v>
      </c>
      <c r="R83" s="110"/>
    </row>
    <row r="84" spans="1:18" x14ac:dyDescent="0.25">
      <c r="A84" s="113" t="s">
        <v>76</v>
      </c>
      <c r="B84" s="114">
        <v>43959</v>
      </c>
      <c r="C84" s="115">
        <v>63.606000000000002</v>
      </c>
      <c r="D84" s="115"/>
      <c r="E84" s="115"/>
      <c r="F84" s="115"/>
      <c r="G84" s="115"/>
      <c r="H84" s="115"/>
      <c r="I84" s="115"/>
      <c r="J84" s="115">
        <v>7.6435175004365004</v>
      </c>
      <c r="K84" s="115">
        <v>6.2765771896165301</v>
      </c>
      <c r="L84" s="115">
        <v>6.3840779643854502</v>
      </c>
      <c r="M84" s="115">
        <v>6.0668011942432001</v>
      </c>
      <c r="N84" s="115">
        <v>6.2891870785682</v>
      </c>
      <c r="O84" s="115">
        <v>4.8935512749270904</v>
      </c>
      <c r="P84" s="107"/>
      <c r="Q84" s="115">
        <v>9.1879038980500098</v>
      </c>
      <c r="R84" s="110"/>
    </row>
    <row r="85" spans="1:18" x14ac:dyDescent="0.25">
      <c r="A85" s="113" t="s">
        <v>77</v>
      </c>
      <c r="B85" s="114">
        <v>43959</v>
      </c>
      <c r="C85" s="115">
        <v>15.745799999999999</v>
      </c>
      <c r="D85" s="115"/>
      <c r="E85" s="115"/>
      <c r="F85" s="115"/>
      <c r="G85" s="115"/>
      <c r="H85" s="115"/>
      <c r="I85" s="115"/>
      <c r="J85" s="115">
        <v>35.564910078917897</v>
      </c>
      <c r="K85" s="115">
        <v>13.2875903106008</v>
      </c>
      <c r="L85" s="115">
        <v>15.092086378227901</v>
      </c>
      <c r="M85" s="115">
        <v>10.422898010954899</v>
      </c>
      <c r="N85" s="115">
        <v>14.345830312418901</v>
      </c>
      <c r="O85" s="115">
        <v>9.2194096279762991</v>
      </c>
      <c r="P85" s="107"/>
      <c r="Q85" s="115">
        <v>11.548551762114499</v>
      </c>
      <c r="R85" s="110"/>
    </row>
    <row r="86" spans="1:18" x14ac:dyDescent="0.25">
      <c r="A86" s="113" t="s">
        <v>78</v>
      </c>
      <c r="B86" s="114">
        <v>43959</v>
      </c>
      <c r="C86" s="115">
        <v>28.1372</v>
      </c>
      <c r="D86" s="115"/>
      <c r="E86" s="115"/>
      <c r="F86" s="115"/>
      <c r="G86" s="115"/>
      <c r="H86" s="115"/>
      <c r="I86" s="115"/>
      <c r="J86" s="115">
        <v>58.935606794549003</v>
      </c>
      <c r="K86" s="115">
        <v>18.995720507730599</v>
      </c>
      <c r="L86" s="115">
        <v>16.7634925661552</v>
      </c>
      <c r="M86" s="115">
        <v>12.068658598213499</v>
      </c>
      <c r="N86" s="115">
        <v>17.569024285208599</v>
      </c>
      <c r="O86" s="115">
        <v>10.866759591740699</v>
      </c>
      <c r="P86" s="107"/>
      <c r="Q86" s="115">
        <v>13.0369848257393</v>
      </c>
      <c r="R86" s="110"/>
    </row>
    <row r="87" spans="1:18" x14ac:dyDescent="0.25">
      <c r="A87" s="113" t="s">
        <v>79</v>
      </c>
      <c r="B87" s="114">
        <v>43959</v>
      </c>
      <c r="C87" s="115">
        <v>32.964399999999998</v>
      </c>
      <c r="D87" s="115"/>
      <c r="E87" s="115"/>
      <c r="F87" s="115"/>
      <c r="G87" s="115"/>
      <c r="H87" s="115"/>
      <c r="I87" s="115"/>
      <c r="J87" s="115">
        <v>25.407116525911299</v>
      </c>
      <c r="K87" s="115">
        <v>10.6444430315108</v>
      </c>
      <c r="L87" s="115">
        <v>11.049701506763901</v>
      </c>
      <c r="M87" s="115">
        <v>8.2277953067133005</v>
      </c>
      <c r="N87" s="115">
        <v>10.1458638925592</v>
      </c>
      <c r="O87" s="115">
        <v>7.9542025597507804</v>
      </c>
      <c r="P87" s="107"/>
      <c r="Q87" s="115">
        <v>12.9583005489761</v>
      </c>
      <c r="R87" s="110"/>
    </row>
    <row r="88" spans="1:18" x14ac:dyDescent="0.25">
      <c r="A88" s="113" t="s">
        <v>80</v>
      </c>
      <c r="B88" s="114">
        <v>43959</v>
      </c>
      <c r="C88" s="115">
        <v>18.870899999999999</v>
      </c>
      <c r="D88" s="115"/>
      <c r="E88" s="115"/>
      <c r="F88" s="115"/>
      <c r="G88" s="115"/>
      <c r="H88" s="115"/>
      <c r="I88" s="115"/>
      <c r="J88" s="115">
        <v>50.908831594250799</v>
      </c>
      <c r="K88" s="115">
        <v>14.5206629562754</v>
      </c>
      <c r="L88" s="115">
        <v>13.6844305393172</v>
      </c>
      <c r="M88" s="115">
        <v>9.9788490887408496</v>
      </c>
      <c r="N88" s="115">
        <v>14.352646982451599</v>
      </c>
      <c r="O88" s="115">
        <v>8.2542141052612994</v>
      </c>
      <c r="P88" s="107"/>
      <c r="Q88" s="115">
        <v>10.099272219881801</v>
      </c>
      <c r="R88" s="110"/>
    </row>
    <row r="89" spans="1:18" x14ac:dyDescent="0.25">
      <c r="A89" s="113" t="s">
        <v>365</v>
      </c>
      <c r="B89" s="114">
        <v>43959</v>
      </c>
      <c r="C89" s="115">
        <v>0.38090000000000002</v>
      </c>
      <c r="D89" s="115"/>
      <c r="E89" s="115"/>
      <c r="F89" s="115"/>
      <c r="G89" s="115"/>
      <c r="H89" s="115"/>
      <c r="I89" s="115"/>
      <c r="J89" s="115">
        <v>8.6858804865150603</v>
      </c>
      <c r="K89" s="115"/>
      <c r="L89" s="115"/>
      <c r="M89" s="115"/>
      <c r="N89" s="115"/>
      <c r="O89" s="115"/>
      <c r="P89" s="107"/>
      <c r="Q89" s="115">
        <v>8.8048880429322907</v>
      </c>
      <c r="R89" s="110"/>
    </row>
    <row r="90" spans="1:18" x14ac:dyDescent="0.25">
      <c r="A90" s="113" t="s">
        <v>81</v>
      </c>
      <c r="B90" s="114">
        <v>43959</v>
      </c>
      <c r="C90" s="115">
        <v>21.2636</v>
      </c>
      <c r="D90" s="115"/>
      <c r="E90" s="115"/>
      <c r="F90" s="115"/>
      <c r="G90" s="115"/>
      <c r="H90" s="115"/>
      <c r="I90" s="115"/>
      <c r="J90" s="115">
        <v>50.319308882369803</v>
      </c>
      <c r="K90" s="115">
        <v>9.6230976782278201</v>
      </c>
      <c r="L90" s="115">
        <v>6.1403500362103003</v>
      </c>
      <c r="M90" s="115">
        <v>2.9520629124054598</v>
      </c>
      <c r="N90" s="115">
        <v>1.7981090546817</v>
      </c>
      <c r="O90" s="115">
        <v>2.55390229923441</v>
      </c>
      <c r="P90" s="107"/>
      <c r="Q90" s="115">
        <v>9.4815460095245196</v>
      </c>
      <c r="R90" s="110"/>
    </row>
    <row r="91" spans="1:18" x14ac:dyDescent="0.25">
      <c r="A91" s="135"/>
      <c r="B91" s="135"/>
      <c r="C91" s="135"/>
      <c r="D91" s="117"/>
      <c r="E91" s="117"/>
      <c r="F91" s="117"/>
      <c r="G91" s="117"/>
      <c r="H91" s="117"/>
      <c r="I91" s="117"/>
      <c r="J91" s="117" t="s">
        <v>48</v>
      </c>
      <c r="K91" s="117" t="s">
        <v>1</v>
      </c>
      <c r="L91" s="117" t="s">
        <v>2</v>
      </c>
      <c r="M91" s="117" t="s">
        <v>3</v>
      </c>
      <c r="N91" s="117" t="s">
        <v>4</v>
      </c>
      <c r="O91" s="117" t="s">
        <v>5</v>
      </c>
      <c r="P91" s="107"/>
      <c r="Q91" s="117" t="s">
        <v>46</v>
      </c>
      <c r="R91" s="110"/>
    </row>
    <row r="92" spans="1:18" x14ac:dyDescent="0.25">
      <c r="A92" s="135"/>
      <c r="B92" s="135"/>
      <c r="C92" s="135"/>
      <c r="D92" s="117"/>
      <c r="E92" s="117"/>
      <c r="F92" s="117"/>
      <c r="G92" s="117"/>
      <c r="H92" s="117"/>
      <c r="I92" s="117"/>
      <c r="J92" s="117" t="s">
        <v>0</v>
      </c>
      <c r="K92" s="117" t="s">
        <v>0</v>
      </c>
      <c r="L92" s="117" t="s">
        <v>0</v>
      </c>
      <c r="M92" s="117" t="s">
        <v>0</v>
      </c>
      <c r="N92" s="117" t="s">
        <v>0</v>
      </c>
      <c r="O92" s="117" t="s">
        <v>0</v>
      </c>
      <c r="P92" s="107"/>
      <c r="Q92" s="117" t="s">
        <v>0</v>
      </c>
      <c r="R92" s="110"/>
    </row>
    <row r="93" spans="1:18" x14ac:dyDescent="0.25">
      <c r="A93" s="117" t="s">
        <v>7</v>
      </c>
      <c r="B93" s="117" t="s">
        <v>8</v>
      </c>
      <c r="C93" s="117" t="s">
        <v>9</v>
      </c>
      <c r="D93" s="117"/>
      <c r="E93" s="117"/>
      <c r="F93" s="117"/>
      <c r="G93" s="117"/>
      <c r="H93" s="117"/>
      <c r="I93" s="117"/>
      <c r="J93" s="117"/>
      <c r="K93" s="117"/>
      <c r="L93" s="117"/>
      <c r="M93" s="117"/>
      <c r="N93" s="117"/>
      <c r="O93" s="117"/>
      <c r="P93" s="107"/>
      <c r="Q93" s="117"/>
      <c r="R93" s="110"/>
    </row>
    <row r="94" spans="1:18" x14ac:dyDescent="0.25">
      <c r="A94" s="112" t="s">
        <v>386</v>
      </c>
      <c r="B94" s="112"/>
      <c r="C94" s="112"/>
      <c r="D94" s="112"/>
      <c r="E94" s="112"/>
      <c r="F94" s="112"/>
      <c r="G94" s="112"/>
      <c r="H94" s="112"/>
      <c r="I94" s="112"/>
      <c r="J94" s="112"/>
      <c r="K94" s="112"/>
      <c r="L94" s="112"/>
      <c r="M94" s="112"/>
      <c r="N94" s="112"/>
      <c r="O94" s="112"/>
      <c r="P94" s="107"/>
      <c r="Q94" s="112"/>
      <c r="R94" s="110"/>
    </row>
    <row r="95" spans="1:18" x14ac:dyDescent="0.25">
      <c r="A95" s="113" t="s">
        <v>82</v>
      </c>
      <c r="B95" s="114">
        <v>43959</v>
      </c>
      <c r="C95" s="115">
        <v>21.892299999999999</v>
      </c>
      <c r="D95" s="115"/>
      <c r="E95" s="115"/>
      <c r="F95" s="115"/>
      <c r="G95" s="115"/>
      <c r="H95" s="115"/>
      <c r="I95" s="115"/>
      <c r="J95" s="115">
        <v>6.7226253904098296</v>
      </c>
      <c r="K95" s="115">
        <v>-2.4727157934288702</v>
      </c>
      <c r="L95" s="115">
        <v>-5.1960855835007198</v>
      </c>
      <c r="M95" s="115">
        <v>-5.6541271651505003</v>
      </c>
      <c r="N95" s="115">
        <v>0.19763693527882301</v>
      </c>
      <c r="O95" s="115">
        <v>3.04554519994206</v>
      </c>
      <c r="P95" s="107"/>
      <c r="Q95" s="115">
        <v>10.723047183794501</v>
      </c>
      <c r="R95" s="110"/>
    </row>
    <row r="96" spans="1:18" x14ac:dyDescent="0.25">
      <c r="A96" s="113" t="s">
        <v>83</v>
      </c>
      <c r="B96" s="114">
        <v>43959</v>
      </c>
      <c r="C96" s="115">
        <v>31.6495</v>
      </c>
      <c r="D96" s="115"/>
      <c r="E96" s="115"/>
      <c r="F96" s="115"/>
      <c r="G96" s="115"/>
      <c r="H96" s="115"/>
      <c r="I96" s="115"/>
      <c r="J96" s="115">
        <v>6.7297529711034398</v>
      </c>
      <c r="K96" s="115">
        <v>-2.4573835314117698</v>
      </c>
      <c r="L96" s="115">
        <v>-5.1875123728222601</v>
      </c>
      <c r="M96" s="115">
        <v>-5.6487297777135899</v>
      </c>
      <c r="N96" s="115">
        <v>0.20175462817254</v>
      </c>
      <c r="O96" s="115">
        <v>3.0473867907282299</v>
      </c>
      <c r="P96" s="107"/>
      <c r="Q96" s="115">
        <v>13.858413714486099</v>
      </c>
      <c r="R96" s="110"/>
    </row>
    <row r="97" spans="1:18" x14ac:dyDescent="0.25">
      <c r="A97" s="113" t="s">
        <v>84</v>
      </c>
      <c r="B97" s="114">
        <v>43959</v>
      </c>
      <c r="C97" s="115">
        <v>0.96740000000000004</v>
      </c>
      <c r="D97" s="115"/>
      <c r="E97" s="115"/>
      <c r="F97" s="115"/>
      <c r="G97" s="115"/>
      <c r="H97" s="115"/>
      <c r="I97" s="115"/>
      <c r="J97" s="115">
        <v>0</v>
      </c>
      <c r="K97" s="115">
        <v>-101.67527510686701</v>
      </c>
      <c r="L97" s="115"/>
      <c r="M97" s="115"/>
      <c r="N97" s="115"/>
      <c r="O97" s="115"/>
      <c r="P97" s="107"/>
      <c r="Q97" s="115">
        <v>-52.946194131915099</v>
      </c>
      <c r="R97" s="110"/>
    </row>
    <row r="98" spans="1:18" x14ac:dyDescent="0.25">
      <c r="A98" s="113" t="s">
        <v>85</v>
      </c>
      <c r="B98" s="114">
        <v>43959</v>
      </c>
      <c r="C98" s="115">
        <v>1.3985000000000001</v>
      </c>
      <c r="D98" s="115"/>
      <c r="E98" s="115"/>
      <c r="F98" s="115"/>
      <c r="G98" s="115"/>
      <c r="H98" s="115"/>
      <c r="I98" s="115"/>
      <c r="J98" s="115">
        <v>0</v>
      </c>
      <c r="K98" s="115">
        <v>-101.677094123982</v>
      </c>
      <c r="L98" s="115"/>
      <c r="M98" s="115"/>
      <c r="N98" s="115"/>
      <c r="O98" s="115"/>
      <c r="P98" s="107"/>
      <c r="Q98" s="115">
        <v>-52.950861821741803</v>
      </c>
      <c r="R98" s="110"/>
    </row>
    <row r="99" spans="1:18" x14ac:dyDescent="0.25">
      <c r="A99" s="113" t="s">
        <v>86</v>
      </c>
      <c r="B99" s="114">
        <v>43959</v>
      </c>
      <c r="C99" s="115">
        <v>21.6692</v>
      </c>
      <c r="D99" s="115"/>
      <c r="E99" s="115"/>
      <c r="F99" s="115"/>
      <c r="G99" s="115"/>
      <c r="H99" s="115"/>
      <c r="I99" s="115"/>
      <c r="J99" s="115">
        <v>57.415175400020502</v>
      </c>
      <c r="K99" s="115">
        <v>12.224682247936601</v>
      </c>
      <c r="L99" s="115">
        <v>14.911822850790101</v>
      </c>
      <c r="M99" s="115">
        <v>11.0752820618647</v>
      </c>
      <c r="N99" s="115">
        <v>14.3456504747372</v>
      </c>
      <c r="O99" s="115">
        <v>9.3025761171454899</v>
      </c>
      <c r="P99" s="107"/>
      <c r="Q99" s="115">
        <v>12.910754774174</v>
      </c>
      <c r="R99" s="110"/>
    </row>
    <row r="100" spans="1:18" x14ac:dyDescent="0.25">
      <c r="A100" s="113" t="s">
        <v>87</v>
      </c>
      <c r="B100" s="114">
        <v>43959</v>
      </c>
      <c r="C100" s="115">
        <v>17.470400000000001</v>
      </c>
      <c r="D100" s="115"/>
      <c r="E100" s="115"/>
      <c r="F100" s="115"/>
      <c r="G100" s="115"/>
      <c r="H100" s="115"/>
      <c r="I100" s="115"/>
      <c r="J100" s="115">
        <v>42.151799779691302</v>
      </c>
      <c r="K100" s="115">
        <v>13.4273044533627</v>
      </c>
      <c r="L100" s="115">
        <v>11.515840605764801</v>
      </c>
      <c r="M100" s="115">
        <v>7.3964457898857798</v>
      </c>
      <c r="N100" s="115">
        <v>1.0953405597318999</v>
      </c>
      <c r="O100" s="115">
        <v>3.9304017947771999</v>
      </c>
      <c r="P100" s="107"/>
      <c r="Q100" s="115">
        <v>9.5039944231439506</v>
      </c>
      <c r="R100" s="110"/>
    </row>
    <row r="101" spans="1:18" x14ac:dyDescent="0.25">
      <c r="A101" s="113" t="s">
        <v>88</v>
      </c>
      <c r="B101" s="114">
        <v>43959</v>
      </c>
      <c r="C101" s="115">
        <v>35.163699999999999</v>
      </c>
      <c r="D101" s="115"/>
      <c r="E101" s="115"/>
      <c r="F101" s="115"/>
      <c r="G101" s="115"/>
      <c r="H101" s="115"/>
      <c r="I101" s="115"/>
      <c r="J101" s="115">
        <v>45.998400363607303</v>
      </c>
      <c r="K101" s="115">
        <v>15.0992052682917</v>
      </c>
      <c r="L101" s="115">
        <v>13.947547804597701</v>
      </c>
      <c r="M101" s="115">
        <v>9.4523212089659108</v>
      </c>
      <c r="N101" s="115">
        <v>11.738435504844601</v>
      </c>
      <c r="O101" s="115">
        <v>7.8308547212607102</v>
      </c>
      <c r="P101" s="107"/>
      <c r="Q101" s="115">
        <v>16.096653522607799</v>
      </c>
      <c r="R101" s="110"/>
    </row>
    <row r="102" spans="1:18" x14ac:dyDescent="0.25">
      <c r="A102" s="113" t="s">
        <v>89</v>
      </c>
      <c r="B102" s="114">
        <v>43959</v>
      </c>
      <c r="C102" s="115">
        <v>23.210699999999999</v>
      </c>
      <c r="D102" s="115"/>
      <c r="E102" s="115"/>
      <c r="F102" s="115"/>
      <c r="G102" s="115"/>
      <c r="H102" s="115"/>
      <c r="I102" s="115"/>
      <c r="J102" s="115">
        <v>51.842818062985899</v>
      </c>
      <c r="K102" s="115">
        <v>17.335384500798</v>
      </c>
      <c r="L102" s="115">
        <v>12.8280015996435</v>
      </c>
      <c r="M102" s="115">
        <v>8.4539025891780497</v>
      </c>
      <c r="N102" s="115">
        <v>13.0086216927254</v>
      </c>
      <c r="O102" s="115">
        <v>7.4357716975190398</v>
      </c>
      <c r="P102" s="107"/>
      <c r="Q102" s="115">
        <v>12.0638116087065</v>
      </c>
      <c r="R102" s="110"/>
    </row>
    <row r="103" spans="1:18" x14ac:dyDescent="0.25">
      <c r="A103" s="113" t="s">
        <v>90</v>
      </c>
      <c r="B103" s="114">
        <v>43959</v>
      </c>
      <c r="C103" s="115">
        <v>2525.0445</v>
      </c>
      <c r="D103" s="115"/>
      <c r="E103" s="115"/>
      <c r="F103" s="115"/>
      <c r="G103" s="115"/>
      <c r="H103" s="115"/>
      <c r="I103" s="115"/>
      <c r="J103" s="115">
        <v>61.649388326925099</v>
      </c>
      <c r="K103" s="115">
        <v>22.487902576387199</v>
      </c>
      <c r="L103" s="115">
        <v>18.028653533989601</v>
      </c>
      <c r="M103" s="115">
        <v>15.872133531314599</v>
      </c>
      <c r="N103" s="115">
        <v>16.164442593020901</v>
      </c>
      <c r="O103" s="115">
        <v>9.5442283135669292</v>
      </c>
      <c r="P103" s="107"/>
      <c r="Q103" s="115">
        <v>11.7236992944398</v>
      </c>
      <c r="R103" s="110"/>
    </row>
    <row r="104" spans="1:18" x14ac:dyDescent="0.25">
      <c r="A104" s="113" t="s">
        <v>91</v>
      </c>
      <c r="B104" s="114">
        <v>43959</v>
      </c>
      <c r="C104" s="115">
        <v>22.104600000000001</v>
      </c>
      <c r="D104" s="115"/>
      <c r="E104" s="115"/>
      <c r="F104" s="115"/>
      <c r="G104" s="115"/>
      <c r="H104" s="115"/>
      <c r="I104" s="115"/>
      <c r="J104" s="115">
        <v>11.5797870558971</v>
      </c>
      <c r="K104" s="115">
        <v>10.763966719074</v>
      </c>
      <c r="L104" s="115">
        <v>9.65004800508218</v>
      </c>
      <c r="M104" s="115">
        <v>7.22494544711709</v>
      </c>
      <c r="N104" s="115">
        <v>12.385013971003501</v>
      </c>
      <c r="O104" s="115">
        <v>8.8948033893329495</v>
      </c>
      <c r="P104" s="107"/>
      <c r="Q104" s="115">
        <v>10.1965820447727</v>
      </c>
      <c r="R104" s="110"/>
    </row>
    <row r="105" spans="1:18" x14ac:dyDescent="0.25">
      <c r="A105" s="113" t="s">
        <v>92</v>
      </c>
      <c r="B105" s="114">
        <v>43959</v>
      </c>
      <c r="C105" s="115">
        <v>65.2821</v>
      </c>
      <c r="D105" s="115"/>
      <c r="E105" s="115"/>
      <c r="F105" s="115"/>
      <c r="G105" s="115"/>
      <c r="H105" s="115"/>
      <c r="I105" s="115"/>
      <c r="J105" s="115">
        <v>-24.771917503640399</v>
      </c>
      <c r="K105" s="115">
        <v>-13.782284875737799</v>
      </c>
      <c r="L105" s="115">
        <v>-10.402409575291101</v>
      </c>
      <c r="M105" s="115">
        <v>-5.3822524739653197</v>
      </c>
      <c r="N105" s="115">
        <v>-2.17862483490828</v>
      </c>
      <c r="O105" s="115">
        <v>4.6960514350509897</v>
      </c>
      <c r="P105" s="107"/>
      <c r="Q105" s="115">
        <v>23.836936207914899</v>
      </c>
      <c r="R105" s="110"/>
    </row>
    <row r="106" spans="1:18" x14ac:dyDescent="0.25">
      <c r="A106" s="113" t="s">
        <v>93</v>
      </c>
      <c r="B106" s="114">
        <v>43959</v>
      </c>
      <c r="C106" s="115">
        <v>64.322699999999998</v>
      </c>
      <c r="D106" s="115"/>
      <c r="E106" s="115"/>
      <c r="F106" s="115"/>
      <c r="G106" s="115"/>
      <c r="H106" s="115"/>
      <c r="I106" s="115"/>
      <c r="J106" s="115">
        <v>21.401590656448999</v>
      </c>
      <c r="K106" s="115">
        <v>5.3188448012718297</v>
      </c>
      <c r="L106" s="115">
        <v>7.5279314398703301</v>
      </c>
      <c r="M106" s="115">
        <v>7.2409091504063898</v>
      </c>
      <c r="N106" s="115">
        <v>8.7530725841703205</v>
      </c>
      <c r="O106" s="115">
        <v>4.4884804359934396</v>
      </c>
      <c r="P106" s="107"/>
      <c r="Q106" s="115">
        <v>23.573636309594601</v>
      </c>
      <c r="R106" s="110"/>
    </row>
    <row r="107" spans="1:18" x14ac:dyDescent="0.25">
      <c r="A107" s="113" t="s">
        <v>94</v>
      </c>
      <c r="B107" s="114">
        <v>43959</v>
      </c>
      <c r="C107" s="115">
        <v>64.322699999999998</v>
      </c>
      <c r="D107" s="115"/>
      <c r="E107" s="115"/>
      <c r="F107" s="115"/>
      <c r="G107" s="115"/>
      <c r="H107" s="115"/>
      <c r="I107" s="115"/>
      <c r="J107" s="115">
        <v>21.401590656448999</v>
      </c>
      <c r="K107" s="115">
        <v>5.3188448012718297</v>
      </c>
      <c r="L107" s="115">
        <v>7.5279314398703301</v>
      </c>
      <c r="M107" s="115">
        <v>7.2409091504063898</v>
      </c>
      <c r="N107" s="115">
        <v>8.7530725841703205</v>
      </c>
      <c r="O107" s="115">
        <v>4.4884804359934396</v>
      </c>
      <c r="P107" s="107"/>
      <c r="Q107" s="115">
        <v>23.573636309594601</v>
      </c>
      <c r="R107" s="110"/>
    </row>
    <row r="108" spans="1:18" x14ac:dyDescent="0.25">
      <c r="A108" s="113" t="s">
        <v>95</v>
      </c>
      <c r="B108" s="114">
        <v>43959</v>
      </c>
      <c r="C108" s="115">
        <v>64.322699999999998</v>
      </c>
      <c r="D108" s="115"/>
      <c r="E108" s="115"/>
      <c r="F108" s="115"/>
      <c r="G108" s="115"/>
      <c r="H108" s="115"/>
      <c r="I108" s="115"/>
      <c r="J108" s="115">
        <v>21.401590656448999</v>
      </c>
      <c r="K108" s="115">
        <v>5.3188448012718297</v>
      </c>
      <c r="L108" s="115">
        <v>7.5279314398703301</v>
      </c>
      <c r="M108" s="115">
        <v>7.2409091504063898</v>
      </c>
      <c r="N108" s="115">
        <v>8.7530725841703205</v>
      </c>
      <c r="O108" s="115">
        <v>4.4884804359934396</v>
      </c>
      <c r="P108" s="107"/>
      <c r="Q108" s="115">
        <v>23.573636309594601</v>
      </c>
      <c r="R108" s="110"/>
    </row>
    <row r="109" spans="1:18" x14ac:dyDescent="0.25">
      <c r="A109" s="113" t="s">
        <v>96</v>
      </c>
      <c r="B109" s="114">
        <v>43959</v>
      </c>
      <c r="C109" s="115">
        <v>27.136700000000001</v>
      </c>
      <c r="D109" s="115"/>
      <c r="E109" s="115"/>
      <c r="F109" s="115"/>
      <c r="G109" s="115"/>
      <c r="H109" s="115"/>
      <c r="I109" s="115"/>
      <c r="J109" s="115">
        <v>31.563738555666902</v>
      </c>
      <c r="K109" s="115">
        <v>9.7253346593771397</v>
      </c>
      <c r="L109" s="115">
        <v>9.3879906123379104</v>
      </c>
      <c r="M109" s="115">
        <v>6.70809748373701</v>
      </c>
      <c r="N109" s="115">
        <v>11.9718067321903</v>
      </c>
      <c r="O109" s="115">
        <v>7.2666297750884103</v>
      </c>
      <c r="P109" s="107"/>
      <c r="Q109" s="115">
        <v>13.6005555555556</v>
      </c>
      <c r="R109" s="110"/>
    </row>
    <row r="110" spans="1:18" x14ac:dyDescent="0.25">
      <c r="A110" s="113" t="s">
        <v>97</v>
      </c>
      <c r="B110" s="114">
        <v>43959</v>
      </c>
      <c r="C110" s="115">
        <v>26.1</v>
      </c>
      <c r="D110" s="115"/>
      <c r="E110" s="115"/>
      <c r="F110" s="115"/>
      <c r="G110" s="115"/>
      <c r="H110" s="115"/>
      <c r="I110" s="115"/>
      <c r="J110" s="115">
        <v>35.951583572969803</v>
      </c>
      <c r="K110" s="115">
        <v>11.547783069604501</v>
      </c>
      <c r="L110" s="115">
        <v>13.252440593529199</v>
      </c>
      <c r="M110" s="115">
        <v>10.677574971942599</v>
      </c>
      <c r="N110" s="115">
        <v>12.621779040695101</v>
      </c>
      <c r="O110" s="115">
        <v>9.2380795176812995</v>
      </c>
      <c r="P110" s="107"/>
      <c r="Q110" s="115">
        <v>15.624833820792301</v>
      </c>
      <c r="R110" s="110"/>
    </row>
    <row r="111" spans="1:18" x14ac:dyDescent="0.25">
      <c r="A111" s="113" t="s">
        <v>98</v>
      </c>
      <c r="B111" s="114">
        <v>43959</v>
      </c>
      <c r="C111" s="115">
        <v>16.079699999999999</v>
      </c>
      <c r="D111" s="115"/>
      <c r="E111" s="115"/>
      <c r="F111" s="115"/>
      <c r="G111" s="115"/>
      <c r="H111" s="115"/>
      <c r="I111" s="115"/>
      <c r="J111" s="115">
        <v>16.379576581516499</v>
      </c>
      <c r="K111" s="115">
        <v>3.1880937421622799</v>
      </c>
      <c r="L111" s="115">
        <v>8.3672166570900899</v>
      </c>
      <c r="M111" s="115">
        <v>5.6369448133847904</v>
      </c>
      <c r="N111" s="115">
        <v>5.5998384717715304</v>
      </c>
      <c r="O111" s="115">
        <v>4.3712717953616202</v>
      </c>
      <c r="P111" s="107"/>
      <c r="Q111" s="115">
        <v>7.3994348116038697</v>
      </c>
      <c r="R111" s="110"/>
    </row>
    <row r="112" spans="1:18" x14ac:dyDescent="0.25">
      <c r="A112" s="113" t="s">
        <v>99</v>
      </c>
      <c r="B112" s="114">
        <v>43959</v>
      </c>
      <c r="C112" s="115">
        <v>26.035900000000002</v>
      </c>
      <c r="D112" s="115"/>
      <c r="E112" s="115"/>
      <c r="F112" s="115"/>
      <c r="G112" s="115"/>
      <c r="H112" s="115"/>
      <c r="I112" s="115"/>
      <c r="J112" s="115">
        <v>59.957844848084299</v>
      </c>
      <c r="K112" s="115">
        <v>19.717140129374201</v>
      </c>
      <c r="L112" s="115">
        <v>17.305639407468099</v>
      </c>
      <c r="M112" s="115">
        <v>11.9061024424173</v>
      </c>
      <c r="N112" s="115">
        <v>16.851950359373401</v>
      </c>
      <c r="O112" s="115">
        <v>9.6895181750666701</v>
      </c>
      <c r="P112" s="107"/>
      <c r="Q112" s="115">
        <v>14.0160524425287</v>
      </c>
      <c r="R112" s="110"/>
    </row>
    <row r="113" spans="1:18" x14ac:dyDescent="0.25">
      <c r="A113" s="113" t="s">
        <v>100</v>
      </c>
      <c r="B113" s="114">
        <v>43959</v>
      </c>
      <c r="C113" s="115">
        <v>15.799099999999999</v>
      </c>
      <c r="D113" s="115"/>
      <c r="E113" s="115"/>
      <c r="F113" s="115"/>
      <c r="G113" s="115"/>
      <c r="H113" s="115"/>
      <c r="I113" s="115"/>
      <c r="J113" s="115">
        <v>-4.8475525827486399</v>
      </c>
      <c r="K113" s="115">
        <v>2.3467574749789102</v>
      </c>
      <c r="L113" s="115">
        <v>4.9931483085556998</v>
      </c>
      <c r="M113" s="115">
        <v>5.7670668367507902</v>
      </c>
      <c r="N113" s="115">
        <v>6.57708503112132</v>
      </c>
      <c r="O113" s="115">
        <v>7.1199469099132404</v>
      </c>
      <c r="P113" s="107"/>
      <c r="Q113" s="115">
        <v>8.4329541832669292</v>
      </c>
      <c r="R113" s="110"/>
    </row>
    <row r="114" spans="1:18" x14ac:dyDescent="0.25">
      <c r="A114" s="113" t="s">
        <v>101</v>
      </c>
      <c r="B114" s="114">
        <v>43959</v>
      </c>
      <c r="C114" s="115">
        <v>1133.1084000000001</v>
      </c>
      <c r="D114" s="115"/>
      <c r="E114" s="115"/>
      <c r="F114" s="115"/>
      <c r="G114" s="115"/>
      <c r="H114" s="115"/>
      <c r="I114" s="115"/>
      <c r="J114" s="115">
        <v>27.234998154529801</v>
      </c>
      <c r="K114" s="115">
        <v>6.7880949883669697</v>
      </c>
      <c r="L114" s="115">
        <v>7.0374003922749102</v>
      </c>
      <c r="M114" s="115">
        <v>6.8307989908959197</v>
      </c>
      <c r="N114" s="115">
        <v>9.3828055850731094</v>
      </c>
      <c r="O114" s="115"/>
      <c r="P114" s="107"/>
      <c r="Q114" s="115">
        <v>9.3252525911708304</v>
      </c>
      <c r="R114" s="110"/>
    </row>
    <row r="115" spans="1:18" x14ac:dyDescent="0.25">
      <c r="A115" s="113" t="s">
        <v>102</v>
      </c>
      <c r="B115" s="114">
        <v>43959</v>
      </c>
      <c r="C115" s="115">
        <v>30.730599999999999</v>
      </c>
      <c r="D115" s="115"/>
      <c r="E115" s="115"/>
      <c r="F115" s="115"/>
      <c r="G115" s="115"/>
      <c r="H115" s="115"/>
      <c r="I115" s="115"/>
      <c r="J115" s="115">
        <v>23.108670614788199</v>
      </c>
      <c r="K115" s="115">
        <v>4.4873620913580998</v>
      </c>
      <c r="L115" s="115">
        <v>5.8423937494086404</v>
      </c>
      <c r="M115" s="115">
        <v>5.6186091099269104</v>
      </c>
      <c r="N115" s="115">
        <v>5.9512813265498297</v>
      </c>
      <c r="O115" s="115">
        <v>7.3581464386785997</v>
      </c>
      <c r="P115" s="107"/>
      <c r="Q115" s="115">
        <v>12.2795666991237</v>
      </c>
      <c r="R115" s="110"/>
    </row>
    <row r="116" spans="1:18" x14ac:dyDescent="0.25">
      <c r="A116" s="113" t="s">
        <v>103</v>
      </c>
      <c r="B116" s="114">
        <v>43959</v>
      </c>
      <c r="C116" s="115">
        <v>27.228899999999999</v>
      </c>
      <c r="D116" s="115"/>
      <c r="E116" s="115"/>
      <c r="F116" s="115"/>
      <c r="G116" s="115"/>
      <c r="H116" s="115"/>
      <c r="I116" s="115"/>
      <c r="J116" s="115">
        <v>39.8473630844464</v>
      </c>
      <c r="K116" s="115">
        <v>7.6636695689483201</v>
      </c>
      <c r="L116" s="115">
        <v>10.15085674056</v>
      </c>
      <c r="M116" s="115">
        <v>8.4025404114724598</v>
      </c>
      <c r="N116" s="115">
        <v>12.089637116698</v>
      </c>
      <c r="O116" s="115">
        <v>9.6374511864316705</v>
      </c>
      <c r="P116" s="107"/>
      <c r="Q116" s="115">
        <v>14.407893240162799</v>
      </c>
      <c r="R116" s="110"/>
    </row>
    <row r="117" spans="1:18" x14ac:dyDescent="0.25">
      <c r="A117" s="113" t="s">
        <v>104</v>
      </c>
      <c r="B117" s="114">
        <v>43959</v>
      </c>
      <c r="C117" s="115">
        <v>22.540199999999999</v>
      </c>
      <c r="D117" s="115"/>
      <c r="E117" s="115"/>
      <c r="F117" s="115"/>
      <c r="G117" s="115"/>
      <c r="H117" s="115"/>
      <c r="I117" s="115"/>
      <c r="J117" s="115">
        <v>49.804345349699801</v>
      </c>
      <c r="K117" s="115">
        <v>14.165665121281</v>
      </c>
      <c r="L117" s="115">
        <v>12.666062028833901</v>
      </c>
      <c r="M117" s="115">
        <v>9.7558283796229492</v>
      </c>
      <c r="N117" s="115">
        <v>13.173785839479599</v>
      </c>
      <c r="O117" s="115">
        <v>8.7199471566027107</v>
      </c>
      <c r="P117" s="107"/>
      <c r="Q117" s="115">
        <v>9.1543460000000003</v>
      </c>
      <c r="R117" s="110"/>
    </row>
    <row r="118" spans="1:18" x14ac:dyDescent="0.25">
      <c r="A118" s="113" t="s">
        <v>105</v>
      </c>
      <c r="B118" s="114">
        <v>43959</v>
      </c>
      <c r="C118" s="115">
        <v>12.878399999999999</v>
      </c>
      <c r="D118" s="115"/>
      <c r="E118" s="115"/>
      <c r="F118" s="115"/>
      <c r="G118" s="115"/>
      <c r="H118" s="115"/>
      <c r="I118" s="115"/>
      <c r="J118" s="115">
        <v>52.178889176815801</v>
      </c>
      <c r="K118" s="115">
        <v>23.9271893706043</v>
      </c>
      <c r="L118" s="115">
        <v>16.834128745062898</v>
      </c>
      <c r="M118" s="115">
        <v>11.674458361759701</v>
      </c>
      <c r="N118" s="115">
        <v>16.397358210879201</v>
      </c>
      <c r="O118" s="115">
        <v>9.1860908196932591</v>
      </c>
      <c r="P118" s="107"/>
      <c r="Q118" s="115">
        <v>9.2078527607361895</v>
      </c>
      <c r="R118" s="110"/>
    </row>
    <row r="119" spans="1:18" x14ac:dyDescent="0.25">
      <c r="A119" s="113" t="s">
        <v>106</v>
      </c>
      <c r="B119" s="114">
        <v>43959</v>
      </c>
      <c r="C119" s="115">
        <v>27.868200000000002</v>
      </c>
      <c r="D119" s="115"/>
      <c r="E119" s="115"/>
      <c r="F119" s="115"/>
      <c r="G119" s="115"/>
      <c r="H119" s="115"/>
      <c r="I119" s="115"/>
      <c r="J119" s="115">
        <v>61.798781599053797</v>
      </c>
      <c r="K119" s="115">
        <v>20.114344946468702</v>
      </c>
      <c r="L119" s="115">
        <v>14.1872535579071</v>
      </c>
      <c r="M119" s="115">
        <v>9.5629853435184593</v>
      </c>
      <c r="N119" s="115">
        <v>13.5054505771643</v>
      </c>
      <c r="O119" s="115">
        <v>8.1210862821112304</v>
      </c>
      <c r="P119" s="107"/>
      <c r="Q119" s="115">
        <v>11.5370475853529</v>
      </c>
      <c r="R119" s="110"/>
    </row>
    <row r="120" spans="1:18" x14ac:dyDescent="0.25">
      <c r="A120" s="113" t="s">
        <v>107</v>
      </c>
      <c r="B120" s="114">
        <v>43959</v>
      </c>
      <c r="C120" s="115">
        <v>2010.6205</v>
      </c>
      <c r="D120" s="115"/>
      <c r="E120" s="115"/>
      <c r="F120" s="115"/>
      <c r="G120" s="115"/>
      <c r="H120" s="115"/>
      <c r="I120" s="115"/>
      <c r="J120" s="115">
        <v>48.3372405090294</v>
      </c>
      <c r="K120" s="115">
        <v>10.9592496561415</v>
      </c>
      <c r="L120" s="115">
        <v>11.5621480155854</v>
      </c>
      <c r="M120" s="115">
        <v>9.3172992019466605</v>
      </c>
      <c r="N120" s="115">
        <v>13.0685576034574</v>
      </c>
      <c r="O120" s="115">
        <v>9.2892715131714301</v>
      </c>
      <c r="P120" s="107"/>
      <c r="Q120" s="115">
        <v>12.138087611056299</v>
      </c>
      <c r="R120" s="110"/>
    </row>
    <row r="121" spans="1:18" x14ac:dyDescent="0.25">
      <c r="A121" s="113" t="s">
        <v>108</v>
      </c>
      <c r="B121" s="114">
        <v>43959</v>
      </c>
      <c r="C121" s="115">
        <v>30.166</v>
      </c>
      <c r="D121" s="115"/>
      <c r="E121" s="115"/>
      <c r="F121" s="115"/>
      <c r="G121" s="115"/>
      <c r="H121" s="115"/>
      <c r="I121" s="115"/>
      <c r="J121" s="115">
        <v>-10.3809511288739</v>
      </c>
      <c r="K121" s="115">
        <v>-3.1777236507083901</v>
      </c>
      <c r="L121" s="115">
        <v>2.6056053546810398</v>
      </c>
      <c r="M121" s="115">
        <v>2.2716794611393198</v>
      </c>
      <c r="N121" s="115">
        <v>-3.2292723557879999</v>
      </c>
      <c r="O121" s="115">
        <v>2.11714932272608</v>
      </c>
      <c r="P121" s="107"/>
      <c r="Q121" s="115">
        <v>11.818608672548599</v>
      </c>
      <c r="R121" s="110"/>
    </row>
    <row r="122" spans="1:18" x14ac:dyDescent="0.25">
      <c r="A122" s="113" t="s">
        <v>109</v>
      </c>
      <c r="B122" s="114">
        <v>43959</v>
      </c>
      <c r="C122" s="115">
        <v>62.725999999999999</v>
      </c>
      <c r="D122" s="115"/>
      <c r="E122" s="115"/>
      <c r="F122" s="115"/>
      <c r="G122" s="115"/>
      <c r="H122" s="115"/>
      <c r="I122" s="115"/>
      <c r="J122" s="115">
        <v>7.54323770108312</v>
      </c>
      <c r="K122" s="115">
        <v>6.1754072420216302</v>
      </c>
      <c r="L122" s="115">
        <v>6.2672115439718104</v>
      </c>
      <c r="M122" s="115">
        <v>5.9539069276689096</v>
      </c>
      <c r="N122" s="115">
        <v>6.1741492097738497</v>
      </c>
      <c r="O122" s="115">
        <v>4.6892042117627302</v>
      </c>
      <c r="P122" s="107"/>
      <c r="Q122" s="115">
        <v>23.990264273248599</v>
      </c>
      <c r="R122" s="110"/>
    </row>
    <row r="123" spans="1:18" x14ac:dyDescent="0.25">
      <c r="A123" s="113" t="s">
        <v>110</v>
      </c>
      <c r="B123" s="114">
        <v>43959</v>
      </c>
      <c r="C123" s="115">
        <v>15.6928</v>
      </c>
      <c r="D123" s="115"/>
      <c r="E123" s="115"/>
      <c r="F123" s="115"/>
      <c r="G123" s="115"/>
      <c r="H123" s="115"/>
      <c r="I123" s="115"/>
      <c r="J123" s="115">
        <v>35.4421608103913</v>
      </c>
      <c r="K123" s="115">
        <v>13.1266811566901</v>
      </c>
      <c r="L123" s="115">
        <v>14.9445696212104</v>
      </c>
      <c r="M123" s="115">
        <v>10.282361898554701</v>
      </c>
      <c r="N123" s="115">
        <v>14.2002193939267</v>
      </c>
      <c r="O123" s="115">
        <v>9.0786861692706999</v>
      </c>
      <c r="P123" s="107"/>
      <c r="Q123" s="115">
        <v>11.3831545802301</v>
      </c>
      <c r="R123" s="110"/>
    </row>
    <row r="124" spans="1:18" x14ac:dyDescent="0.25">
      <c r="A124" s="113" t="s">
        <v>111</v>
      </c>
      <c r="B124" s="114">
        <v>43959</v>
      </c>
      <c r="C124" s="115">
        <v>26.775400000000001</v>
      </c>
      <c r="D124" s="115"/>
      <c r="E124" s="115"/>
      <c r="F124" s="115"/>
      <c r="G124" s="115"/>
      <c r="H124" s="115"/>
      <c r="I124" s="115"/>
      <c r="J124" s="115">
        <v>58.282520722934798</v>
      </c>
      <c r="K124" s="115">
        <v>18.3669238623736</v>
      </c>
      <c r="L124" s="115">
        <v>16.1185647930862</v>
      </c>
      <c r="M124" s="115">
        <v>11.419625494964899</v>
      </c>
      <c r="N124" s="115">
        <v>16.868759593192301</v>
      </c>
      <c r="O124" s="115">
        <v>9.8976672988535004</v>
      </c>
      <c r="P124" s="107"/>
      <c r="Q124" s="115">
        <v>10.2735251677852</v>
      </c>
      <c r="R124" s="110"/>
    </row>
    <row r="125" spans="1:18" x14ac:dyDescent="0.25">
      <c r="A125" s="113" t="s">
        <v>112</v>
      </c>
      <c r="B125" s="114">
        <v>43959</v>
      </c>
      <c r="C125" s="115">
        <v>30.5946</v>
      </c>
      <c r="D125" s="115"/>
      <c r="E125" s="115"/>
      <c r="F125" s="115"/>
      <c r="G125" s="115"/>
      <c r="H125" s="115"/>
      <c r="I125" s="115"/>
      <c r="J125" s="115">
        <v>24.234287092196801</v>
      </c>
      <c r="K125" s="115">
        <v>9.5238340378042405</v>
      </c>
      <c r="L125" s="115">
        <v>9.9394437445340102</v>
      </c>
      <c r="M125" s="115">
        <v>7.0959583388794796</v>
      </c>
      <c r="N125" s="115">
        <v>8.9984202903842192</v>
      </c>
      <c r="O125" s="115">
        <v>6.6845806765545204</v>
      </c>
      <c r="P125" s="107"/>
      <c r="Q125" s="115">
        <v>12.339180892974399</v>
      </c>
      <c r="R125" s="110"/>
    </row>
    <row r="126" spans="1:18" x14ac:dyDescent="0.25">
      <c r="A126" s="113" t="s">
        <v>113</v>
      </c>
      <c r="B126" s="114">
        <v>43959</v>
      </c>
      <c r="C126" s="115">
        <v>18.096800000000002</v>
      </c>
      <c r="D126" s="115"/>
      <c r="E126" s="115"/>
      <c r="F126" s="115"/>
      <c r="G126" s="115"/>
      <c r="H126" s="115"/>
      <c r="I126" s="115"/>
      <c r="J126" s="115">
        <v>50.484965680237202</v>
      </c>
      <c r="K126" s="115">
        <v>14.3266824346452</v>
      </c>
      <c r="L126" s="115">
        <v>13.3768984887746</v>
      </c>
      <c r="M126" s="115">
        <v>9.6643937282352397</v>
      </c>
      <c r="N126" s="115">
        <v>14.0290084197438</v>
      </c>
      <c r="O126" s="115">
        <v>7.8525291390854903</v>
      </c>
      <c r="P126" s="107"/>
      <c r="Q126" s="115">
        <v>9.8281742600598605</v>
      </c>
      <c r="R126" s="110"/>
    </row>
    <row r="127" spans="1:18" x14ac:dyDescent="0.25">
      <c r="A127" s="113" t="s">
        <v>369</v>
      </c>
      <c r="B127" s="114">
        <v>43959</v>
      </c>
      <c r="C127" s="115">
        <v>0.36399999999999999</v>
      </c>
      <c r="D127" s="115"/>
      <c r="E127" s="115"/>
      <c r="F127" s="115"/>
      <c r="G127" s="115"/>
      <c r="H127" s="115"/>
      <c r="I127" s="115"/>
      <c r="J127" s="115">
        <v>9.0921671740935697</v>
      </c>
      <c r="K127" s="115"/>
      <c r="L127" s="115"/>
      <c r="M127" s="115"/>
      <c r="N127" s="115"/>
      <c r="O127" s="115"/>
      <c r="P127" s="107"/>
      <c r="Q127" s="115">
        <v>8.8356330186395198</v>
      </c>
      <c r="R127" s="110"/>
    </row>
    <row r="128" spans="1:18" x14ac:dyDescent="0.25">
      <c r="A128" s="113" t="s">
        <v>114</v>
      </c>
      <c r="B128" s="114">
        <v>43959</v>
      </c>
      <c r="C128" s="115">
        <v>20.291</v>
      </c>
      <c r="D128" s="115"/>
      <c r="E128" s="115"/>
      <c r="F128" s="115"/>
      <c r="G128" s="115"/>
      <c r="H128" s="115"/>
      <c r="I128" s="115"/>
      <c r="J128" s="115">
        <v>49.697182653062796</v>
      </c>
      <c r="K128" s="115">
        <v>9.0102337144443307</v>
      </c>
      <c r="L128" s="115">
        <v>5.53109583363198</v>
      </c>
      <c r="M128" s="115">
        <v>2.3394613018037198</v>
      </c>
      <c r="N128" s="115">
        <v>1.1720393657983901</v>
      </c>
      <c r="O128" s="115">
        <v>1.8120800475099801</v>
      </c>
      <c r="P128" s="107"/>
      <c r="Q128" s="115">
        <v>10.4136817299695</v>
      </c>
      <c r="R128" s="110"/>
    </row>
    <row r="129" spans="1:18" x14ac:dyDescent="0.25">
      <c r="A129" s="135"/>
      <c r="B129" s="135"/>
      <c r="C129" s="135"/>
      <c r="D129" s="117"/>
      <c r="E129" s="117"/>
      <c r="F129" s="117" t="s">
        <v>115</v>
      </c>
      <c r="G129" s="117" t="s">
        <v>116</v>
      </c>
      <c r="H129" s="117" t="s">
        <v>117</v>
      </c>
      <c r="I129" s="117" t="s">
        <v>47</v>
      </c>
      <c r="J129" s="117" t="s">
        <v>48</v>
      </c>
      <c r="K129" s="117" t="s">
        <v>1</v>
      </c>
      <c r="L129" s="117" t="s">
        <v>2</v>
      </c>
      <c r="M129" s="117" t="s">
        <v>3</v>
      </c>
      <c r="N129" s="117" t="s">
        <v>4</v>
      </c>
      <c r="O129" s="117" t="s">
        <v>5</v>
      </c>
      <c r="P129" s="107"/>
      <c r="Q129" s="117" t="s">
        <v>46</v>
      </c>
      <c r="R129" s="110"/>
    </row>
    <row r="130" spans="1:18" x14ac:dyDescent="0.25">
      <c r="A130" s="135"/>
      <c r="B130" s="135"/>
      <c r="C130" s="135"/>
      <c r="D130" s="117"/>
      <c r="E130" s="117"/>
      <c r="F130" s="117" t="s">
        <v>0</v>
      </c>
      <c r="G130" s="117" t="s">
        <v>0</v>
      </c>
      <c r="H130" s="117" t="s">
        <v>0</v>
      </c>
      <c r="I130" s="117" t="s">
        <v>0</v>
      </c>
      <c r="J130" s="117" t="s">
        <v>0</v>
      </c>
      <c r="K130" s="117" t="s">
        <v>0</v>
      </c>
      <c r="L130" s="117" t="s">
        <v>0</v>
      </c>
      <c r="M130" s="117" t="s">
        <v>0</v>
      </c>
      <c r="N130" s="117" t="s">
        <v>0</v>
      </c>
      <c r="O130" s="117" t="s">
        <v>0</v>
      </c>
      <c r="P130" s="107"/>
      <c r="Q130" s="117" t="s">
        <v>0</v>
      </c>
      <c r="R130" s="110"/>
    </row>
    <row r="131" spans="1:18" x14ac:dyDescent="0.25">
      <c r="A131" s="117" t="s">
        <v>7</v>
      </c>
      <c r="B131" s="117" t="s">
        <v>8</v>
      </c>
      <c r="C131" s="117" t="s">
        <v>9</v>
      </c>
      <c r="D131" s="117"/>
      <c r="E131" s="117"/>
      <c r="F131" s="117"/>
      <c r="G131" s="117"/>
      <c r="H131" s="117"/>
      <c r="I131" s="117"/>
      <c r="J131" s="117"/>
      <c r="K131" s="117"/>
      <c r="L131" s="117"/>
      <c r="M131" s="117"/>
      <c r="N131" s="117"/>
      <c r="O131" s="117"/>
      <c r="P131" s="107"/>
      <c r="Q131" s="117"/>
      <c r="R131" s="110"/>
    </row>
    <row r="132" spans="1:18" x14ac:dyDescent="0.25">
      <c r="A132" s="112" t="s">
        <v>388</v>
      </c>
      <c r="B132" s="112"/>
      <c r="C132" s="112"/>
      <c r="D132" s="112"/>
      <c r="E132" s="112"/>
      <c r="F132" s="112"/>
      <c r="G132" s="112"/>
      <c r="H132" s="112"/>
      <c r="I132" s="112"/>
      <c r="J132" s="112"/>
      <c r="K132" s="112"/>
      <c r="L132" s="112"/>
      <c r="M132" s="112"/>
      <c r="N132" s="112"/>
      <c r="O132" s="112"/>
      <c r="P132" s="107"/>
      <c r="Q132" s="112"/>
      <c r="R132" s="110"/>
    </row>
    <row r="133" spans="1:18" x14ac:dyDescent="0.25">
      <c r="A133" s="113" t="s">
        <v>118</v>
      </c>
      <c r="B133" s="114">
        <v>43961</v>
      </c>
      <c r="C133" s="115">
        <v>321.39010000000002</v>
      </c>
      <c r="D133" s="115"/>
      <c r="E133" s="115"/>
      <c r="F133" s="115">
        <v>4.4751730741483504</v>
      </c>
      <c r="G133" s="115">
        <v>5.2870475428586197</v>
      </c>
      <c r="H133" s="115">
        <v>5.7464351717061399</v>
      </c>
      <c r="I133" s="115">
        <v>4.4635955633714</v>
      </c>
      <c r="J133" s="115">
        <v>5.3234632332260601</v>
      </c>
      <c r="K133" s="115">
        <v>5.7439086808595698</v>
      </c>
      <c r="L133" s="115">
        <v>5.5435202067302001</v>
      </c>
      <c r="M133" s="115">
        <v>5.6538684477890104</v>
      </c>
      <c r="N133" s="115">
        <v>6.1284277876059203</v>
      </c>
      <c r="O133" s="115">
        <v>7.3617458547746697</v>
      </c>
      <c r="P133" s="107"/>
      <c r="Q133" s="115">
        <v>10.146694511672299</v>
      </c>
      <c r="R133" s="110"/>
    </row>
    <row r="134" spans="1:18" x14ac:dyDescent="0.25">
      <c r="A134" s="113" t="s">
        <v>119</v>
      </c>
      <c r="B134" s="114">
        <v>43961</v>
      </c>
      <c r="C134" s="115">
        <v>2217.0825</v>
      </c>
      <c r="D134" s="115"/>
      <c r="E134" s="115"/>
      <c r="F134" s="115">
        <v>4.3434765323840896</v>
      </c>
      <c r="G134" s="115">
        <v>4.8541534693289403</v>
      </c>
      <c r="H134" s="115">
        <v>5.4304688020904903</v>
      </c>
      <c r="I134" s="115">
        <v>4.0696653147097299</v>
      </c>
      <c r="J134" s="115">
        <v>5.3496084885310298</v>
      </c>
      <c r="K134" s="115">
        <v>5.9136145554269701</v>
      </c>
      <c r="L134" s="115">
        <v>5.6301393826115902</v>
      </c>
      <c r="M134" s="115">
        <v>5.6880159013655103</v>
      </c>
      <c r="N134" s="115">
        <v>6.08031694120083</v>
      </c>
      <c r="O134" s="115">
        <v>7.3497693529000401</v>
      </c>
      <c r="P134" s="107"/>
      <c r="Q134" s="115">
        <v>10.0747412627759</v>
      </c>
      <c r="R134" s="110"/>
    </row>
    <row r="135" spans="1:18" x14ac:dyDescent="0.25">
      <c r="A135" s="113" t="s">
        <v>120</v>
      </c>
      <c r="B135" s="114">
        <v>43961</v>
      </c>
      <c r="C135" s="115">
        <v>2301.1658000000002</v>
      </c>
      <c r="D135" s="115"/>
      <c r="E135" s="115"/>
      <c r="F135" s="115">
        <v>3.8499982898244598</v>
      </c>
      <c r="G135" s="115">
        <v>4.05291196884383</v>
      </c>
      <c r="H135" s="115">
        <v>4.36942999347783</v>
      </c>
      <c r="I135" s="115">
        <v>3.6534900689432801</v>
      </c>
      <c r="J135" s="115">
        <v>4.7223106959493402</v>
      </c>
      <c r="K135" s="115">
        <v>5.93305585959427</v>
      </c>
      <c r="L135" s="115">
        <v>5.6597156569569904</v>
      </c>
      <c r="M135" s="115">
        <v>5.7567809304875102</v>
      </c>
      <c r="N135" s="115">
        <v>6.1046440518680098</v>
      </c>
      <c r="O135" s="115">
        <v>7.3861567056946802</v>
      </c>
      <c r="P135" s="107"/>
      <c r="Q135" s="115">
        <v>10.1658039622533</v>
      </c>
      <c r="R135" s="110"/>
    </row>
    <row r="136" spans="1:18" x14ac:dyDescent="0.25">
      <c r="A136" s="113" t="s">
        <v>121</v>
      </c>
      <c r="B136" s="114">
        <v>43961</v>
      </c>
      <c r="C136" s="115">
        <v>3073.8543</v>
      </c>
      <c r="D136" s="115"/>
      <c r="E136" s="115"/>
      <c r="F136" s="115">
        <v>4.0559893293303801</v>
      </c>
      <c r="G136" s="115">
        <v>4.2097232057214002</v>
      </c>
      <c r="H136" s="115">
        <v>4.8053909536466097</v>
      </c>
      <c r="I136" s="115">
        <v>3.9264733117287598</v>
      </c>
      <c r="J136" s="115">
        <v>4.8865704623630402</v>
      </c>
      <c r="K136" s="115">
        <v>5.7588349872895197</v>
      </c>
      <c r="L136" s="115">
        <v>5.5927059719302799</v>
      </c>
      <c r="M136" s="115">
        <v>5.7553849956948797</v>
      </c>
      <c r="N136" s="115">
        <v>6.1447085057197102</v>
      </c>
      <c r="O136" s="115">
        <v>7.3753762384674904</v>
      </c>
      <c r="P136" s="107"/>
      <c r="Q136" s="115">
        <v>10.041705246684099</v>
      </c>
      <c r="R136" s="110"/>
    </row>
    <row r="137" spans="1:18" x14ac:dyDescent="0.25">
      <c r="A137" s="113" t="s">
        <v>122</v>
      </c>
      <c r="B137" s="114">
        <v>43961</v>
      </c>
      <c r="C137" s="115">
        <v>2297.8384000000001</v>
      </c>
      <c r="D137" s="115"/>
      <c r="E137" s="115"/>
      <c r="F137" s="115">
        <v>4.2543632826822497</v>
      </c>
      <c r="G137" s="115">
        <v>4.62414453434923</v>
      </c>
      <c r="H137" s="115">
        <v>5.5868831620906496</v>
      </c>
      <c r="I137" s="115">
        <v>4.0211116761143897</v>
      </c>
      <c r="J137" s="115">
        <v>5.5706131500774303</v>
      </c>
      <c r="K137" s="115">
        <v>5.6002354994140102</v>
      </c>
      <c r="L137" s="115">
        <v>5.34362359638203</v>
      </c>
      <c r="M137" s="115">
        <v>5.4454131450199403</v>
      </c>
      <c r="N137" s="115">
        <v>5.8287467260862504</v>
      </c>
      <c r="O137" s="115">
        <v>7.2474028448905701</v>
      </c>
      <c r="P137" s="107"/>
      <c r="Q137" s="115">
        <v>10.025307294868201</v>
      </c>
      <c r="R137" s="110"/>
    </row>
    <row r="138" spans="1:18" x14ac:dyDescent="0.25">
      <c r="A138" s="113" t="s">
        <v>123</v>
      </c>
      <c r="B138" s="114">
        <v>43961</v>
      </c>
      <c r="C138" s="115">
        <v>2399.6280999999999</v>
      </c>
      <c r="D138" s="115"/>
      <c r="E138" s="115"/>
      <c r="F138" s="115">
        <v>3.4592388007483899</v>
      </c>
      <c r="G138" s="115">
        <v>3.4598946145445502</v>
      </c>
      <c r="H138" s="115">
        <v>3.4633828308177201</v>
      </c>
      <c r="I138" s="115">
        <v>3.4323505297367198</v>
      </c>
      <c r="J138" s="115">
        <v>3.6965955031672801</v>
      </c>
      <c r="K138" s="115">
        <v>4.38975974815345</v>
      </c>
      <c r="L138" s="115">
        <v>4.7477895767922398</v>
      </c>
      <c r="M138" s="115">
        <v>5.0011779185783602</v>
      </c>
      <c r="N138" s="115">
        <v>5.4226422074735403</v>
      </c>
      <c r="O138" s="115">
        <v>6.9808692168382702</v>
      </c>
      <c r="P138" s="107"/>
      <c r="Q138" s="115">
        <v>9.7512186361923696</v>
      </c>
      <c r="R138" s="110"/>
    </row>
    <row r="139" spans="1:18" x14ac:dyDescent="0.25">
      <c r="A139" s="113" t="s">
        <v>124</v>
      </c>
      <c r="B139" s="114">
        <v>43961</v>
      </c>
      <c r="C139" s="115">
        <v>2855.9796999999999</v>
      </c>
      <c r="D139" s="115"/>
      <c r="E139" s="115"/>
      <c r="F139" s="115">
        <v>4.1041845828472301</v>
      </c>
      <c r="G139" s="115">
        <v>4.3613160266825099</v>
      </c>
      <c r="H139" s="115">
        <v>4.5460440942547597</v>
      </c>
      <c r="I139" s="115">
        <v>3.7976838916296298</v>
      </c>
      <c r="J139" s="115">
        <v>4.8948351512457497</v>
      </c>
      <c r="K139" s="115">
        <v>5.8692996276401299</v>
      </c>
      <c r="L139" s="115">
        <v>5.5415937697581903</v>
      </c>
      <c r="M139" s="115">
        <v>5.6032540437292102</v>
      </c>
      <c r="N139" s="115">
        <v>5.9919355927158504</v>
      </c>
      <c r="O139" s="115">
        <v>7.3011688896941802</v>
      </c>
      <c r="P139" s="107"/>
      <c r="Q139" s="115">
        <v>10.019335096105401</v>
      </c>
      <c r="R139" s="110"/>
    </row>
    <row r="140" spans="1:18" x14ac:dyDescent="0.25">
      <c r="A140" s="113" t="s">
        <v>125</v>
      </c>
      <c r="B140" s="114">
        <v>43961</v>
      </c>
      <c r="C140" s="115">
        <v>2573.6478000000002</v>
      </c>
      <c r="D140" s="115"/>
      <c r="E140" s="115"/>
      <c r="F140" s="115">
        <v>4.7715173530872299</v>
      </c>
      <c r="G140" s="115">
        <v>5.1763423780830999</v>
      </c>
      <c r="H140" s="115">
        <v>6.1284365615050502</v>
      </c>
      <c r="I140" s="115">
        <v>4.6306972951997896</v>
      </c>
      <c r="J140" s="115">
        <v>5.8221993422895801</v>
      </c>
      <c r="K140" s="115">
        <v>6.0743877936419697</v>
      </c>
      <c r="L140" s="115">
        <v>5.7391177530297499</v>
      </c>
      <c r="M140" s="115">
        <v>5.8397207370703796</v>
      </c>
      <c r="N140" s="115">
        <v>6.2286259319542099</v>
      </c>
      <c r="O140" s="115">
        <v>7.4124791044481197</v>
      </c>
      <c r="P140" s="107"/>
      <c r="Q140" s="115">
        <v>9.89460537074911</v>
      </c>
      <c r="R140" s="110"/>
    </row>
    <row r="141" spans="1:18" x14ac:dyDescent="0.25">
      <c r="A141" s="113" t="s">
        <v>126</v>
      </c>
      <c r="B141" s="114">
        <v>43961</v>
      </c>
      <c r="C141" s="115">
        <v>2188.8494999999998</v>
      </c>
      <c r="D141" s="115"/>
      <c r="E141" s="115"/>
      <c r="F141" s="115">
        <v>3.70019353814499</v>
      </c>
      <c r="G141" s="115">
        <v>3.6975096630708801</v>
      </c>
      <c r="H141" s="115">
        <v>3.68310467452913</v>
      </c>
      <c r="I141" s="115">
        <v>3.6564438336866298</v>
      </c>
      <c r="J141" s="115">
        <v>3.9370098940924501</v>
      </c>
      <c r="K141" s="115">
        <v>4.7940338822493898</v>
      </c>
      <c r="L141" s="115">
        <v>4.8259116158816999</v>
      </c>
      <c r="M141" s="115">
        <v>4.96344043276516</v>
      </c>
      <c r="N141" s="115">
        <v>5.3694871098714598</v>
      </c>
      <c r="O141" s="115">
        <v>7.1151629723573304</v>
      </c>
      <c r="P141" s="107"/>
      <c r="Q141" s="115">
        <v>10.081425842215801</v>
      </c>
      <c r="R141" s="110"/>
    </row>
    <row r="142" spans="1:18" x14ac:dyDescent="0.25">
      <c r="A142" s="113" t="s">
        <v>127</v>
      </c>
      <c r="B142" s="114">
        <v>43961</v>
      </c>
      <c r="C142" s="115">
        <v>3001.1837</v>
      </c>
      <c r="D142" s="115"/>
      <c r="E142" s="115"/>
      <c r="F142" s="115">
        <v>5.2510337408752097</v>
      </c>
      <c r="G142" s="115">
        <v>5.5710637594466803</v>
      </c>
      <c r="H142" s="115">
        <v>6.0274314806890601</v>
      </c>
      <c r="I142" s="115">
        <v>4.7370387428452103</v>
      </c>
      <c r="J142" s="115">
        <v>5.45081528269335</v>
      </c>
      <c r="K142" s="115">
        <v>6.21732125342686</v>
      </c>
      <c r="L142" s="115">
        <v>5.9290869348276001</v>
      </c>
      <c r="M142" s="115">
        <v>6.0315054105143</v>
      </c>
      <c r="N142" s="115">
        <v>6.3757943609092802</v>
      </c>
      <c r="O142" s="115">
        <v>7.4905673656674203</v>
      </c>
      <c r="P142" s="107"/>
      <c r="Q142" s="115">
        <v>10.263641404776701</v>
      </c>
      <c r="R142" s="110"/>
    </row>
    <row r="143" spans="1:18" x14ac:dyDescent="0.25">
      <c r="A143" s="113" t="s">
        <v>128</v>
      </c>
      <c r="B143" s="114">
        <v>43961</v>
      </c>
      <c r="C143" s="115">
        <v>3928.3557999999998</v>
      </c>
      <c r="D143" s="115"/>
      <c r="E143" s="115"/>
      <c r="F143" s="115">
        <v>4.0431442518660301</v>
      </c>
      <c r="G143" s="115">
        <v>4.8210589532317103</v>
      </c>
      <c r="H143" s="115">
        <v>5.1605124833068796</v>
      </c>
      <c r="I143" s="115">
        <v>3.9680904785159998</v>
      </c>
      <c r="J143" s="115">
        <v>5.1526058249951303</v>
      </c>
      <c r="K143" s="115">
        <v>5.6667328534284902</v>
      </c>
      <c r="L143" s="115">
        <v>5.4330999622240901</v>
      </c>
      <c r="M143" s="115">
        <v>5.5287914314922304</v>
      </c>
      <c r="N143" s="115">
        <v>5.9565365930457199</v>
      </c>
      <c r="O143" s="115">
        <v>7.1777531291909904</v>
      </c>
      <c r="P143" s="107"/>
      <c r="Q143" s="115">
        <v>9.9727280497146396</v>
      </c>
      <c r="R143" s="110"/>
    </row>
    <row r="144" spans="1:18" x14ac:dyDescent="0.25">
      <c r="A144" s="113" t="s">
        <v>129</v>
      </c>
      <c r="B144" s="114">
        <v>43961</v>
      </c>
      <c r="C144" s="115">
        <v>1988.9581000000001</v>
      </c>
      <c r="D144" s="115"/>
      <c r="E144" s="115"/>
      <c r="F144" s="115">
        <v>4.6009171534421904</v>
      </c>
      <c r="G144" s="115">
        <v>4.8674923167339603</v>
      </c>
      <c r="H144" s="115">
        <v>4.7833289997435697</v>
      </c>
      <c r="I144" s="115">
        <v>4.3389062017693796</v>
      </c>
      <c r="J144" s="115">
        <v>5.2806377793705499</v>
      </c>
      <c r="K144" s="115">
        <v>5.1873439762504496</v>
      </c>
      <c r="L144" s="115">
        <v>5.2930369756055704</v>
      </c>
      <c r="M144" s="115">
        <v>5.5057011199565897</v>
      </c>
      <c r="N144" s="115">
        <v>5.9593625285334699</v>
      </c>
      <c r="O144" s="115">
        <v>7.2901431583065603</v>
      </c>
      <c r="P144" s="107"/>
      <c r="Q144" s="115">
        <v>10.0025676720419</v>
      </c>
      <c r="R144" s="110"/>
    </row>
    <row r="145" spans="1:18" x14ac:dyDescent="0.25">
      <c r="A145" s="113" t="s">
        <v>130</v>
      </c>
      <c r="B145" s="114">
        <v>43961</v>
      </c>
      <c r="C145" s="115">
        <v>295.48770000000002</v>
      </c>
      <c r="D145" s="115"/>
      <c r="E145" s="115"/>
      <c r="F145" s="115">
        <v>4.4350719812842296</v>
      </c>
      <c r="G145" s="115">
        <v>4.9017832063230298</v>
      </c>
      <c r="H145" s="115">
        <v>5.7696820966106204</v>
      </c>
      <c r="I145" s="115">
        <v>4.1021671639235198</v>
      </c>
      <c r="J145" s="115">
        <v>5.3402477619259896</v>
      </c>
      <c r="K145" s="115">
        <v>5.8724569089347103</v>
      </c>
      <c r="L145" s="115">
        <v>5.5760130827706096</v>
      </c>
      <c r="M145" s="115">
        <v>5.6430465823524996</v>
      </c>
      <c r="N145" s="115">
        <v>6.0549396946298</v>
      </c>
      <c r="O145" s="115">
        <v>7.2877168362785802</v>
      </c>
      <c r="P145" s="107"/>
      <c r="Q145" s="115">
        <v>10.0458574777976</v>
      </c>
      <c r="R145" s="110"/>
    </row>
    <row r="146" spans="1:18" x14ac:dyDescent="0.25">
      <c r="A146" s="113" t="s">
        <v>131</v>
      </c>
      <c r="B146" s="114">
        <v>43961</v>
      </c>
      <c r="C146" s="115">
        <v>2143.9223000000002</v>
      </c>
      <c r="D146" s="115"/>
      <c r="E146" s="115"/>
      <c r="F146" s="115">
        <v>4.8067539325653597</v>
      </c>
      <c r="G146" s="115">
        <v>5.2510329690552702</v>
      </c>
      <c r="H146" s="115">
        <v>6.4869964850038402</v>
      </c>
      <c r="I146" s="115">
        <v>4.5401564187026899</v>
      </c>
      <c r="J146" s="115">
        <v>5.7595237638869001</v>
      </c>
      <c r="K146" s="115">
        <v>6.1619093098177302</v>
      </c>
      <c r="L146" s="115">
        <v>5.79078675665576</v>
      </c>
      <c r="M146" s="115">
        <v>5.8406968167074798</v>
      </c>
      <c r="N146" s="115">
        <v>6.2106589675085697</v>
      </c>
      <c r="O146" s="115">
        <v>7.4195355601014903</v>
      </c>
      <c r="P146" s="107"/>
      <c r="Q146" s="115">
        <v>10.041494586142401</v>
      </c>
      <c r="R146" s="110"/>
    </row>
    <row r="147" spans="1:18" x14ac:dyDescent="0.25">
      <c r="A147" s="113" t="s">
        <v>132</v>
      </c>
      <c r="B147" s="114">
        <v>43961</v>
      </c>
      <c r="C147" s="115">
        <v>2414.9403000000002</v>
      </c>
      <c r="D147" s="115"/>
      <c r="E147" s="115"/>
      <c r="F147" s="115">
        <v>4.1508437379189598</v>
      </c>
      <c r="G147" s="115">
        <v>4.5193259972627899</v>
      </c>
      <c r="H147" s="115">
        <v>4.7480333752399</v>
      </c>
      <c r="I147" s="115">
        <v>3.97115387891035</v>
      </c>
      <c r="J147" s="115">
        <v>5.0330212532283003</v>
      </c>
      <c r="K147" s="115">
        <v>5.4042464839939601</v>
      </c>
      <c r="L147" s="115">
        <v>5.2456202072482698</v>
      </c>
      <c r="M147" s="115">
        <v>5.3416527076665004</v>
      </c>
      <c r="N147" s="115">
        <v>5.7245688591197501</v>
      </c>
      <c r="O147" s="115">
        <v>7.1163772605467299</v>
      </c>
      <c r="P147" s="107"/>
      <c r="Q147" s="115">
        <v>9.9063409485462408</v>
      </c>
      <c r="R147" s="110"/>
    </row>
    <row r="148" spans="1:18" x14ac:dyDescent="0.25">
      <c r="A148" s="113" t="s">
        <v>133</v>
      </c>
      <c r="B148" s="114">
        <v>43961</v>
      </c>
      <c r="C148" s="115">
        <v>1549.6706999999999</v>
      </c>
      <c r="D148" s="115"/>
      <c r="E148" s="115"/>
      <c r="F148" s="115">
        <v>3.5631459326459498</v>
      </c>
      <c r="G148" s="115">
        <v>3.6848660422791699</v>
      </c>
      <c r="H148" s="115">
        <v>4.0111975281921701</v>
      </c>
      <c r="I148" s="115">
        <v>3.3659135290350499</v>
      </c>
      <c r="J148" s="115">
        <v>3.78385483668916</v>
      </c>
      <c r="K148" s="115">
        <v>4.15433645036161</v>
      </c>
      <c r="L148" s="115">
        <v>4.4843947419068497</v>
      </c>
      <c r="M148" s="115">
        <v>4.7296929456797301</v>
      </c>
      <c r="N148" s="115">
        <v>5.1458606261066002</v>
      </c>
      <c r="O148" s="115">
        <v>6.5326937042078104</v>
      </c>
      <c r="P148" s="107"/>
      <c r="Q148" s="115">
        <v>8.4598474124739997</v>
      </c>
      <c r="R148" s="110"/>
    </row>
    <row r="149" spans="1:18" x14ac:dyDescent="0.25">
      <c r="A149" s="113" t="s">
        <v>134</v>
      </c>
      <c r="B149" s="114">
        <v>43961</v>
      </c>
      <c r="C149" s="115">
        <v>1949.1573000000001</v>
      </c>
      <c r="D149" s="115"/>
      <c r="E149" s="115"/>
      <c r="F149" s="115">
        <v>4.0490192340879601</v>
      </c>
      <c r="G149" s="115">
        <v>4.0455454478866404</v>
      </c>
      <c r="H149" s="115">
        <v>4.0112587910480402</v>
      </c>
      <c r="I149" s="115">
        <v>3.8389989876571202</v>
      </c>
      <c r="J149" s="115">
        <v>4.7781018345045503</v>
      </c>
      <c r="K149" s="115">
        <v>5.3381301531480103</v>
      </c>
      <c r="L149" s="115">
        <v>5.3628374439624604</v>
      </c>
      <c r="M149" s="115">
        <v>5.5151158602092298</v>
      </c>
      <c r="N149" s="115">
        <v>5.94146410787015</v>
      </c>
      <c r="O149" s="115">
        <v>7.25865638200509</v>
      </c>
      <c r="P149" s="107"/>
      <c r="Q149" s="115">
        <v>10.117306064681401</v>
      </c>
      <c r="R149" s="110"/>
    </row>
    <row r="150" spans="1:18" x14ac:dyDescent="0.25">
      <c r="A150" s="113" t="s">
        <v>135</v>
      </c>
      <c r="B150" s="114">
        <v>43961</v>
      </c>
      <c r="C150" s="115">
        <v>1947.9699000000001</v>
      </c>
      <c r="D150" s="115"/>
      <c r="E150" s="115"/>
      <c r="F150" s="115">
        <v>4.2257854778076096</v>
      </c>
      <c r="G150" s="115">
        <v>4.2280142165198198</v>
      </c>
      <c r="H150" s="115">
        <v>4.0281826771881502</v>
      </c>
      <c r="I150" s="115">
        <v>3.82953001858961</v>
      </c>
      <c r="J150" s="115">
        <v>4.3831224756490297</v>
      </c>
      <c r="K150" s="115">
        <v>5.0733479034864999</v>
      </c>
      <c r="L150" s="115"/>
      <c r="M150" s="115"/>
      <c r="N150" s="115"/>
      <c r="O150" s="115"/>
      <c r="P150" s="107"/>
      <c r="Q150" s="115">
        <v>5.1394535345332502</v>
      </c>
      <c r="R150" s="110"/>
    </row>
    <row r="151" spans="1:18" x14ac:dyDescent="0.25">
      <c r="A151" s="113" t="s">
        <v>136</v>
      </c>
      <c r="B151" s="114">
        <v>43961</v>
      </c>
      <c r="C151" s="115">
        <v>1949.7846999999999</v>
      </c>
      <c r="D151" s="115"/>
      <c r="E151" s="115"/>
      <c r="F151" s="115">
        <v>4.1581891240592999</v>
      </c>
      <c r="G151" s="115">
        <v>4.1591367666531402</v>
      </c>
      <c r="H151" s="115">
        <v>4.1425513645551204</v>
      </c>
      <c r="I151" s="115">
        <v>3.9111211864101398</v>
      </c>
      <c r="J151" s="115">
        <v>4.8653039129521503</v>
      </c>
      <c r="K151" s="115">
        <v>5.3714511877982396</v>
      </c>
      <c r="L151" s="115"/>
      <c r="M151" s="115"/>
      <c r="N151" s="115"/>
      <c r="O151" s="115"/>
      <c r="P151" s="107"/>
      <c r="Q151" s="115">
        <v>5.3955601129118502</v>
      </c>
      <c r="R151" s="110"/>
    </row>
    <row r="152" spans="1:18" x14ac:dyDescent="0.25">
      <c r="A152" s="113" t="s">
        <v>137</v>
      </c>
      <c r="B152" s="114">
        <v>43961</v>
      </c>
      <c r="C152" s="115">
        <v>1949.5146999999999</v>
      </c>
      <c r="D152" s="115"/>
      <c r="E152" s="115"/>
      <c r="F152" s="115">
        <v>3.9752426303878399</v>
      </c>
      <c r="G152" s="115">
        <v>4.0229460113384903</v>
      </c>
      <c r="H152" s="115">
        <v>4.0019507870592603</v>
      </c>
      <c r="I152" s="115">
        <v>3.84030606292731</v>
      </c>
      <c r="J152" s="115">
        <v>4.7781030338935997</v>
      </c>
      <c r="K152" s="115">
        <v>5.3317788542443401</v>
      </c>
      <c r="L152" s="115"/>
      <c r="M152" s="115"/>
      <c r="N152" s="115"/>
      <c r="O152" s="115"/>
      <c r="P152" s="107"/>
      <c r="Q152" s="115">
        <v>5.3554098937938797</v>
      </c>
      <c r="R152" s="110"/>
    </row>
    <row r="153" spans="1:18" x14ac:dyDescent="0.25">
      <c r="A153" s="113" t="s">
        <v>138</v>
      </c>
      <c r="B153" s="114">
        <v>43961</v>
      </c>
      <c r="C153" s="115">
        <v>1949.6672000000001</v>
      </c>
      <c r="D153" s="115"/>
      <c r="E153" s="115"/>
      <c r="F153" s="115">
        <v>3.8944133839766701</v>
      </c>
      <c r="G153" s="115">
        <v>3.8946201622777799</v>
      </c>
      <c r="H153" s="115">
        <v>3.94110286527689</v>
      </c>
      <c r="I153" s="115">
        <v>3.8884222495595702</v>
      </c>
      <c r="J153" s="115">
        <v>4.7794259944993804</v>
      </c>
      <c r="K153" s="115">
        <v>5.3122687373390702</v>
      </c>
      <c r="L153" s="115"/>
      <c r="M153" s="115"/>
      <c r="N153" s="115"/>
      <c r="O153" s="115"/>
      <c r="P153" s="107"/>
      <c r="Q153" s="115">
        <v>5.3705755310130003</v>
      </c>
      <c r="R153" s="110"/>
    </row>
    <row r="154" spans="1:18" x14ac:dyDescent="0.25">
      <c r="A154" s="113" t="s">
        <v>139</v>
      </c>
      <c r="B154" s="114">
        <v>43961</v>
      </c>
      <c r="C154" s="115">
        <v>2743.5337</v>
      </c>
      <c r="D154" s="115"/>
      <c r="E154" s="115"/>
      <c r="F154" s="115">
        <v>4.1726145124088001</v>
      </c>
      <c r="G154" s="115">
        <v>4.2978259754839696</v>
      </c>
      <c r="H154" s="115">
        <v>5.2114426595226204</v>
      </c>
      <c r="I154" s="115">
        <v>3.8185138403560899</v>
      </c>
      <c r="J154" s="115">
        <v>5.2022428392432003</v>
      </c>
      <c r="K154" s="115">
        <v>5.4160402764145701</v>
      </c>
      <c r="L154" s="115">
        <v>5.2997162183488999</v>
      </c>
      <c r="M154" s="115">
        <v>5.4065287335802497</v>
      </c>
      <c r="N154" s="115">
        <v>5.8149812528843299</v>
      </c>
      <c r="O154" s="115">
        <v>7.2191818193172397</v>
      </c>
      <c r="P154" s="107"/>
      <c r="Q154" s="115">
        <v>10.0166378285405</v>
      </c>
      <c r="R154" s="110"/>
    </row>
    <row r="155" spans="1:18" x14ac:dyDescent="0.25">
      <c r="A155" s="113" t="s">
        <v>140</v>
      </c>
      <c r="B155" s="114">
        <v>43961</v>
      </c>
      <c r="C155" s="115">
        <v>1052.3144</v>
      </c>
      <c r="D155" s="115"/>
      <c r="E155" s="115"/>
      <c r="F155" s="115">
        <v>3.2260320879257098</v>
      </c>
      <c r="G155" s="115">
        <v>3.22313206671617</v>
      </c>
      <c r="H155" s="115">
        <v>3.1959922890516701</v>
      </c>
      <c r="I155" s="115">
        <v>3.1455492085769698</v>
      </c>
      <c r="J155" s="115">
        <v>2.9625121008012898</v>
      </c>
      <c r="K155" s="115">
        <v>3.6397390327505899</v>
      </c>
      <c r="L155" s="115">
        <v>4.1712611708132998</v>
      </c>
      <c r="M155" s="115">
        <v>4.5084365575885599</v>
      </c>
      <c r="N155" s="115">
        <v>4.90491501904794</v>
      </c>
      <c r="O155" s="115"/>
      <c r="P155" s="107"/>
      <c r="Q155" s="115">
        <v>4.9898601721510998</v>
      </c>
      <c r="R155" s="110"/>
    </row>
    <row r="156" spans="1:18" x14ac:dyDescent="0.25">
      <c r="A156" s="113" t="s">
        <v>141</v>
      </c>
      <c r="B156" s="114">
        <v>43961</v>
      </c>
      <c r="C156" s="115">
        <v>54.624000000000002</v>
      </c>
      <c r="D156" s="115"/>
      <c r="E156" s="115"/>
      <c r="F156" s="115">
        <v>4.2101736250330601</v>
      </c>
      <c r="G156" s="115">
        <v>4.4117485468146604</v>
      </c>
      <c r="H156" s="115">
        <v>4.8442056044669801</v>
      </c>
      <c r="I156" s="115">
        <v>3.9962512716654399</v>
      </c>
      <c r="J156" s="115">
        <v>4.8436425927356099</v>
      </c>
      <c r="K156" s="115">
        <v>5.2310924196609196</v>
      </c>
      <c r="L156" s="115">
        <v>5.2071981390409103</v>
      </c>
      <c r="M156" s="115">
        <v>5.3980765339452299</v>
      </c>
      <c r="N156" s="115">
        <v>5.8417932432527904</v>
      </c>
      <c r="O156" s="115">
        <v>7.2680793938876196</v>
      </c>
      <c r="P156" s="107"/>
      <c r="Q156" s="115">
        <v>10.1123402619502</v>
      </c>
      <c r="R156" s="110"/>
    </row>
    <row r="157" spans="1:18" x14ac:dyDescent="0.25">
      <c r="A157" s="113" t="s">
        <v>142</v>
      </c>
      <c r="B157" s="114">
        <v>43961</v>
      </c>
      <c r="C157" s="115">
        <v>4036.5396999999998</v>
      </c>
      <c r="D157" s="115"/>
      <c r="E157" s="115"/>
      <c r="F157" s="115">
        <v>3.95600239256511</v>
      </c>
      <c r="G157" s="115">
        <v>4.4731099408218</v>
      </c>
      <c r="H157" s="115">
        <v>5.1162954924706803</v>
      </c>
      <c r="I157" s="115">
        <v>4.0151212822918403</v>
      </c>
      <c r="J157" s="115">
        <v>4.9456142782561301</v>
      </c>
      <c r="K157" s="115">
        <v>5.4314713019996903</v>
      </c>
      <c r="L157" s="115">
        <v>5.3279569774223798</v>
      </c>
      <c r="M157" s="115">
        <v>5.4333469637667298</v>
      </c>
      <c r="N157" s="115">
        <v>5.8416463182927298</v>
      </c>
      <c r="O157" s="115">
        <v>7.1762169853581401</v>
      </c>
      <c r="P157" s="107"/>
      <c r="Q157" s="115">
        <v>9.9495470046228096</v>
      </c>
      <c r="R157" s="110"/>
    </row>
    <row r="158" spans="1:18" x14ac:dyDescent="0.25">
      <c r="A158" s="113" t="s">
        <v>143</v>
      </c>
      <c r="B158" s="114">
        <v>43961</v>
      </c>
      <c r="C158" s="115">
        <v>2736.5875999999998</v>
      </c>
      <c r="D158" s="115"/>
      <c r="E158" s="115"/>
      <c r="F158" s="115">
        <v>3.98843162961693</v>
      </c>
      <c r="G158" s="115">
        <v>4.4568947549489604</v>
      </c>
      <c r="H158" s="115">
        <v>4.8621485976312</v>
      </c>
      <c r="I158" s="115">
        <v>3.6753495702239198</v>
      </c>
      <c r="J158" s="115">
        <v>4.9937145650054404</v>
      </c>
      <c r="K158" s="115">
        <v>5.7808920524652203</v>
      </c>
      <c r="L158" s="115">
        <v>5.5390585625511699</v>
      </c>
      <c r="M158" s="115">
        <v>5.5897758146312198</v>
      </c>
      <c r="N158" s="115">
        <v>5.9530373569683901</v>
      </c>
      <c r="O158" s="115">
        <v>7.27637719161278</v>
      </c>
      <c r="P158" s="107"/>
      <c r="Q158" s="115">
        <v>10.0093370285239</v>
      </c>
      <c r="R158" s="110"/>
    </row>
    <row r="159" spans="1:18" x14ac:dyDescent="0.25">
      <c r="A159" s="113" t="s">
        <v>144</v>
      </c>
      <c r="B159" s="114">
        <v>43961</v>
      </c>
      <c r="C159" s="115">
        <v>3623.8706999999999</v>
      </c>
      <c r="D159" s="115"/>
      <c r="E159" s="115"/>
      <c r="F159" s="115">
        <v>4.2841683222243399</v>
      </c>
      <c r="G159" s="115">
        <v>4.5892377086572296</v>
      </c>
      <c r="H159" s="115">
        <v>5.5654471660969502</v>
      </c>
      <c r="I159" s="115">
        <v>3.90215290114971</v>
      </c>
      <c r="J159" s="115">
        <v>5.0524811363661302</v>
      </c>
      <c r="K159" s="115">
        <v>6.0222546652050397</v>
      </c>
      <c r="L159" s="115">
        <v>5.7086996327432402</v>
      </c>
      <c r="M159" s="115">
        <v>5.7609188289756599</v>
      </c>
      <c r="N159" s="115">
        <v>6.10178623528481</v>
      </c>
      <c r="O159" s="115">
        <v>7.3296547701007704</v>
      </c>
      <c r="P159" s="107"/>
      <c r="Q159" s="115">
        <v>10.0274369570933</v>
      </c>
      <c r="R159" s="110"/>
    </row>
    <row r="160" spans="1:18" x14ac:dyDescent="0.25">
      <c r="A160" s="113" t="s">
        <v>145</v>
      </c>
      <c r="B160" s="114">
        <v>43961</v>
      </c>
      <c r="C160" s="115">
        <v>1296.1199999999999</v>
      </c>
      <c r="D160" s="115"/>
      <c r="E160" s="115"/>
      <c r="F160" s="115">
        <v>4.5091287160886599</v>
      </c>
      <c r="G160" s="115">
        <v>4.8531319877352601</v>
      </c>
      <c r="H160" s="115">
        <v>5.4725870719644396</v>
      </c>
      <c r="I160" s="115">
        <v>4.2812510318953896</v>
      </c>
      <c r="J160" s="115">
        <v>5.4017778643663803</v>
      </c>
      <c r="K160" s="115">
        <v>5.6964230918860199</v>
      </c>
      <c r="L160" s="115">
        <v>5.5965525675715302</v>
      </c>
      <c r="M160" s="115">
        <v>5.7467834574551597</v>
      </c>
      <c r="N160" s="115">
        <v>6.1370417908653803</v>
      </c>
      <c r="O160" s="115">
        <v>7.4073253980130396</v>
      </c>
      <c r="P160" s="107"/>
      <c r="Q160" s="115">
        <v>7.6819631906577301</v>
      </c>
      <c r="R160" s="110"/>
    </row>
    <row r="161" spans="1:18" x14ac:dyDescent="0.25">
      <c r="A161" s="113" t="s">
        <v>146</v>
      </c>
      <c r="B161" s="114">
        <v>43961</v>
      </c>
      <c r="C161" s="115">
        <v>2106.0920000000001</v>
      </c>
      <c r="D161" s="115"/>
      <c r="E161" s="115"/>
      <c r="F161" s="115">
        <v>4.3779124005792198</v>
      </c>
      <c r="G161" s="115">
        <v>4.8585727825784302</v>
      </c>
      <c r="H161" s="115">
        <v>5.7936384008417496</v>
      </c>
      <c r="I161" s="115">
        <v>3.9282133386484599</v>
      </c>
      <c r="J161" s="115">
        <v>4.9851386835097404</v>
      </c>
      <c r="K161" s="115">
        <v>5.6216558677256101</v>
      </c>
      <c r="L161" s="115">
        <v>5.4858966063137098</v>
      </c>
      <c r="M161" s="115">
        <v>5.5748694850676497</v>
      </c>
      <c r="N161" s="115">
        <v>5.9738468913604796</v>
      </c>
      <c r="O161" s="115">
        <v>7.2891146926257404</v>
      </c>
      <c r="P161" s="107"/>
      <c r="Q161" s="115">
        <v>9.6348962408952108</v>
      </c>
      <c r="R161" s="110"/>
    </row>
    <row r="162" spans="1:18" x14ac:dyDescent="0.25">
      <c r="A162" s="113" t="s">
        <v>147</v>
      </c>
      <c r="B162" s="114">
        <v>43961</v>
      </c>
      <c r="C162" s="115">
        <v>10.7501</v>
      </c>
      <c r="D162" s="115"/>
      <c r="E162" s="115"/>
      <c r="F162" s="115">
        <v>3.22612158314756</v>
      </c>
      <c r="G162" s="115">
        <v>3.0565532128692001</v>
      </c>
      <c r="H162" s="115">
        <v>3.44609779125209</v>
      </c>
      <c r="I162" s="115">
        <v>3.3268001511546998</v>
      </c>
      <c r="J162" s="115">
        <v>4.2650164749136197</v>
      </c>
      <c r="K162" s="115">
        <v>4.2042874657209799</v>
      </c>
      <c r="L162" s="115">
        <v>4.4605956984002404</v>
      </c>
      <c r="M162" s="115">
        <v>4.6860709955042399</v>
      </c>
      <c r="N162" s="115">
        <v>4.9882869669088796</v>
      </c>
      <c r="O162" s="115"/>
      <c r="P162" s="107"/>
      <c r="Q162" s="115">
        <v>5.3894980314960597</v>
      </c>
      <c r="R162" s="110"/>
    </row>
    <row r="163" spans="1:18" x14ac:dyDescent="0.25">
      <c r="A163" s="113" t="s">
        <v>148</v>
      </c>
      <c r="B163" s="114">
        <v>43961</v>
      </c>
      <c r="C163" s="115">
        <v>4881.1571999999996</v>
      </c>
      <c r="D163" s="115"/>
      <c r="E163" s="115"/>
      <c r="F163" s="115">
        <v>4.42810403246341</v>
      </c>
      <c r="G163" s="115">
        <v>5.2710947395948597</v>
      </c>
      <c r="H163" s="115">
        <v>6.0704337685243601</v>
      </c>
      <c r="I163" s="115">
        <v>4.3293615581465597</v>
      </c>
      <c r="J163" s="115">
        <v>5.7806799193361096</v>
      </c>
      <c r="K163" s="115">
        <v>5.8700219839271801</v>
      </c>
      <c r="L163" s="115">
        <v>5.5914499148106396</v>
      </c>
      <c r="M163" s="115">
        <v>5.6870288369687003</v>
      </c>
      <c r="N163" s="115">
        <v>6.1464188434547502</v>
      </c>
      <c r="O163" s="115">
        <v>7.3771654410233998</v>
      </c>
      <c r="P163" s="107"/>
      <c r="Q163" s="115">
        <v>10.1168335881916</v>
      </c>
      <c r="R163" s="110"/>
    </row>
    <row r="164" spans="1:18" x14ac:dyDescent="0.25">
      <c r="A164" s="113" t="s">
        <v>149</v>
      </c>
      <c r="B164" s="114">
        <v>43961</v>
      </c>
      <c r="C164" s="115">
        <v>1122.0226</v>
      </c>
      <c r="D164" s="115"/>
      <c r="E164" s="115"/>
      <c r="F164" s="115">
        <v>3.53350055187807</v>
      </c>
      <c r="G164" s="115">
        <v>3.73239747396544</v>
      </c>
      <c r="H164" s="115">
        <v>4.0355134819331901</v>
      </c>
      <c r="I164" s="115">
        <v>3.6294122647991398</v>
      </c>
      <c r="J164" s="115">
        <v>4.2005636686377201</v>
      </c>
      <c r="K164" s="115">
        <v>4.6915306674331001</v>
      </c>
      <c r="L164" s="115">
        <v>4.7961507189246202</v>
      </c>
      <c r="M164" s="115">
        <v>4.9985360222680004</v>
      </c>
      <c r="N164" s="115">
        <v>5.3735239696989199</v>
      </c>
      <c r="O164" s="115"/>
      <c r="P164" s="107"/>
      <c r="Q164" s="115">
        <v>6.1011300000000004</v>
      </c>
      <c r="R164" s="110"/>
    </row>
    <row r="165" spans="1:18" x14ac:dyDescent="0.25">
      <c r="A165" s="113" t="s">
        <v>150</v>
      </c>
      <c r="B165" s="114">
        <v>43961</v>
      </c>
      <c r="C165" s="115">
        <v>259.82979999999998</v>
      </c>
      <c r="D165" s="115"/>
      <c r="E165" s="115"/>
      <c r="F165" s="115">
        <v>4.6644182410329202</v>
      </c>
      <c r="G165" s="115">
        <v>5.0170816798067799</v>
      </c>
      <c r="H165" s="115">
        <v>5.3053730024524102</v>
      </c>
      <c r="I165" s="115">
        <v>4.8876966971339897</v>
      </c>
      <c r="J165" s="115">
        <v>5.2926686467900801</v>
      </c>
      <c r="K165" s="115">
        <v>5.5401369546282604</v>
      </c>
      <c r="L165" s="115">
        <v>5.4954875104989602</v>
      </c>
      <c r="M165" s="115">
        <v>5.6385539542503302</v>
      </c>
      <c r="N165" s="115">
        <v>6.08018933739082</v>
      </c>
      <c r="O165" s="115">
        <v>7.3462145734135804</v>
      </c>
      <c r="P165" s="107"/>
      <c r="Q165" s="115">
        <v>10.0621692634405</v>
      </c>
      <c r="R165" s="110"/>
    </row>
    <row r="166" spans="1:18" x14ac:dyDescent="0.25">
      <c r="A166" s="113" t="s">
        <v>151</v>
      </c>
      <c r="B166" s="114">
        <v>43961</v>
      </c>
      <c r="C166" s="115">
        <v>1766.2045000000001</v>
      </c>
      <c r="D166" s="115"/>
      <c r="E166" s="115"/>
      <c r="F166" s="115">
        <v>3.7429571997751299</v>
      </c>
      <c r="G166" s="115">
        <v>3.73269648844254</v>
      </c>
      <c r="H166" s="115">
        <v>3.8839249972479699</v>
      </c>
      <c r="I166" s="115">
        <v>3.65054861702879</v>
      </c>
      <c r="J166" s="115">
        <v>4.1506438625862296</v>
      </c>
      <c r="K166" s="115">
        <v>4.6553547492607601</v>
      </c>
      <c r="L166" s="115">
        <v>4.8572954444586598</v>
      </c>
      <c r="M166" s="115">
        <v>5.0865134301952901</v>
      </c>
      <c r="N166" s="115">
        <v>5.4022503562991497</v>
      </c>
      <c r="O166" s="115">
        <v>3.56292147356009</v>
      </c>
      <c r="P166" s="107"/>
      <c r="Q166" s="115">
        <v>7.8989737451237403</v>
      </c>
      <c r="R166" s="110"/>
    </row>
    <row r="167" spans="1:18" x14ac:dyDescent="0.25">
      <c r="A167" s="113" t="s">
        <v>152</v>
      </c>
      <c r="B167" s="114">
        <v>43961</v>
      </c>
      <c r="C167" s="115">
        <v>31.5489</v>
      </c>
      <c r="D167" s="115"/>
      <c r="E167" s="115"/>
      <c r="F167" s="115">
        <v>4.7446632446338004</v>
      </c>
      <c r="G167" s="115">
        <v>4.9382559458307496</v>
      </c>
      <c r="H167" s="115">
        <v>5.7579668420530998</v>
      </c>
      <c r="I167" s="115">
        <v>4.9345560011090202</v>
      </c>
      <c r="J167" s="115">
        <v>4.2323708593287597</v>
      </c>
      <c r="K167" s="115">
        <v>5.5418646229156199</v>
      </c>
      <c r="L167" s="115">
        <v>5.98748877802098</v>
      </c>
      <c r="M167" s="115">
        <v>6.2901519125333296</v>
      </c>
      <c r="N167" s="115">
        <v>6.6984446547191601</v>
      </c>
      <c r="O167" s="115">
        <v>7.5578954146944497</v>
      </c>
      <c r="P167" s="107"/>
      <c r="Q167" s="115">
        <v>10.6197251873462</v>
      </c>
      <c r="R167" s="110"/>
    </row>
    <row r="168" spans="1:18" x14ac:dyDescent="0.25">
      <c r="A168" s="113" t="s">
        <v>153</v>
      </c>
      <c r="B168" s="114">
        <v>43961</v>
      </c>
      <c r="C168" s="115">
        <v>27.038499999999999</v>
      </c>
      <c r="D168" s="115"/>
      <c r="E168" s="115"/>
      <c r="F168" s="115">
        <v>3.2401122942975502</v>
      </c>
      <c r="G168" s="115">
        <v>3.1956662745298301</v>
      </c>
      <c r="H168" s="115">
        <v>3.4542428475195899</v>
      </c>
      <c r="I168" s="115">
        <v>3.2535221251669602</v>
      </c>
      <c r="J168" s="115">
        <v>3.7100789054878698</v>
      </c>
      <c r="K168" s="115">
        <v>4.4781684897676897</v>
      </c>
      <c r="L168" s="115">
        <v>4.6925913153775598</v>
      </c>
      <c r="M168" s="115">
        <v>4.8984834831956103</v>
      </c>
      <c r="N168" s="115">
        <v>5.3296561542239296</v>
      </c>
      <c r="O168" s="115">
        <v>6.4416532797422503</v>
      </c>
      <c r="P168" s="107"/>
      <c r="Q168" s="115">
        <v>12.0828686613561</v>
      </c>
      <c r="R168" s="110"/>
    </row>
    <row r="169" spans="1:18" x14ac:dyDescent="0.25">
      <c r="A169" s="113" t="s">
        <v>156</v>
      </c>
      <c r="B169" s="114">
        <v>43961</v>
      </c>
      <c r="C169" s="115">
        <v>3126.1882999999998</v>
      </c>
      <c r="D169" s="115"/>
      <c r="E169" s="115"/>
      <c r="F169" s="115">
        <v>4.4606090914798298</v>
      </c>
      <c r="G169" s="115">
        <v>4.7966537430715102</v>
      </c>
      <c r="H169" s="115">
        <v>5.5163606412139696</v>
      </c>
      <c r="I169" s="115">
        <v>4.202124377484</v>
      </c>
      <c r="J169" s="115">
        <v>5.0838329859017497</v>
      </c>
      <c r="K169" s="115">
        <v>5.670233173023</v>
      </c>
      <c r="L169" s="115">
        <v>5.4488270505744403</v>
      </c>
      <c r="M169" s="115">
        <v>5.5485663513634398</v>
      </c>
      <c r="N169" s="115">
        <v>5.9255702782475899</v>
      </c>
      <c r="O169" s="115">
        <v>7.20328962168354</v>
      </c>
      <c r="P169" s="107"/>
      <c r="Q169" s="115">
        <v>9.9365366572676592</v>
      </c>
      <c r="R169" s="110"/>
    </row>
    <row r="170" spans="1:18" x14ac:dyDescent="0.25">
      <c r="A170" s="113" t="s">
        <v>157</v>
      </c>
      <c r="B170" s="114">
        <v>43961</v>
      </c>
      <c r="C170" s="115">
        <v>42.100999999999999</v>
      </c>
      <c r="D170" s="115"/>
      <c r="E170" s="115"/>
      <c r="F170" s="115">
        <v>4.2486121042059102</v>
      </c>
      <c r="G170" s="115">
        <v>4.6834011329487399</v>
      </c>
      <c r="H170" s="115">
        <v>5.2442012167344103</v>
      </c>
      <c r="I170" s="115">
        <v>4.0624676081608699</v>
      </c>
      <c r="J170" s="115">
        <v>5.3407129963181301</v>
      </c>
      <c r="K170" s="115">
        <v>5.5789925978008403</v>
      </c>
      <c r="L170" s="115">
        <v>5.4678934023354397</v>
      </c>
      <c r="M170" s="115">
        <v>5.5620233500928897</v>
      </c>
      <c r="N170" s="115">
        <v>5.9842041491982698</v>
      </c>
      <c r="O170" s="115">
        <v>7.2894910383891398</v>
      </c>
      <c r="P170" s="107"/>
      <c r="Q170" s="115">
        <v>10.0295646464425</v>
      </c>
      <c r="R170" s="110"/>
    </row>
    <row r="171" spans="1:18" x14ac:dyDescent="0.25">
      <c r="A171" s="113" t="s">
        <v>158</v>
      </c>
      <c r="B171" s="114">
        <v>43961</v>
      </c>
      <c r="C171" s="115">
        <v>3150.9092999999998</v>
      </c>
      <c r="D171" s="115"/>
      <c r="E171" s="115"/>
      <c r="F171" s="115">
        <v>4.1695426200905104</v>
      </c>
      <c r="G171" s="115">
        <v>4.8107884357638104</v>
      </c>
      <c r="H171" s="115">
        <v>5.3856432968850196</v>
      </c>
      <c r="I171" s="115">
        <v>4.3373700006884199</v>
      </c>
      <c r="J171" s="115">
        <v>5.5289360825419198</v>
      </c>
      <c r="K171" s="115">
        <v>6.1812078478254602</v>
      </c>
      <c r="L171" s="115">
        <v>5.7463715282469696</v>
      </c>
      <c r="M171" s="115">
        <v>5.7589572097590596</v>
      </c>
      <c r="N171" s="115">
        <v>6.1620822404647901</v>
      </c>
      <c r="O171" s="115">
        <v>7.3484835404276199</v>
      </c>
      <c r="P171" s="107"/>
      <c r="Q171" s="115">
        <v>10.1232873376331</v>
      </c>
      <c r="R171" s="110"/>
    </row>
    <row r="172" spans="1:18" x14ac:dyDescent="0.25">
      <c r="A172" s="113" t="s">
        <v>159</v>
      </c>
      <c r="B172" s="114">
        <v>43961</v>
      </c>
      <c r="C172" s="115">
        <v>1965.6521</v>
      </c>
      <c r="D172" s="115"/>
      <c r="E172" s="115"/>
      <c r="F172" s="115">
        <v>3.1089636263843001</v>
      </c>
      <c r="G172" s="115">
        <v>3.1086091816555599</v>
      </c>
      <c r="H172" s="115">
        <v>3.0561091535517302</v>
      </c>
      <c r="I172" s="115">
        <v>3.0024639586745199</v>
      </c>
      <c r="J172" s="115">
        <v>2.6560598641684998</v>
      </c>
      <c r="K172" s="115">
        <v>3.18581498508405</v>
      </c>
      <c r="L172" s="115">
        <v>3.7898975342701702</v>
      </c>
      <c r="M172" s="115">
        <v>4.1044029153152799</v>
      </c>
      <c r="N172" s="115">
        <v>4.4345332402636304</v>
      </c>
      <c r="O172" s="115">
        <v>6.4654211664745596</v>
      </c>
      <c r="P172" s="107"/>
      <c r="Q172" s="115">
        <v>7.9677344161051602</v>
      </c>
      <c r="R172" s="110"/>
    </row>
    <row r="173" spans="1:18" x14ac:dyDescent="0.25">
      <c r="A173" s="113" t="s">
        <v>160</v>
      </c>
      <c r="B173" s="114">
        <v>43961</v>
      </c>
      <c r="C173" s="115">
        <v>1922.693</v>
      </c>
      <c r="D173" s="115"/>
      <c r="E173" s="115"/>
      <c r="F173" s="115">
        <v>4.7370702962139504</v>
      </c>
      <c r="G173" s="115">
        <v>5.2316499664096803</v>
      </c>
      <c r="H173" s="115">
        <v>5.6046085269022097</v>
      </c>
      <c r="I173" s="115">
        <v>4.1934734533014399</v>
      </c>
      <c r="J173" s="115">
        <v>5.5443717102645396</v>
      </c>
      <c r="K173" s="115">
        <v>6.1403880209478503</v>
      </c>
      <c r="L173" s="115">
        <v>5.7226639281685996</v>
      </c>
      <c r="M173" s="115">
        <v>5.6849731811141897</v>
      </c>
      <c r="N173" s="115">
        <v>6.0439611759583904</v>
      </c>
      <c r="O173" s="115">
        <v>5.8159231173572197</v>
      </c>
      <c r="P173" s="107"/>
      <c r="Q173" s="115">
        <v>9.1135609637702597</v>
      </c>
      <c r="R173" s="110"/>
    </row>
    <row r="174" spans="1:18" x14ac:dyDescent="0.25">
      <c r="A174" s="113" t="s">
        <v>161</v>
      </c>
      <c r="B174" s="114">
        <v>43961</v>
      </c>
      <c r="C174" s="115">
        <v>3270.1205</v>
      </c>
      <c r="D174" s="115"/>
      <c r="E174" s="115"/>
      <c r="F174" s="115">
        <v>4.3144946958984001</v>
      </c>
      <c r="G174" s="115">
        <v>4.9321074056820597</v>
      </c>
      <c r="H174" s="115">
        <v>5.4561052069463098</v>
      </c>
      <c r="I174" s="115">
        <v>4.1256522138690004</v>
      </c>
      <c r="J174" s="115">
        <v>5.3127615089855196</v>
      </c>
      <c r="K174" s="115">
        <v>5.66899308756848</v>
      </c>
      <c r="L174" s="115">
        <v>5.4587839594601997</v>
      </c>
      <c r="M174" s="115">
        <v>5.5695214699653697</v>
      </c>
      <c r="N174" s="115">
        <v>5.99845390633888</v>
      </c>
      <c r="O174" s="115">
        <v>7.2977937486387496</v>
      </c>
      <c r="P174" s="107"/>
      <c r="Q174" s="115">
        <v>9.9946385738112493</v>
      </c>
      <c r="R174" s="110"/>
    </row>
    <row r="175" spans="1:18" x14ac:dyDescent="0.25">
      <c r="A175" s="113" t="s">
        <v>162</v>
      </c>
      <c r="B175" s="114">
        <v>43961</v>
      </c>
      <c r="C175" s="115">
        <v>1082.6132</v>
      </c>
      <c r="D175" s="115"/>
      <c r="E175" s="115"/>
      <c r="F175" s="115">
        <v>3.3940175639214401</v>
      </c>
      <c r="G175" s="115">
        <v>3.3263042794087898</v>
      </c>
      <c r="H175" s="115">
        <v>3.4947039083151701</v>
      </c>
      <c r="I175" s="115">
        <v>3.3130636455969098</v>
      </c>
      <c r="J175" s="115">
        <v>4.2583977212150899</v>
      </c>
      <c r="K175" s="115">
        <v>4.4920228901776698</v>
      </c>
      <c r="L175" s="115">
        <v>4.8821964317586799</v>
      </c>
      <c r="M175" s="115">
        <v>5.2800610264873598</v>
      </c>
      <c r="N175" s="115">
        <v>5.7903498046989998</v>
      </c>
      <c r="O175" s="115"/>
      <c r="P175" s="107"/>
      <c r="Q175" s="115">
        <v>6.2650357039604803</v>
      </c>
      <c r="R175" s="110"/>
    </row>
    <row r="176" spans="1:18" x14ac:dyDescent="0.25">
      <c r="A176" s="135"/>
      <c r="B176" s="135"/>
      <c r="C176" s="135"/>
      <c r="D176" s="117"/>
      <c r="E176" s="117"/>
      <c r="F176" s="117" t="s">
        <v>115</v>
      </c>
      <c r="G176" s="117" t="s">
        <v>116</v>
      </c>
      <c r="H176" s="117" t="s">
        <v>117</v>
      </c>
      <c r="I176" s="117" t="s">
        <v>47</v>
      </c>
      <c r="J176" s="117" t="s">
        <v>48</v>
      </c>
      <c r="K176" s="117" t="s">
        <v>1</v>
      </c>
      <c r="L176" s="117" t="s">
        <v>2</v>
      </c>
      <c r="M176" s="117" t="s">
        <v>3</v>
      </c>
      <c r="N176" s="117" t="s">
        <v>4</v>
      </c>
      <c r="O176" s="117" t="s">
        <v>5</v>
      </c>
      <c r="P176" s="107"/>
      <c r="Q176" s="117" t="s">
        <v>46</v>
      </c>
      <c r="R176" s="110"/>
    </row>
    <row r="177" spans="1:18" x14ac:dyDescent="0.25">
      <c r="A177" s="135"/>
      <c r="B177" s="135"/>
      <c r="C177" s="135"/>
      <c r="D177" s="117"/>
      <c r="E177" s="117"/>
      <c r="F177" s="117" t="s">
        <v>0</v>
      </c>
      <c r="G177" s="117" t="s">
        <v>0</v>
      </c>
      <c r="H177" s="117" t="s">
        <v>0</v>
      </c>
      <c r="I177" s="117" t="s">
        <v>0</v>
      </c>
      <c r="J177" s="117" t="s">
        <v>0</v>
      </c>
      <c r="K177" s="117" t="s">
        <v>0</v>
      </c>
      <c r="L177" s="117" t="s">
        <v>0</v>
      </c>
      <c r="M177" s="117" t="s">
        <v>0</v>
      </c>
      <c r="N177" s="117" t="s">
        <v>0</v>
      </c>
      <c r="O177" s="117" t="s">
        <v>0</v>
      </c>
      <c r="P177" s="107"/>
      <c r="Q177" s="117" t="s">
        <v>0</v>
      </c>
      <c r="R177" s="110"/>
    </row>
    <row r="178" spans="1:18" x14ac:dyDescent="0.25">
      <c r="A178" s="117" t="s">
        <v>7</v>
      </c>
      <c r="B178" s="117" t="s">
        <v>8</v>
      </c>
      <c r="C178" s="117" t="s">
        <v>9</v>
      </c>
      <c r="D178" s="117"/>
      <c r="E178" s="117"/>
      <c r="F178" s="117"/>
      <c r="G178" s="117"/>
      <c r="H178" s="117"/>
      <c r="I178" s="117"/>
      <c r="J178" s="117"/>
      <c r="K178" s="117"/>
      <c r="L178" s="117"/>
      <c r="M178" s="117"/>
      <c r="N178" s="117"/>
      <c r="O178" s="117"/>
      <c r="P178" s="107"/>
      <c r="Q178" s="117"/>
      <c r="R178" s="110"/>
    </row>
    <row r="179" spans="1:18" x14ac:dyDescent="0.25">
      <c r="A179" s="112" t="s">
        <v>388</v>
      </c>
      <c r="B179" s="112"/>
      <c r="C179" s="112"/>
      <c r="D179" s="112"/>
      <c r="E179" s="112"/>
      <c r="F179" s="112"/>
      <c r="G179" s="112"/>
      <c r="H179" s="112"/>
      <c r="I179" s="112"/>
      <c r="J179" s="112"/>
      <c r="K179" s="112"/>
      <c r="L179" s="112"/>
      <c r="M179" s="112"/>
      <c r="N179" s="112"/>
      <c r="O179" s="112"/>
      <c r="P179" s="107"/>
      <c r="Q179" s="112"/>
      <c r="R179" s="110"/>
    </row>
    <row r="180" spans="1:18" x14ac:dyDescent="0.25">
      <c r="A180" s="113" t="s">
        <v>227</v>
      </c>
      <c r="B180" s="114">
        <v>43961</v>
      </c>
      <c r="C180" s="115">
        <v>319.53460000000001</v>
      </c>
      <c r="D180" s="115"/>
      <c r="E180" s="115"/>
      <c r="F180" s="115">
        <v>4.3754810306054797</v>
      </c>
      <c r="G180" s="115">
        <v>5.1958130425715501</v>
      </c>
      <c r="H180" s="115">
        <v>5.6555492439127102</v>
      </c>
      <c r="I180" s="115">
        <v>4.3724864500502996</v>
      </c>
      <c r="J180" s="115">
        <v>5.2327578060355204</v>
      </c>
      <c r="K180" s="115">
        <v>5.6466947685703603</v>
      </c>
      <c r="L180" s="115">
        <v>5.4481927256641498</v>
      </c>
      <c r="M180" s="115">
        <v>5.5582296036653203</v>
      </c>
      <c r="N180" s="115">
        <v>6.0315782507672902</v>
      </c>
      <c r="O180" s="115">
        <v>7.2536175041962903</v>
      </c>
      <c r="P180" s="107"/>
      <c r="Q180" s="115">
        <v>13.613616833269701</v>
      </c>
      <c r="R180" s="110"/>
    </row>
    <row r="181" spans="1:18" x14ac:dyDescent="0.25">
      <c r="A181" s="113" t="s">
        <v>228</v>
      </c>
      <c r="B181" s="114">
        <v>43961</v>
      </c>
      <c r="C181" s="115">
        <v>2206.7548000000002</v>
      </c>
      <c r="D181" s="115"/>
      <c r="E181" s="115"/>
      <c r="F181" s="115">
        <v>4.2926671994264503</v>
      </c>
      <c r="G181" s="115">
        <v>4.8029421915803896</v>
      </c>
      <c r="H181" s="115">
        <v>5.3780100126835197</v>
      </c>
      <c r="I181" s="115">
        <v>4.0168049957623202</v>
      </c>
      <c r="J181" s="115">
        <v>5.2963335610638902</v>
      </c>
      <c r="K181" s="115">
        <v>5.8594845142569199</v>
      </c>
      <c r="L181" s="115">
        <v>5.5748672244329196</v>
      </c>
      <c r="M181" s="115">
        <v>5.6318342372035302</v>
      </c>
      <c r="N181" s="115">
        <v>6.02330141046441</v>
      </c>
      <c r="O181" s="115">
        <v>7.2813939451847203</v>
      </c>
      <c r="P181" s="107"/>
      <c r="Q181" s="115">
        <v>11.393313554061001</v>
      </c>
      <c r="R181" s="110"/>
    </row>
    <row r="182" spans="1:18" x14ac:dyDescent="0.25">
      <c r="A182" s="113" t="s">
        <v>229</v>
      </c>
      <c r="B182" s="114">
        <v>43961</v>
      </c>
      <c r="C182" s="115">
        <v>2285.0922999999998</v>
      </c>
      <c r="D182" s="115"/>
      <c r="E182" s="115"/>
      <c r="F182" s="115">
        <v>3.7508684896098199</v>
      </c>
      <c r="G182" s="115">
        <v>3.9524952580966399</v>
      </c>
      <c r="H182" s="115">
        <v>4.2692221220641402</v>
      </c>
      <c r="I182" s="115">
        <v>3.5533739350033202</v>
      </c>
      <c r="J182" s="115">
        <v>4.6219497680974904</v>
      </c>
      <c r="K182" s="115">
        <v>5.8317602575020198</v>
      </c>
      <c r="L182" s="115">
        <v>5.5571398205217397</v>
      </c>
      <c r="M182" s="115">
        <v>5.6527448419389197</v>
      </c>
      <c r="N182" s="115">
        <v>5.9988371857800002</v>
      </c>
      <c r="O182" s="115">
        <v>7.2650067169883297</v>
      </c>
      <c r="P182" s="107"/>
      <c r="Q182" s="115">
        <v>11.407069297179</v>
      </c>
      <c r="R182" s="110"/>
    </row>
    <row r="183" spans="1:18" x14ac:dyDescent="0.25">
      <c r="A183" s="113" t="s">
        <v>230</v>
      </c>
      <c r="B183" s="114">
        <v>43961</v>
      </c>
      <c r="C183" s="115">
        <v>3051.7604000000001</v>
      </c>
      <c r="D183" s="115"/>
      <c r="E183" s="115"/>
      <c r="F183" s="115">
        <v>3.9555335977139499</v>
      </c>
      <c r="G183" s="115">
        <v>4.1089563008757102</v>
      </c>
      <c r="H183" s="115">
        <v>4.7051562705127301</v>
      </c>
      <c r="I183" s="115">
        <v>3.8260713548290699</v>
      </c>
      <c r="J183" s="115">
        <v>4.7857109497337902</v>
      </c>
      <c r="K183" s="115">
        <v>5.6569742608287399</v>
      </c>
      <c r="L183" s="115">
        <v>5.4788661778091798</v>
      </c>
      <c r="M183" s="115">
        <v>5.6344056608030497</v>
      </c>
      <c r="N183" s="115">
        <v>6.0189312379119704</v>
      </c>
      <c r="O183" s="115">
        <v>7.21156902100482</v>
      </c>
      <c r="P183" s="107"/>
      <c r="Q183" s="115">
        <v>13.0719592599057</v>
      </c>
      <c r="R183" s="110"/>
    </row>
    <row r="184" spans="1:18" x14ac:dyDescent="0.25">
      <c r="A184" s="113" t="s">
        <v>231</v>
      </c>
      <c r="B184" s="114">
        <v>43961</v>
      </c>
      <c r="C184" s="115">
        <v>2281.8027999999999</v>
      </c>
      <c r="D184" s="115"/>
      <c r="E184" s="115"/>
      <c r="F184" s="115">
        <v>4.1706659719288304</v>
      </c>
      <c r="G184" s="115">
        <v>4.5413944374278099</v>
      </c>
      <c r="H184" s="115">
        <v>5.5038997284592304</v>
      </c>
      <c r="I184" s="115">
        <v>3.9379004228632799</v>
      </c>
      <c r="J184" s="115">
        <v>5.48715218862311</v>
      </c>
      <c r="K184" s="115">
        <v>5.5161145748692402</v>
      </c>
      <c r="L184" s="115">
        <v>5.2585049667466599</v>
      </c>
      <c r="M184" s="115">
        <v>5.3591210316590896</v>
      </c>
      <c r="N184" s="115">
        <v>5.7408904325682597</v>
      </c>
      <c r="O184" s="115">
        <v>7.1402616749490004</v>
      </c>
      <c r="P184" s="107"/>
      <c r="Q184" s="115">
        <v>10.8400839202966</v>
      </c>
      <c r="R184" s="110"/>
    </row>
    <row r="185" spans="1:18" x14ac:dyDescent="0.25">
      <c r="A185" s="113" t="s">
        <v>232</v>
      </c>
      <c r="B185" s="114">
        <v>43961</v>
      </c>
      <c r="C185" s="115">
        <v>2392.7323999999999</v>
      </c>
      <c r="D185" s="115"/>
      <c r="E185" s="115"/>
      <c r="F185" s="115">
        <v>3.4386942232499398</v>
      </c>
      <c r="G185" s="115">
        <v>3.43985104139932</v>
      </c>
      <c r="H185" s="115">
        <v>3.4426029816243102</v>
      </c>
      <c r="I185" s="115">
        <v>3.4122123225115399</v>
      </c>
      <c r="J185" s="115">
        <v>3.6870739333598599</v>
      </c>
      <c r="K185" s="115">
        <v>4.3753929641504996</v>
      </c>
      <c r="L185" s="115">
        <v>4.7301433464494904</v>
      </c>
      <c r="M185" s="115">
        <v>4.9810566951117998</v>
      </c>
      <c r="N185" s="115">
        <v>5.4002078079202303</v>
      </c>
      <c r="O185" s="115">
        <v>6.9398647814266496</v>
      </c>
      <c r="P185" s="107"/>
      <c r="Q185" s="115">
        <v>11.6878554429072</v>
      </c>
      <c r="R185" s="110"/>
    </row>
    <row r="186" spans="1:18" x14ac:dyDescent="0.25">
      <c r="A186" s="113" t="s">
        <v>233</v>
      </c>
      <c r="B186" s="114">
        <v>43961</v>
      </c>
      <c r="C186" s="115">
        <v>2837.0718999999999</v>
      </c>
      <c r="D186" s="115"/>
      <c r="E186" s="115"/>
      <c r="F186" s="115">
        <v>4.0247337181298404</v>
      </c>
      <c r="G186" s="115">
        <v>4.2809590534883899</v>
      </c>
      <c r="H186" s="115">
        <v>4.4660861419336699</v>
      </c>
      <c r="I186" s="115">
        <v>3.7175980562448698</v>
      </c>
      <c r="J186" s="115">
        <v>4.8145029497201097</v>
      </c>
      <c r="K186" s="115">
        <v>5.77778941631317</v>
      </c>
      <c r="L186" s="115">
        <v>5.4439622437430204</v>
      </c>
      <c r="M186" s="115">
        <v>5.5026180749277298</v>
      </c>
      <c r="N186" s="115">
        <v>5.8887443343146701</v>
      </c>
      <c r="O186" s="115">
        <v>7.1728440381847003</v>
      </c>
      <c r="P186" s="107"/>
      <c r="Q186" s="115">
        <v>12.692243867121</v>
      </c>
      <c r="R186" s="110"/>
    </row>
    <row r="187" spans="1:18" x14ac:dyDescent="0.25">
      <c r="A187" s="113" t="s">
        <v>234</v>
      </c>
      <c r="B187" s="114">
        <v>43961</v>
      </c>
      <c r="C187" s="115">
        <v>2550.0248999999999</v>
      </c>
      <c r="D187" s="115"/>
      <c r="E187" s="115"/>
      <c r="F187" s="115">
        <v>4.52222194768515</v>
      </c>
      <c r="G187" s="115">
        <v>4.9263445022943104</v>
      </c>
      <c r="H187" s="115">
        <v>5.87805171537505</v>
      </c>
      <c r="I187" s="115">
        <v>4.3801469894173</v>
      </c>
      <c r="J187" s="115">
        <v>5.56633022922649</v>
      </c>
      <c r="K187" s="115">
        <v>5.8030190768366099</v>
      </c>
      <c r="L187" s="115">
        <v>5.4684535315518001</v>
      </c>
      <c r="M187" s="115">
        <v>5.5665754411619401</v>
      </c>
      <c r="N187" s="115">
        <v>5.9698882591091804</v>
      </c>
      <c r="O187" s="115">
        <v>7.2228037323132304</v>
      </c>
      <c r="P187" s="107"/>
      <c r="Q187" s="115">
        <v>11.6123751163839</v>
      </c>
      <c r="R187" s="110"/>
    </row>
    <row r="188" spans="1:18" x14ac:dyDescent="0.25">
      <c r="A188" s="113" t="s">
        <v>235</v>
      </c>
      <c r="B188" s="114">
        <v>43961</v>
      </c>
      <c r="C188" s="115">
        <v>2174.7267999999999</v>
      </c>
      <c r="D188" s="115"/>
      <c r="E188" s="115"/>
      <c r="F188" s="115">
        <v>3.6495098174482701</v>
      </c>
      <c r="G188" s="115">
        <v>3.6481953772609499</v>
      </c>
      <c r="H188" s="115">
        <v>3.6342879608612302</v>
      </c>
      <c r="I188" s="115">
        <v>3.60676852621661</v>
      </c>
      <c r="J188" s="115">
        <v>3.8873948461570502</v>
      </c>
      <c r="K188" s="115">
        <v>4.7427766998452601</v>
      </c>
      <c r="L188" s="115">
        <v>4.7743642375859396</v>
      </c>
      <c r="M188" s="115">
        <v>4.8940361808984196</v>
      </c>
      <c r="N188" s="115">
        <v>5.2871114859067303</v>
      </c>
      <c r="O188" s="115">
        <v>6.99462379833217</v>
      </c>
      <c r="P188" s="107"/>
      <c r="Q188" s="115">
        <v>11.4860777390838</v>
      </c>
      <c r="R188" s="110"/>
    </row>
    <row r="189" spans="1:18" x14ac:dyDescent="0.25">
      <c r="A189" s="113" t="s">
        <v>236</v>
      </c>
      <c r="B189" s="114">
        <v>43961</v>
      </c>
      <c r="C189" s="115">
        <v>3904.8013000000001</v>
      </c>
      <c r="D189" s="115"/>
      <c r="E189" s="115"/>
      <c r="F189" s="115">
        <v>3.9431873873961898</v>
      </c>
      <c r="G189" s="115">
        <v>4.7201200765745597</v>
      </c>
      <c r="H189" s="115">
        <v>5.0586775786642502</v>
      </c>
      <c r="I189" s="115">
        <v>3.8665634470472399</v>
      </c>
      <c r="J189" s="115">
        <v>5.0516320272307897</v>
      </c>
      <c r="K189" s="115">
        <v>5.5645222989282503</v>
      </c>
      <c r="L189" s="115">
        <v>5.3301595371986803</v>
      </c>
      <c r="M189" s="115">
        <v>5.4245149768988101</v>
      </c>
      <c r="N189" s="115">
        <v>5.8505323636804301</v>
      </c>
      <c r="O189" s="115">
        <v>7.0561383405061102</v>
      </c>
      <c r="P189" s="107"/>
      <c r="Q189" s="115">
        <v>14.8390829181246</v>
      </c>
      <c r="R189" s="110"/>
    </row>
    <row r="190" spans="1:18" x14ac:dyDescent="0.25">
      <c r="A190" s="113" t="s">
        <v>237</v>
      </c>
      <c r="B190" s="114">
        <v>43961</v>
      </c>
      <c r="C190" s="115">
        <v>1980.6188999999999</v>
      </c>
      <c r="D190" s="115"/>
      <c r="E190" s="115"/>
      <c r="F190" s="115">
        <v>4.5013699854631302</v>
      </c>
      <c r="G190" s="115">
        <v>4.7681137679424301</v>
      </c>
      <c r="H190" s="115">
        <v>4.6834834566439696</v>
      </c>
      <c r="I190" s="115">
        <v>4.2390052047030302</v>
      </c>
      <c r="J190" s="115">
        <v>5.1807373036233901</v>
      </c>
      <c r="K190" s="115">
        <v>5.0819377625939</v>
      </c>
      <c r="L190" s="115">
        <v>5.1881295562126803</v>
      </c>
      <c r="M190" s="115">
        <v>5.4005467489434196</v>
      </c>
      <c r="N190" s="115">
        <v>5.8575724813929604</v>
      </c>
      <c r="O190" s="115">
        <v>7.2027696917606896</v>
      </c>
      <c r="P190" s="107"/>
      <c r="Q190" s="115">
        <v>6.1478168756441098</v>
      </c>
      <c r="R190" s="110"/>
    </row>
    <row r="191" spans="1:18" x14ac:dyDescent="0.25">
      <c r="A191" s="113" t="s">
        <v>238</v>
      </c>
      <c r="B191" s="114">
        <v>43961</v>
      </c>
      <c r="C191" s="115">
        <v>294.1601</v>
      </c>
      <c r="D191" s="115"/>
      <c r="E191" s="115"/>
      <c r="F191" s="115">
        <v>4.3061564897142199</v>
      </c>
      <c r="G191" s="115">
        <v>4.7790369216087498</v>
      </c>
      <c r="H191" s="115">
        <v>5.6483017149274604</v>
      </c>
      <c r="I191" s="115">
        <v>3.9820173391720002</v>
      </c>
      <c r="J191" s="115">
        <v>5.2196827055099897</v>
      </c>
      <c r="K191" s="115">
        <v>5.7621655586171796</v>
      </c>
      <c r="L191" s="115">
        <v>5.4815748781148503</v>
      </c>
      <c r="M191" s="115">
        <v>5.5549563399972604</v>
      </c>
      <c r="N191" s="115">
        <v>5.9692203224695701</v>
      </c>
      <c r="O191" s="115">
        <v>7.2014805319685804</v>
      </c>
      <c r="P191" s="107"/>
      <c r="Q191" s="115">
        <v>13.4017466906203</v>
      </c>
      <c r="R191" s="110"/>
    </row>
    <row r="192" spans="1:18" x14ac:dyDescent="0.25">
      <c r="A192" s="113" t="s">
        <v>239</v>
      </c>
      <c r="B192" s="114">
        <v>43961</v>
      </c>
      <c r="C192" s="115">
        <v>2128.201</v>
      </c>
      <c r="D192" s="115"/>
      <c r="E192" s="115"/>
      <c r="F192" s="115">
        <v>4.7667841004259701</v>
      </c>
      <c r="G192" s="115">
        <v>5.2108788745710202</v>
      </c>
      <c r="H192" s="115">
        <v>6.44679945461443</v>
      </c>
      <c r="I192" s="115">
        <v>4.5001181536471702</v>
      </c>
      <c r="J192" s="115">
        <v>5.7193416778256703</v>
      </c>
      <c r="K192" s="115">
        <v>6.1211983111717796</v>
      </c>
      <c r="L192" s="115">
        <v>5.7487493499021696</v>
      </c>
      <c r="M192" s="115">
        <v>5.7794471020195504</v>
      </c>
      <c r="N192" s="115">
        <v>6.1342036536436897</v>
      </c>
      <c r="O192" s="115">
        <v>7.2923460857360896</v>
      </c>
      <c r="P192" s="107"/>
      <c r="Q192" s="115">
        <v>11.460989841358201</v>
      </c>
      <c r="R192" s="110"/>
    </row>
    <row r="193" spans="1:18" x14ac:dyDescent="0.25">
      <c r="A193" s="113" t="s">
        <v>240</v>
      </c>
      <c r="B193" s="114">
        <v>43961</v>
      </c>
      <c r="C193" s="115">
        <v>2403.864</v>
      </c>
      <c r="D193" s="115"/>
      <c r="E193" s="115"/>
      <c r="F193" s="115">
        <v>4.0970726256537304</v>
      </c>
      <c r="G193" s="115">
        <v>4.46671436851328</v>
      </c>
      <c r="H193" s="115">
        <v>4.6951774628244998</v>
      </c>
      <c r="I193" s="115">
        <v>3.9182252583950499</v>
      </c>
      <c r="J193" s="115">
        <v>4.9800675108487402</v>
      </c>
      <c r="K193" s="115">
        <v>5.3509411478790501</v>
      </c>
      <c r="L193" s="115">
        <v>5.1916447654644102</v>
      </c>
      <c r="M193" s="115">
        <v>5.2869484006634702</v>
      </c>
      <c r="N193" s="115">
        <v>5.66894910967107</v>
      </c>
      <c r="O193" s="115">
        <v>7.03245214130403</v>
      </c>
      <c r="P193" s="107"/>
      <c r="Q193" s="115">
        <v>8.7095598687437494</v>
      </c>
      <c r="R193" s="110"/>
    </row>
    <row r="194" spans="1:18" x14ac:dyDescent="0.25">
      <c r="A194" s="113" t="s">
        <v>241</v>
      </c>
      <c r="B194" s="114">
        <v>43961</v>
      </c>
      <c r="C194" s="115">
        <v>1544.6403</v>
      </c>
      <c r="D194" s="115"/>
      <c r="E194" s="115"/>
      <c r="F194" s="115">
        <v>3.5121081578311499</v>
      </c>
      <c r="G194" s="115">
        <v>3.6346066960720398</v>
      </c>
      <c r="H194" s="115">
        <v>3.9607098867604802</v>
      </c>
      <c r="I194" s="115">
        <v>3.31563180726988</v>
      </c>
      <c r="J194" s="115">
        <v>3.7337718607030301</v>
      </c>
      <c r="K194" s="115">
        <v>4.10380663170627</v>
      </c>
      <c r="L194" s="115">
        <v>4.4333168100400204</v>
      </c>
      <c r="M194" s="115">
        <v>4.6780091670549702</v>
      </c>
      <c r="N194" s="115">
        <v>5.0933901990455297</v>
      </c>
      <c r="O194" s="115">
        <v>6.4729849040012404</v>
      </c>
      <c r="P194" s="107"/>
      <c r="Q194" s="115">
        <v>8.3824262966562699</v>
      </c>
      <c r="R194" s="110"/>
    </row>
    <row r="195" spans="1:18" x14ac:dyDescent="0.25">
      <c r="A195" s="113" t="s">
        <v>242</v>
      </c>
      <c r="B195" s="114">
        <v>43961</v>
      </c>
      <c r="C195" s="115">
        <v>1935.2068999999999</v>
      </c>
      <c r="D195" s="115"/>
      <c r="E195" s="115"/>
      <c r="F195" s="115">
        <v>3.9480410725046799</v>
      </c>
      <c r="G195" s="115">
        <v>3.94574979558345</v>
      </c>
      <c r="H195" s="115">
        <v>3.9112069279103898</v>
      </c>
      <c r="I195" s="115">
        <v>3.7390307279522599</v>
      </c>
      <c r="J195" s="115">
        <v>4.6778489419871496</v>
      </c>
      <c r="K195" s="115">
        <v>5.2378950029693003</v>
      </c>
      <c r="L195" s="115">
        <v>5.26079834564145</v>
      </c>
      <c r="M195" s="115">
        <v>5.4112386078951697</v>
      </c>
      <c r="N195" s="115">
        <v>5.8358432006385303</v>
      </c>
      <c r="O195" s="115">
        <v>7.1368905705484398</v>
      </c>
      <c r="P195" s="107"/>
      <c r="Q195" s="115">
        <v>10.9407217467949</v>
      </c>
      <c r="R195" s="110"/>
    </row>
    <row r="196" spans="1:18" x14ac:dyDescent="0.25">
      <c r="A196" s="113" t="s">
        <v>243</v>
      </c>
      <c r="B196" s="114">
        <v>43961</v>
      </c>
      <c r="C196" s="115">
        <v>2729.8764999999999</v>
      </c>
      <c r="D196" s="115"/>
      <c r="E196" s="115"/>
      <c r="F196" s="115">
        <v>4.1012140447870298</v>
      </c>
      <c r="G196" s="115">
        <v>4.2274593045679199</v>
      </c>
      <c r="H196" s="115">
        <v>5.1410811845654498</v>
      </c>
      <c r="I196" s="115">
        <v>3.7481849431411298</v>
      </c>
      <c r="J196" s="115">
        <v>5.1314260894466104</v>
      </c>
      <c r="K196" s="115">
        <v>5.3447604872488101</v>
      </c>
      <c r="L196" s="115">
        <v>5.22786987816961</v>
      </c>
      <c r="M196" s="115">
        <v>5.3337637872435701</v>
      </c>
      <c r="N196" s="115">
        <v>5.7410022305253703</v>
      </c>
      <c r="O196" s="115">
        <v>7.1340248123391703</v>
      </c>
      <c r="P196" s="107"/>
      <c r="Q196" s="115">
        <v>12.825612888482601</v>
      </c>
      <c r="R196" s="110"/>
    </row>
    <row r="197" spans="1:18" x14ac:dyDescent="0.25">
      <c r="A197" s="113" t="s">
        <v>244</v>
      </c>
      <c r="B197" s="114">
        <v>43961</v>
      </c>
      <c r="C197" s="115">
        <v>1051.1042</v>
      </c>
      <c r="D197" s="115"/>
      <c r="E197" s="115"/>
      <c r="F197" s="115">
        <v>3.1151330452584598</v>
      </c>
      <c r="G197" s="115">
        <v>3.1133486538435302</v>
      </c>
      <c r="H197" s="115">
        <v>3.08593568057585</v>
      </c>
      <c r="I197" s="115">
        <v>3.0358012172775699</v>
      </c>
      <c r="J197" s="115">
        <v>2.8524171700698102</v>
      </c>
      <c r="K197" s="115">
        <v>3.5294582172731399</v>
      </c>
      <c r="L197" s="115">
        <v>4.0594985213766899</v>
      </c>
      <c r="M197" s="115">
        <v>4.3951668200824701</v>
      </c>
      <c r="N197" s="115">
        <v>4.7899200860026996</v>
      </c>
      <c r="O197" s="115"/>
      <c r="P197" s="107"/>
      <c r="Q197" s="115">
        <v>4.8745372079461404</v>
      </c>
      <c r="R197" s="110"/>
    </row>
    <row r="198" spans="1:18" x14ac:dyDescent="0.25">
      <c r="A198" s="113" t="s">
        <v>245</v>
      </c>
      <c r="B198" s="114">
        <v>43961</v>
      </c>
      <c r="C198" s="115">
        <v>54.3065</v>
      </c>
      <c r="D198" s="115"/>
      <c r="E198" s="115"/>
      <c r="F198" s="115">
        <v>4.1003381190501997</v>
      </c>
      <c r="G198" s="115">
        <v>4.3254517946539703</v>
      </c>
      <c r="H198" s="115">
        <v>4.7667406620832704</v>
      </c>
      <c r="I198" s="115">
        <v>3.91371207377111</v>
      </c>
      <c r="J198" s="115">
        <v>4.7636829486067498</v>
      </c>
      <c r="K198" s="115">
        <v>5.1502239295360202</v>
      </c>
      <c r="L198" s="115">
        <v>5.1253478813097599</v>
      </c>
      <c r="M198" s="115">
        <v>5.3149069472319201</v>
      </c>
      <c r="N198" s="115">
        <v>5.75742732346019</v>
      </c>
      <c r="O198" s="115">
        <v>7.1716351465963504</v>
      </c>
      <c r="P198" s="107"/>
      <c r="Q198" s="115">
        <v>19.803909502816602</v>
      </c>
      <c r="R198" s="110"/>
    </row>
    <row r="199" spans="1:18" x14ac:dyDescent="0.25">
      <c r="A199" s="113" t="s">
        <v>246</v>
      </c>
      <c r="B199" s="114">
        <v>43961</v>
      </c>
      <c r="C199" s="115">
        <v>4021.8400999999999</v>
      </c>
      <c r="D199" s="115"/>
      <c r="E199" s="115"/>
      <c r="F199" s="115">
        <v>3.9041851465133099</v>
      </c>
      <c r="G199" s="115">
        <v>4.4213492205242098</v>
      </c>
      <c r="H199" s="115">
        <v>5.0643464609790998</v>
      </c>
      <c r="I199" s="115">
        <v>3.96310487927434</v>
      </c>
      <c r="J199" s="115">
        <v>4.8934468243037896</v>
      </c>
      <c r="K199" s="115">
        <v>5.3785980954580301</v>
      </c>
      <c r="L199" s="115">
        <v>5.2748383624950499</v>
      </c>
      <c r="M199" s="115">
        <v>5.3797038097072898</v>
      </c>
      <c r="N199" s="115">
        <v>5.7873715090515399</v>
      </c>
      <c r="O199" s="115">
        <v>7.1148517273545098</v>
      </c>
      <c r="P199" s="107"/>
      <c r="Q199" s="115">
        <v>13.4514471334607</v>
      </c>
      <c r="R199" s="110"/>
    </row>
    <row r="200" spans="1:18" x14ac:dyDescent="0.25">
      <c r="A200" s="113" t="s">
        <v>247</v>
      </c>
      <c r="B200" s="114">
        <v>43961</v>
      </c>
      <c r="C200" s="115">
        <v>2725.4712</v>
      </c>
      <c r="D200" s="115"/>
      <c r="E200" s="115"/>
      <c r="F200" s="115">
        <v>3.93772559083305</v>
      </c>
      <c r="G200" s="115">
        <v>4.4111971221167199</v>
      </c>
      <c r="H200" s="115">
        <v>4.8137629433986699</v>
      </c>
      <c r="I200" s="115">
        <v>3.6260903339497399</v>
      </c>
      <c r="J200" s="115">
        <v>4.9438659173509896</v>
      </c>
      <c r="K200" s="115">
        <v>5.7304034701427904</v>
      </c>
      <c r="L200" s="115">
        <v>5.4878779196617096</v>
      </c>
      <c r="M200" s="115">
        <v>5.5378572580138803</v>
      </c>
      <c r="N200" s="115">
        <v>5.9002430735862497</v>
      </c>
      <c r="O200" s="115">
        <v>7.2099577429470001</v>
      </c>
      <c r="P200" s="107"/>
      <c r="Q200" s="115">
        <v>12.677073027375201</v>
      </c>
      <c r="R200" s="110"/>
    </row>
    <row r="201" spans="1:18" x14ac:dyDescent="0.25">
      <c r="A201" s="113" t="s">
        <v>248</v>
      </c>
      <c r="B201" s="114">
        <v>43961</v>
      </c>
      <c r="C201" s="115">
        <v>3595.3341</v>
      </c>
      <c r="D201" s="115"/>
      <c r="E201" s="115"/>
      <c r="F201" s="115">
        <v>4.1435206176719799</v>
      </c>
      <c r="G201" s="115">
        <v>4.4492381483266898</v>
      </c>
      <c r="H201" s="115">
        <v>5.4252365175340804</v>
      </c>
      <c r="I201" s="115">
        <v>3.7618951430039198</v>
      </c>
      <c r="J201" s="115">
        <v>4.9118863556021903</v>
      </c>
      <c r="K201" s="115">
        <v>5.8803895831851101</v>
      </c>
      <c r="L201" s="115">
        <v>5.5761099188836702</v>
      </c>
      <c r="M201" s="115">
        <v>5.6226742556131999</v>
      </c>
      <c r="N201" s="115">
        <v>5.9592907324958597</v>
      </c>
      <c r="O201" s="115">
        <v>7.1614694206855196</v>
      </c>
      <c r="P201" s="107"/>
      <c r="Q201" s="115">
        <v>14.2815761570933</v>
      </c>
      <c r="R201" s="110"/>
    </row>
    <row r="202" spans="1:18" x14ac:dyDescent="0.25">
      <c r="A202" s="113" t="s">
        <v>249</v>
      </c>
      <c r="B202" s="114">
        <v>43961</v>
      </c>
      <c r="C202" s="115">
        <v>1289.683</v>
      </c>
      <c r="D202" s="115"/>
      <c r="E202" s="115"/>
      <c r="F202" s="115">
        <v>4.3985875137583204</v>
      </c>
      <c r="G202" s="115">
        <v>4.7423537665995203</v>
      </c>
      <c r="H202" s="115">
        <v>5.3621793062488603</v>
      </c>
      <c r="I202" s="115">
        <v>4.17103009631996</v>
      </c>
      <c r="J202" s="115">
        <v>5.2912412871754704</v>
      </c>
      <c r="K202" s="115">
        <v>5.5865632124345002</v>
      </c>
      <c r="L202" s="115">
        <v>5.4845021740771402</v>
      </c>
      <c r="M202" s="115">
        <v>5.6328538647553001</v>
      </c>
      <c r="N202" s="115">
        <v>6.0209952049600197</v>
      </c>
      <c r="O202" s="115">
        <v>7.2526687472062603</v>
      </c>
      <c r="P202" s="107"/>
      <c r="Q202" s="115">
        <v>7.5148842042714898</v>
      </c>
      <c r="R202" s="109"/>
    </row>
    <row r="203" spans="1:18" x14ac:dyDescent="0.25">
      <c r="A203" s="113" t="s">
        <v>250</v>
      </c>
      <c r="B203" s="114">
        <v>43961</v>
      </c>
      <c r="C203" s="115">
        <v>2081.0650000000001</v>
      </c>
      <c r="D203" s="115"/>
      <c r="E203" s="115"/>
      <c r="F203" s="115">
        <v>4.2779112316574901</v>
      </c>
      <c r="G203" s="115">
        <v>4.7578782341151502</v>
      </c>
      <c r="H203" s="115">
        <v>5.6928848587709799</v>
      </c>
      <c r="I203" s="115">
        <v>3.8238615156795999</v>
      </c>
      <c r="J203" s="115">
        <v>4.8807414121573398</v>
      </c>
      <c r="K203" s="115">
        <v>5.5022146607250102</v>
      </c>
      <c r="L203" s="115">
        <v>5.3754516988842402</v>
      </c>
      <c r="M203" s="115">
        <v>5.4689254590780996</v>
      </c>
      <c r="N203" s="115">
        <v>5.8686597987020903</v>
      </c>
      <c r="O203" s="115">
        <v>7.1819867931516299</v>
      </c>
      <c r="P203" s="107"/>
      <c r="Q203" s="115">
        <v>9.5403463491295994</v>
      </c>
      <c r="R203" s="110"/>
    </row>
    <row r="204" spans="1:18" x14ac:dyDescent="0.25">
      <c r="A204" s="113" t="s">
        <v>251</v>
      </c>
      <c r="B204" s="114">
        <v>43961</v>
      </c>
      <c r="C204" s="115">
        <v>10.7277</v>
      </c>
      <c r="D204" s="115"/>
      <c r="E204" s="115"/>
      <c r="F204" s="115">
        <v>3.0626800548240198</v>
      </c>
      <c r="G204" s="115">
        <v>2.94946744863485</v>
      </c>
      <c r="H204" s="115">
        <v>3.2586245952539001</v>
      </c>
      <c r="I204" s="115">
        <v>3.1875731645205598</v>
      </c>
      <c r="J204" s="115">
        <v>4.1081476778682404</v>
      </c>
      <c r="K204" s="115">
        <v>4.05112642581574</v>
      </c>
      <c r="L204" s="115">
        <v>4.3080865773470203</v>
      </c>
      <c r="M204" s="115">
        <v>4.5306091687290104</v>
      </c>
      <c r="N204" s="115">
        <v>4.8313685341605002</v>
      </c>
      <c r="O204" s="115"/>
      <c r="P204" s="107"/>
      <c r="Q204" s="115">
        <v>5.2285531496062996</v>
      </c>
      <c r="R204" s="110"/>
    </row>
    <row r="205" spans="1:18" x14ac:dyDescent="0.25">
      <c r="A205" s="113" t="s">
        <v>252</v>
      </c>
      <c r="B205" s="114">
        <v>43961</v>
      </c>
      <c r="C205" s="115">
        <v>4852.1157000000003</v>
      </c>
      <c r="D205" s="115"/>
      <c r="E205" s="115"/>
      <c r="F205" s="115">
        <v>4.3387366359458603</v>
      </c>
      <c r="G205" s="115">
        <v>5.1806883247920501</v>
      </c>
      <c r="H205" s="115">
        <v>5.9807851388004396</v>
      </c>
      <c r="I205" s="115">
        <v>4.2394123609023504</v>
      </c>
      <c r="J205" s="115">
        <v>5.6646348890468898</v>
      </c>
      <c r="K205" s="115">
        <v>5.7487218014918096</v>
      </c>
      <c r="L205" s="115">
        <v>5.4893116028882902</v>
      </c>
      <c r="M205" s="115">
        <v>5.5902279193658204</v>
      </c>
      <c r="N205" s="115">
        <v>6.05146089343833</v>
      </c>
      <c r="O205" s="115">
        <v>7.2755483381080399</v>
      </c>
      <c r="P205" s="107"/>
      <c r="Q205" s="115">
        <v>13.337074285773699</v>
      </c>
      <c r="R205" s="110"/>
    </row>
    <row r="206" spans="1:18" x14ac:dyDescent="0.25">
      <c r="A206" s="113" t="s">
        <v>253</v>
      </c>
      <c r="B206" s="114">
        <v>43961</v>
      </c>
      <c r="C206" s="115">
        <v>1119.6552999999999</v>
      </c>
      <c r="D206" s="115"/>
      <c r="E206" s="115"/>
      <c r="F206" s="115">
        <v>3.43335405491518</v>
      </c>
      <c r="G206" s="115">
        <v>3.63373569035774</v>
      </c>
      <c r="H206" s="115">
        <v>3.9358435632851401</v>
      </c>
      <c r="I206" s="115">
        <v>3.5299234707060201</v>
      </c>
      <c r="J206" s="115">
        <v>4.1002911668610196</v>
      </c>
      <c r="K206" s="115">
        <v>4.5918414813351598</v>
      </c>
      <c r="L206" s="115">
        <v>4.6948506565708499</v>
      </c>
      <c r="M206" s="115">
        <v>4.8955206701100797</v>
      </c>
      <c r="N206" s="115">
        <v>5.2684540611399999</v>
      </c>
      <c r="O206" s="115"/>
      <c r="P206" s="107"/>
      <c r="Q206" s="115">
        <v>5.9827649999999899</v>
      </c>
      <c r="R206" s="110"/>
    </row>
    <row r="207" spans="1:18" x14ac:dyDescent="0.25">
      <c r="A207" s="113" t="s">
        <v>254</v>
      </c>
      <c r="B207" s="114">
        <v>43961</v>
      </c>
      <c r="C207" s="115">
        <v>258.43369999999999</v>
      </c>
      <c r="D207" s="115"/>
      <c r="E207" s="115"/>
      <c r="F207" s="115">
        <v>4.4635860157438101</v>
      </c>
      <c r="G207" s="115">
        <v>4.8133244816572001</v>
      </c>
      <c r="H207" s="115">
        <v>5.1056117186492402</v>
      </c>
      <c r="I207" s="115">
        <v>4.6873408763692801</v>
      </c>
      <c r="J207" s="115">
        <v>5.0920460818437698</v>
      </c>
      <c r="K207" s="115">
        <v>5.3375752834855996</v>
      </c>
      <c r="L207" s="115">
        <v>5.2937169567264197</v>
      </c>
      <c r="M207" s="115">
        <v>5.4810285571797603</v>
      </c>
      <c r="N207" s="115">
        <v>5.9453250428541997</v>
      </c>
      <c r="O207" s="115">
        <v>7.2505250976821296</v>
      </c>
      <c r="P207" s="107"/>
      <c r="Q207" s="115">
        <v>12.484520833333301</v>
      </c>
      <c r="R207" s="110"/>
    </row>
    <row r="208" spans="1:18" x14ac:dyDescent="0.25">
      <c r="A208" s="113" t="s">
        <v>255</v>
      </c>
      <c r="B208" s="114">
        <v>43961</v>
      </c>
      <c r="C208" s="115">
        <v>1757.0059000000001</v>
      </c>
      <c r="D208" s="115"/>
      <c r="E208" s="115"/>
      <c r="F208" s="115">
        <v>3.6420415263737098</v>
      </c>
      <c r="G208" s="115">
        <v>3.6323752911722198</v>
      </c>
      <c r="H208" s="115">
        <v>3.78420168476943</v>
      </c>
      <c r="I208" s="115">
        <v>3.5507989073134798</v>
      </c>
      <c r="J208" s="115">
        <v>4.0505163796889398</v>
      </c>
      <c r="K208" s="115">
        <v>4.5702850995103397</v>
      </c>
      <c r="L208" s="115">
        <v>4.7912832829882799</v>
      </c>
      <c r="M208" s="115">
        <v>5.0740949077769697</v>
      </c>
      <c r="N208" s="115">
        <v>5.3745541114337296</v>
      </c>
      <c r="O208" s="115">
        <v>3.4997318990308002</v>
      </c>
      <c r="P208" s="107"/>
      <c r="Q208" s="115">
        <v>11.533346922540099</v>
      </c>
      <c r="R208" s="110"/>
    </row>
    <row r="209" spans="1:18" x14ac:dyDescent="0.25">
      <c r="A209" s="113" t="s">
        <v>256</v>
      </c>
      <c r="B209" s="114">
        <v>43961</v>
      </c>
      <c r="C209" s="115">
        <v>31.190300000000001</v>
      </c>
      <c r="D209" s="115"/>
      <c r="E209" s="115"/>
      <c r="F209" s="115">
        <v>4.3894390497322098</v>
      </c>
      <c r="G209" s="115">
        <v>4.6046688155850797</v>
      </c>
      <c r="H209" s="115">
        <v>5.4221515937484002</v>
      </c>
      <c r="I209" s="115">
        <v>4.5886987063455402</v>
      </c>
      <c r="J209" s="115">
        <v>3.8820850581568598</v>
      </c>
      <c r="K209" s="115">
        <v>5.1899079900911502</v>
      </c>
      <c r="L209" s="115">
        <v>5.6293747618689203</v>
      </c>
      <c r="M209" s="115">
        <v>5.92616612651981</v>
      </c>
      <c r="N209" s="115">
        <v>6.3405115553707496</v>
      </c>
      <c r="O209" s="115">
        <v>7.2776260876922496</v>
      </c>
      <c r="P209" s="107"/>
      <c r="Q209" s="115">
        <v>14.492148210605199</v>
      </c>
      <c r="R209" s="110"/>
    </row>
    <row r="210" spans="1:18" x14ac:dyDescent="0.25">
      <c r="A210" s="113" t="s">
        <v>257</v>
      </c>
      <c r="B210" s="114">
        <v>43961</v>
      </c>
      <c r="C210" s="115">
        <v>26.988099999999999</v>
      </c>
      <c r="D210" s="115"/>
      <c r="E210" s="115"/>
      <c r="F210" s="115">
        <v>3.2461637089237199</v>
      </c>
      <c r="G210" s="115">
        <v>3.0663212422426001</v>
      </c>
      <c r="H210" s="115">
        <v>3.3446224382351302</v>
      </c>
      <c r="I210" s="115">
        <v>3.1530803414093702</v>
      </c>
      <c r="J210" s="115">
        <v>3.61271533089048</v>
      </c>
      <c r="K210" s="115">
        <v>4.3775860999895198</v>
      </c>
      <c r="L210" s="115">
        <v>4.6097555052626298</v>
      </c>
      <c r="M210" s="115">
        <v>4.8215289315977703</v>
      </c>
      <c r="N210" s="115">
        <v>5.2553086861205003</v>
      </c>
      <c r="O210" s="115">
        <v>6.37019568843436</v>
      </c>
      <c r="P210" s="107"/>
      <c r="Q210" s="115">
        <v>11.9422514295175</v>
      </c>
      <c r="R210" s="110"/>
    </row>
    <row r="211" spans="1:18" x14ac:dyDescent="0.25">
      <c r="A211" s="113" t="s">
        <v>260</v>
      </c>
      <c r="B211" s="114">
        <v>43961</v>
      </c>
      <c r="C211" s="115">
        <v>3110.4258</v>
      </c>
      <c r="D211" s="115"/>
      <c r="E211" s="115"/>
      <c r="F211" s="115">
        <v>4.3810996759709999</v>
      </c>
      <c r="G211" s="115">
        <v>4.7168415593811597</v>
      </c>
      <c r="H211" s="115">
        <v>5.4363262902608396</v>
      </c>
      <c r="I211" s="115">
        <v>4.1219594832168198</v>
      </c>
      <c r="J211" s="115">
        <v>5.0034485948245901</v>
      </c>
      <c r="K211" s="115">
        <v>5.5891904611976697</v>
      </c>
      <c r="L211" s="115">
        <v>5.37198654232904</v>
      </c>
      <c r="M211" s="115">
        <v>5.4723699219024704</v>
      </c>
      <c r="N211" s="115">
        <v>5.8464418005686802</v>
      </c>
      <c r="O211" s="115">
        <v>7.1066286944535397</v>
      </c>
      <c r="P211" s="107"/>
      <c r="Q211" s="115">
        <v>11.436443666433</v>
      </c>
      <c r="R211" s="110"/>
    </row>
    <row r="212" spans="1:18" x14ac:dyDescent="0.25">
      <c r="A212" s="113" t="s">
        <v>261</v>
      </c>
      <c r="B212" s="114">
        <v>43961</v>
      </c>
      <c r="C212" s="115">
        <v>41.866199999999999</v>
      </c>
      <c r="D212" s="115"/>
      <c r="E212" s="115"/>
      <c r="F212" s="115">
        <v>4.1852398629752496</v>
      </c>
      <c r="G212" s="115">
        <v>4.59334518507052</v>
      </c>
      <c r="H212" s="115">
        <v>5.1488467396212698</v>
      </c>
      <c r="I212" s="115">
        <v>3.9728485138447698</v>
      </c>
      <c r="J212" s="115">
        <v>5.2095702089584899</v>
      </c>
      <c r="K212" s="115">
        <v>5.4882818384096099</v>
      </c>
      <c r="L212" s="115">
        <v>5.3846800710418403</v>
      </c>
      <c r="M212" s="115">
        <v>5.4782008898892496</v>
      </c>
      <c r="N212" s="115">
        <v>5.8988713058150397</v>
      </c>
      <c r="O212" s="115">
        <v>7.1887743181283099</v>
      </c>
      <c r="P212" s="107"/>
      <c r="Q212" s="115">
        <v>13.1041914841683</v>
      </c>
      <c r="R212" s="110"/>
    </row>
    <row r="213" spans="1:18" x14ac:dyDescent="0.25">
      <c r="A213" s="113" t="s">
        <v>262</v>
      </c>
      <c r="B213" s="114">
        <v>43961</v>
      </c>
      <c r="C213" s="115">
        <v>3131.9484000000002</v>
      </c>
      <c r="D213" s="115"/>
      <c r="E213" s="115"/>
      <c r="F213" s="115">
        <v>4.0595700581361696</v>
      </c>
      <c r="G213" s="115">
        <v>4.7011322492914402</v>
      </c>
      <c r="H213" s="115">
        <v>5.2754767448303701</v>
      </c>
      <c r="I213" s="115">
        <v>4.2316303163722804</v>
      </c>
      <c r="J213" s="115">
        <v>5.4154895494743203</v>
      </c>
      <c r="K213" s="115">
        <v>6.0562872823916702</v>
      </c>
      <c r="L213" s="115">
        <v>5.6196893294295904</v>
      </c>
      <c r="M213" s="115">
        <v>5.6283630381767198</v>
      </c>
      <c r="N213" s="115">
        <v>6.0341162523059602</v>
      </c>
      <c r="O213" s="115">
        <v>7.2524424884362402</v>
      </c>
      <c r="P213" s="107"/>
      <c r="Q213" s="115">
        <v>13.580474101221601</v>
      </c>
      <c r="R213" s="110"/>
    </row>
    <row r="214" spans="1:18" x14ac:dyDescent="0.25">
      <c r="A214" s="113" t="s">
        <v>263</v>
      </c>
      <c r="B214" s="114">
        <v>43961</v>
      </c>
      <c r="C214" s="115">
        <v>1908.8735999999999</v>
      </c>
      <c r="D214" s="115"/>
      <c r="E214" s="115"/>
      <c r="F214" s="115">
        <v>4.6374859971609599</v>
      </c>
      <c r="G214" s="115">
        <v>5.1317506650337599</v>
      </c>
      <c r="H214" s="115">
        <v>5.50452253450303</v>
      </c>
      <c r="I214" s="115">
        <v>4.0933050612481496</v>
      </c>
      <c r="J214" s="115">
        <v>5.4439059821931703</v>
      </c>
      <c r="K214" s="115">
        <v>6.0390467889672497</v>
      </c>
      <c r="L214" s="115">
        <v>5.6200738407679598</v>
      </c>
      <c r="M214" s="115">
        <v>5.5810135800358696</v>
      </c>
      <c r="N214" s="115">
        <v>5.9382178634046596</v>
      </c>
      <c r="O214" s="115">
        <v>5.69632635203725</v>
      </c>
      <c r="P214" s="107"/>
      <c r="Q214" s="115">
        <v>10.197216284586601</v>
      </c>
      <c r="R214" s="110"/>
    </row>
    <row r="215" spans="1:18" x14ac:dyDescent="0.25">
      <c r="A215" s="113" t="s">
        <v>264</v>
      </c>
      <c r="B215" s="114">
        <v>43961</v>
      </c>
      <c r="C215" s="115">
        <v>3255.6062999999999</v>
      </c>
      <c r="D215" s="115"/>
      <c r="E215" s="115"/>
      <c r="F215" s="115">
        <v>4.2137415461032104</v>
      </c>
      <c r="G215" s="115">
        <v>4.8321758850271896</v>
      </c>
      <c r="H215" s="115">
        <v>5.3559101450848701</v>
      </c>
      <c r="I215" s="115">
        <v>4.0255033298135396</v>
      </c>
      <c r="J215" s="115">
        <v>5.2056328128529001</v>
      </c>
      <c r="K215" s="115">
        <v>5.5383290317965397</v>
      </c>
      <c r="L215" s="115">
        <v>5.3473358767234096</v>
      </c>
      <c r="M215" s="115">
        <v>5.4734646694858702</v>
      </c>
      <c r="N215" s="115">
        <v>5.9092976483064996</v>
      </c>
      <c r="O215" s="115">
        <v>7.2195562865756404</v>
      </c>
      <c r="P215" s="107"/>
      <c r="Q215" s="115">
        <v>13.2965583520861</v>
      </c>
      <c r="R215" s="110"/>
    </row>
    <row r="216" spans="1:18" x14ac:dyDescent="0.25">
      <c r="A216" s="113" t="s">
        <v>265</v>
      </c>
      <c r="B216" s="114">
        <v>43961</v>
      </c>
      <c r="C216" s="115">
        <v>1081.4930999999999</v>
      </c>
      <c r="D216" s="115"/>
      <c r="E216" s="115"/>
      <c r="F216" s="115">
        <v>3.3148163681600602</v>
      </c>
      <c r="G216" s="115">
        <v>3.2464561594841599</v>
      </c>
      <c r="H216" s="115">
        <v>3.4148053536357899</v>
      </c>
      <c r="I216" s="115">
        <v>3.23287986039107</v>
      </c>
      <c r="J216" s="115">
        <v>4.17806335232655</v>
      </c>
      <c r="K216" s="115">
        <v>4.4121372294125196</v>
      </c>
      <c r="L216" s="115">
        <v>4.8039715789123303</v>
      </c>
      <c r="M216" s="115">
        <v>5.1994563783397396</v>
      </c>
      <c r="N216" s="115">
        <v>5.7077539459982596</v>
      </c>
      <c r="O216" s="115"/>
      <c r="P216" s="107"/>
      <c r="Q216" s="115">
        <v>6.1800771258229101</v>
      </c>
      <c r="R216" s="110"/>
    </row>
    <row r="217" spans="1:18" x14ac:dyDescent="0.25">
      <c r="A217" s="135"/>
      <c r="B217" s="135"/>
      <c r="C217" s="135"/>
      <c r="D217" s="117"/>
      <c r="E217" s="117"/>
      <c r="F217" s="117"/>
      <c r="G217" s="117"/>
      <c r="H217" s="117"/>
      <c r="I217" s="117"/>
      <c r="J217" s="117"/>
      <c r="K217" s="117"/>
      <c r="L217" s="117"/>
      <c r="M217" s="117"/>
      <c r="N217" s="117" t="s">
        <v>4</v>
      </c>
      <c r="O217" s="117" t="s">
        <v>5</v>
      </c>
      <c r="P217" s="117" t="s">
        <v>6</v>
      </c>
      <c r="Q217" s="117" t="s">
        <v>46</v>
      </c>
      <c r="R217" s="110"/>
    </row>
    <row r="218" spans="1:18" x14ac:dyDescent="0.25">
      <c r="A218" s="135"/>
      <c r="B218" s="135"/>
      <c r="C218" s="135"/>
      <c r="D218" s="117"/>
      <c r="E218" s="117"/>
      <c r="F218" s="117"/>
      <c r="G218" s="117"/>
      <c r="H218" s="117"/>
      <c r="I218" s="117"/>
      <c r="J218" s="117"/>
      <c r="K218" s="117"/>
      <c r="L218" s="117"/>
      <c r="M218" s="117"/>
      <c r="N218" s="117" t="s">
        <v>0</v>
      </c>
      <c r="O218" s="117" t="s">
        <v>0</v>
      </c>
      <c r="P218" s="117" t="s">
        <v>0</v>
      </c>
      <c r="Q218" s="117" t="s">
        <v>0</v>
      </c>
      <c r="R218" s="110"/>
    </row>
    <row r="219" spans="1:18" x14ac:dyDescent="0.25">
      <c r="A219" s="117" t="s">
        <v>7</v>
      </c>
      <c r="B219" s="117" t="s">
        <v>8</v>
      </c>
      <c r="C219" s="117" t="s">
        <v>9</v>
      </c>
      <c r="D219" s="117"/>
      <c r="E219" s="117"/>
      <c r="F219" s="117"/>
      <c r="G219" s="117"/>
      <c r="H219" s="117"/>
      <c r="I219" s="117"/>
      <c r="J219" s="117"/>
      <c r="K219" s="117"/>
      <c r="L219" s="117"/>
      <c r="M219" s="117"/>
      <c r="N219" s="117"/>
      <c r="O219" s="117"/>
      <c r="P219" s="117"/>
      <c r="Q219" s="117"/>
      <c r="R219" s="110"/>
    </row>
    <row r="220" spans="1:18" x14ac:dyDescent="0.25">
      <c r="A220" s="112" t="s">
        <v>387</v>
      </c>
      <c r="B220" s="112"/>
      <c r="C220" s="112"/>
      <c r="D220" s="112"/>
      <c r="E220" s="112"/>
      <c r="F220" s="112"/>
      <c r="G220" s="112"/>
      <c r="H220" s="112"/>
      <c r="I220" s="112"/>
      <c r="J220" s="112"/>
      <c r="K220" s="112"/>
      <c r="L220" s="112"/>
      <c r="M220" s="112"/>
      <c r="N220" s="112"/>
      <c r="O220" s="112"/>
      <c r="P220" s="112"/>
      <c r="Q220" s="112"/>
      <c r="R220" s="110"/>
    </row>
    <row r="221" spans="1:18" x14ac:dyDescent="0.25">
      <c r="A221" s="113" t="s">
        <v>163</v>
      </c>
      <c r="B221" s="114">
        <v>43959</v>
      </c>
      <c r="C221" s="115">
        <v>35.450000000000003</v>
      </c>
      <c r="D221" s="115"/>
      <c r="E221" s="115"/>
      <c r="F221" s="115"/>
      <c r="G221" s="115"/>
      <c r="H221" s="115"/>
      <c r="I221" s="115"/>
      <c r="J221" s="115"/>
      <c r="K221" s="115"/>
      <c r="L221" s="115"/>
      <c r="M221" s="115"/>
      <c r="N221" s="115">
        <v>-12.4996797892407</v>
      </c>
      <c r="O221" s="115">
        <v>0.399292785537322</v>
      </c>
      <c r="P221" s="115">
        <v>6.0499667388615403</v>
      </c>
      <c r="Q221" s="115">
        <v>17.5435492939305</v>
      </c>
      <c r="R221" s="110"/>
    </row>
    <row r="222" spans="1:18" x14ac:dyDescent="0.25">
      <c r="A222" s="113" t="s">
        <v>164</v>
      </c>
      <c r="B222" s="114">
        <v>43959</v>
      </c>
      <c r="C222" s="115">
        <v>28.92</v>
      </c>
      <c r="D222" s="115"/>
      <c r="E222" s="115"/>
      <c r="F222" s="115"/>
      <c r="G222" s="115"/>
      <c r="H222" s="115"/>
      <c r="I222" s="115"/>
      <c r="J222" s="115"/>
      <c r="K222" s="115"/>
      <c r="L222" s="115"/>
      <c r="M222" s="115"/>
      <c r="N222" s="115">
        <v>-10.930644162696201</v>
      </c>
      <c r="O222" s="115">
        <v>1.44168483584542</v>
      </c>
      <c r="P222" s="115">
        <v>6.9951352188384899</v>
      </c>
      <c r="Q222" s="115">
        <v>19.2568791576557</v>
      </c>
      <c r="R222" s="110"/>
    </row>
    <row r="223" spans="1:18" x14ac:dyDescent="0.25">
      <c r="A223" s="113" t="s">
        <v>165</v>
      </c>
      <c r="B223" s="114">
        <v>43959</v>
      </c>
      <c r="C223" s="115">
        <v>43.486699999999999</v>
      </c>
      <c r="D223" s="115"/>
      <c r="E223" s="115"/>
      <c r="F223" s="115"/>
      <c r="G223" s="115"/>
      <c r="H223" s="115"/>
      <c r="I223" s="115"/>
      <c r="J223" s="115"/>
      <c r="K223" s="115"/>
      <c r="L223" s="115"/>
      <c r="M223" s="115"/>
      <c r="N223" s="115">
        <v>-6.23974906256446</v>
      </c>
      <c r="O223" s="115">
        <v>5.2048292148893998</v>
      </c>
      <c r="P223" s="115">
        <v>8.3137906697168606</v>
      </c>
      <c r="Q223" s="115">
        <v>26.051192528652798</v>
      </c>
      <c r="R223" s="110"/>
    </row>
    <row r="224" spans="1:18" x14ac:dyDescent="0.25">
      <c r="A224" s="113" t="s">
        <v>166</v>
      </c>
      <c r="B224" s="114">
        <v>43959</v>
      </c>
      <c r="C224" s="115">
        <v>38.06</v>
      </c>
      <c r="D224" s="115"/>
      <c r="E224" s="115"/>
      <c r="F224" s="115"/>
      <c r="G224" s="115"/>
      <c r="H224" s="115"/>
      <c r="I224" s="115"/>
      <c r="J224" s="115"/>
      <c r="K224" s="115"/>
      <c r="L224" s="115"/>
      <c r="M224" s="115"/>
      <c r="N224" s="115">
        <v>-16.889563103901502</v>
      </c>
      <c r="O224" s="115">
        <v>-5.7003690963656304</v>
      </c>
      <c r="P224" s="115">
        <v>0.83675068335763003</v>
      </c>
      <c r="Q224" s="115">
        <v>-0.99967239397836805</v>
      </c>
      <c r="R224" s="110"/>
    </row>
    <row r="225" spans="1:18" x14ac:dyDescent="0.25">
      <c r="A225" s="113" t="s">
        <v>167</v>
      </c>
      <c r="B225" s="114">
        <v>43959</v>
      </c>
      <c r="C225" s="115">
        <v>35.853000000000002</v>
      </c>
      <c r="D225" s="115"/>
      <c r="E225" s="115"/>
      <c r="F225" s="115"/>
      <c r="G225" s="115"/>
      <c r="H225" s="115"/>
      <c r="I225" s="115"/>
      <c r="J225" s="115"/>
      <c r="K225" s="115"/>
      <c r="L225" s="115"/>
      <c r="M225" s="115"/>
      <c r="N225" s="115">
        <v>-7.0779342699072902</v>
      </c>
      <c r="O225" s="115">
        <v>1.09071954453362</v>
      </c>
      <c r="P225" s="115">
        <v>4.9453442151817901</v>
      </c>
      <c r="Q225" s="115">
        <v>15.033123941830899</v>
      </c>
      <c r="R225" s="110"/>
    </row>
    <row r="226" spans="1:18" x14ac:dyDescent="0.25">
      <c r="A226" s="113" t="s">
        <v>168</v>
      </c>
      <c r="B226" s="114">
        <v>43959</v>
      </c>
      <c r="C226" s="115">
        <v>8.25</v>
      </c>
      <c r="D226" s="115"/>
      <c r="E226" s="115"/>
      <c r="F226" s="115"/>
      <c r="G226" s="115"/>
      <c r="H226" s="115"/>
      <c r="I226" s="115"/>
      <c r="J226" s="115"/>
      <c r="K226" s="115"/>
      <c r="L226" s="115"/>
      <c r="M226" s="115"/>
      <c r="N226" s="115">
        <v>-0.957760153241624</v>
      </c>
      <c r="O226" s="115"/>
      <c r="P226" s="115"/>
      <c r="Q226" s="115">
        <v>-7.8955500618047001</v>
      </c>
      <c r="R226" s="110"/>
    </row>
    <row r="227" spans="1:18" x14ac:dyDescent="0.25">
      <c r="A227" s="113" t="s">
        <v>169</v>
      </c>
      <c r="B227" s="114">
        <v>43959</v>
      </c>
      <c r="C227" s="115">
        <v>9.9700000000000006</v>
      </c>
      <c r="D227" s="115"/>
      <c r="E227" s="115"/>
      <c r="F227" s="115"/>
      <c r="G227" s="115"/>
      <c r="H227" s="115"/>
      <c r="I227" s="115"/>
      <c r="J227" s="115"/>
      <c r="K227" s="115"/>
      <c r="L227" s="115"/>
      <c r="M227" s="115"/>
      <c r="N227" s="115">
        <v>-4.3983045963461702</v>
      </c>
      <c r="O227" s="115"/>
      <c r="P227" s="115"/>
      <c r="Q227" s="115">
        <v>-0.19312169312168601</v>
      </c>
      <c r="R227" s="110"/>
    </row>
    <row r="228" spans="1:18" x14ac:dyDescent="0.25">
      <c r="A228" s="113" t="s">
        <v>170</v>
      </c>
      <c r="B228" s="114">
        <v>43959</v>
      </c>
      <c r="C228" s="115">
        <v>53.8</v>
      </c>
      <c r="D228" s="115"/>
      <c r="E228" s="115"/>
      <c r="F228" s="115"/>
      <c r="G228" s="115"/>
      <c r="H228" s="115"/>
      <c r="I228" s="115"/>
      <c r="J228" s="115"/>
      <c r="K228" s="115"/>
      <c r="L228" s="115"/>
      <c r="M228" s="115"/>
      <c r="N228" s="115">
        <v>1.6200420725803699</v>
      </c>
      <c r="O228" s="115">
        <v>4.5045730181149404</v>
      </c>
      <c r="P228" s="115">
        <v>8.5772103068449503</v>
      </c>
      <c r="Q228" s="115">
        <v>17.693960599133899</v>
      </c>
      <c r="R228" s="110"/>
    </row>
    <row r="229" spans="1:18" x14ac:dyDescent="0.25">
      <c r="A229" s="113" t="s">
        <v>171</v>
      </c>
      <c r="B229" s="114">
        <v>43959</v>
      </c>
      <c r="C229" s="115">
        <v>61.51</v>
      </c>
      <c r="D229" s="115"/>
      <c r="E229" s="115"/>
      <c r="F229" s="115"/>
      <c r="G229" s="115"/>
      <c r="H229" s="115"/>
      <c r="I229" s="115"/>
      <c r="J229" s="115"/>
      <c r="K229" s="115"/>
      <c r="L229" s="115"/>
      <c r="M229" s="115"/>
      <c r="N229" s="115">
        <v>-6.0892551339511103</v>
      </c>
      <c r="O229" s="115">
        <v>4.1255946577825302</v>
      </c>
      <c r="P229" s="115">
        <v>7.1608803750572996</v>
      </c>
      <c r="Q229" s="115">
        <v>14.404945025063901</v>
      </c>
      <c r="R229" s="110"/>
    </row>
    <row r="230" spans="1:18" x14ac:dyDescent="0.25">
      <c r="A230" s="113" t="s">
        <v>172</v>
      </c>
      <c r="B230" s="114">
        <v>43959</v>
      </c>
      <c r="C230" s="115">
        <v>42.372</v>
      </c>
      <c r="D230" s="115"/>
      <c r="E230" s="115"/>
      <c r="F230" s="115"/>
      <c r="G230" s="115"/>
      <c r="H230" s="115"/>
      <c r="I230" s="115"/>
      <c r="J230" s="115"/>
      <c r="K230" s="115"/>
      <c r="L230" s="115"/>
      <c r="M230" s="115"/>
      <c r="N230" s="115">
        <v>-13.8226704303709</v>
      </c>
      <c r="O230" s="115">
        <v>-0.85313555063111002</v>
      </c>
      <c r="P230" s="115">
        <v>7.44462585267053</v>
      </c>
      <c r="Q230" s="115">
        <v>16.834205408340601</v>
      </c>
      <c r="R230" s="110"/>
    </row>
    <row r="231" spans="1:18" x14ac:dyDescent="0.25">
      <c r="A231" s="113" t="s">
        <v>173</v>
      </c>
      <c r="B231" s="114">
        <v>43959</v>
      </c>
      <c r="C231" s="115">
        <v>40.840000000000003</v>
      </c>
      <c r="D231" s="115"/>
      <c r="E231" s="115"/>
      <c r="F231" s="115"/>
      <c r="G231" s="115"/>
      <c r="H231" s="115"/>
      <c r="I231" s="115"/>
      <c r="J231" s="115"/>
      <c r="K231" s="115"/>
      <c r="L231" s="115"/>
      <c r="M231" s="115"/>
      <c r="N231" s="115">
        <v>-14.609920573741899</v>
      </c>
      <c r="O231" s="115">
        <v>-2.7802257925015401</v>
      </c>
      <c r="P231" s="115">
        <v>2.8763996019863902</v>
      </c>
      <c r="Q231" s="115">
        <v>11.966553709673001</v>
      </c>
      <c r="R231" s="110"/>
    </row>
    <row r="232" spans="1:18" x14ac:dyDescent="0.25">
      <c r="A232" s="113" t="s">
        <v>174</v>
      </c>
      <c r="B232" s="114">
        <v>43959</v>
      </c>
      <c r="C232" s="115">
        <v>12.052</v>
      </c>
      <c r="D232" s="115"/>
      <c r="E232" s="115"/>
      <c r="F232" s="115"/>
      <c r="G232" s="115"/>
      <c r="H232" s="115"/>
      <c r="I232" s="115"/>
      <c r="J232" s="115"/>
      <c r="K232" s="115"/>
      <c r="L232" s="115"/>
      <c r="M232" s="115"/>
      <c r="N232" s="115">
        <v>-18.777733085998801</v>
      </c>
      <c r="O232" s="115">
        <v>-2.91959268392129</v>
      </c>
      <c r="P232" s="115"/>
      <c r="Q232" s="115">
        <v>4.7076052796983001</v>
      </c>
      <c r="R232" s="110"/>
    </row>
    <row r="233" spans="1:18" x14ac:dyDescent="0.25">
      <c r="A233" s="113" t="s">
        <v>175</v>
      </c>
      <c r="B233" s="114">
        <v>43959</v>
      </c>
      <c r="C233" s="115">
        <v>439.89350000000002</v>
      </c>
      <c r="D233" s="115"/>
      <c r="E233" s="115"/>
      <c r="F233" s="115"/>
      <c r="G233" s="115"/>
      <c r="H233" s="115"/>
      <c r="I233" s="115"/>
      <c r="J233" s="115"/>
      <c r="K233" s="115"/>
      <c r="L233" s="115"/>
      <c r="M233" s="115"/>
      <c r="N233" s="115">
        <v>-25.024775687022</v>
      </c>
      <c r="O233" s="115">
        <v>-5.1241366327900302</v>
      </c>
      <c r="P233" s="115">
        <v>1.2502678838776999</v>
      </c>
      <c r="Q233" s="115">
        <v>11.055882889350899</v>
      </c>
      <c r="R233" s="110"/>
    </row>
    <row r="234" spans="1:18" x14ac:dyDescent="0.25">
      <c r="A234" s="113" t="s">
        <v>176</v>
      </c>
      <c r="B234" s="114">
        <v>43959</v>
      </c>
      <c r="C234" s="115">
        <v>289.21899999999999</v>
      </c>
      <c r="D234" s="115"/>
      <c r="E234" s="115"/>
      <c r="F234" s="115"/>
      <c r="G234" s="115"/>
      <c r="H234" s="115"/>
      <c r="I234" s="115"/>
      <c r="J234" s="115"/>
      <c r="K234" s="115"/>
      <c r="L234" s="115"/>
      <c r="M234" s="115"/>
      <c r="N234" s="115">
        <v>-21.063593646368702</v>
      </c>
      <c r="O234" s="115">
        <v>-2.1797687748795198</v>
      </c>
      <c r="P234" s="115">
        <v>4.7363746044182298</v>
      </c>
      <c r="Q234" s="115">
        <v>13.1901741336608</v>
      </c>
      <c r="R234" s="110"/>
    </row>
    <row r="235" spans="1:18" x14ac:dyDescent="0.25">
      <c r="A235" s="113" t="s">
        <v>177</v>
      </c>
      <c r="B235" s="114">
        <v>43959</v>
      </c>
      <c r="C235" s="115">
        <v>398.24599999999998</v>
      </c>
      <c r="D235" s="115"/>
      <c r="E235" s="115"/>
      <c r="F235" s="115"/>
      <c r="G235" s="115"/>
      <c r="H235" s="115"/>
      <c r="I235" s="115"/>
      <c r="J235" s="115"/>
      <c r="K235" s="115"/>
      <c r="L235" s="115"/>
      <c r="M235" s="115"/>
      <c r="N235" s="115">
        <v>-24.929628008176199</v>
      </c>
      <c r="O235" s="115">
        <v>-6.7149821064531103</v>
      </c>
      <c r="P235" s="115">
        <v>0.55376017995410298</v>
      </c>
      <c r="Q235" s="115">
        <v>8.5953698008949306</v>
      </c>
      <c r="R235" s="110"/>
    </row>
    <row r="236" spans="1:18" x14ac:dyDescent="0.25">
      <c r="A236" s="113" t="s">
        <v>178</v>
      </c>
      <c r="B236" s="114">
        <v>43959</v>
      </c>
      <c r="C236" s="115">
        <v>30.867899999999999</v>
      </c>
      <c r="D236" s="115"/>
      <c r="E236" s="115"/>
      <c r="F236" s="115"/>
      <c r="G236" s="115"/>
      <c r="H236" s="115"/>
      <c r="I236" s="115"/>
      <c r="J236" s="115"/>
      <c r="K236" s="115"/>
      <c r="L236" s="115"/>
      <c r="M236" s="115"/>
      <c r="N236" s="115">
        <v>-16.834661979592902</v>
      </c>
      <c r="O236" s="115">
        <v>-4.6358869315287103</v>
      </c>
      <c r="P236" s="115">
        <v>3.58816498237903</v>
      </c>
      <c r="Q236" s="115">
        <v>11.1524118120774</v>
      </c>
      <c r="R236" s="110"/>
    </row>
    <row r="237" spans="1:18" x14ac:dyDescent="0.25">
      <c r="A237" s="113" t="s">
        <v>179</v>
      </c>
      <c r="B237" s="114">
        <v>43959</v>
      </c>
      <c r="C237" s="115">
        <v>318.31</v>
      </c>
      <c r="D237" s="115"/>
      <c r="E237" s="115"/>
      <c r="F237" s="115"/>
      <c r="G237" s="115"/>
      <c r="H237" s="115"/>
      <c r="I237" s="115"/>
      <c r="J237" s="115"/>
      <c r="K237" s="115"/>
      <c r="L237" s="115"/>
      <c r="M237" s="115"/>
      <c r="N237" s="115">
        <v>-19.975921633490401</v>
      </c>
      <c r="O237" s="115">
        <v>-2.0629692990975599</v>
      </c>
      <c r="P237" s="115">
        <v>3.71853630921481</v>
      </c>
      <c r="Q237" s="115">
        <v>13.617061249004999</v>
      </c>
      <c r="R237" s="110"/>
    </row>
    <row r="238" spans="1:18" x14ac:dyDescent="0.25">
      <c r="A238" s="113" t="s">
        <v>180</v>
      </c>
      <c r="B238" s="114">
        <v>43959</v>
      </c>
      <c r="C238" s="115">
        <v>8.0500000000000007</v>
      </c>
      <c r="D238" s="115"/>
      <c r="E238" s="115"/>
      <c r="F238" s="115"/>
      <c r="G238" s="115"/>
      <c r="H238" s="115"/>
      <c r="I238" s="115"/>
      <c r="J238" s="115"/>
      <c r="K238" s="115"/>
      <c r="L238" s="115"/>
      <c r="M238" s="115"/>
      <c r="N238" s="115">
        <v>-24.487736926472799</v>
      </c>
      <c r="O238" s="115"/>
      <c r="P238" s="115"/>
      <c r="Q238" s="115">
        <v>-9.1602316602316591</v>
      </c>
      <c r="R238" s="110"/>
    </row>
    <row r="239" spans="1:18" x14ac:dyDescent="0.25">
      <c r="A239" s="113" t="s">
        <v>181</v>
      </c>
      <c r="B239" s="114">
        <v>43959</v>
      </c>
      <c r="C239" s="115">
        <v>24.32</v>
      </c>
      <c r="D239" s="115"/>
      <c r="E239" s="115"/>
      <c r="F239" s="115"/>
      <c r="G239" s="115"/>
      <c r="H239" s="115"/>
      <c r="I239" s="115"/>
      <c r="J239" s="115"/>
      <c r="K239" s="115"/>
      <c r="L239" s="115"/>
      <c r="M239" s="115"/>
      <c r="N239" s="115">
        <v>-9.5648729355841304</v>
      </c>
      <c r="O239" s="115">
        <v>-0.258162168279297</v>
      </c>
      <c r="P239" s="115">
        <v>4.4250852976324504</v>
      </c>
      <c r="Q239" s="115">
        <v>21.491776315789501</v>
      </c>
      <c r="R239" s="110"/>
    </row>
    <row r="240" spans="1:18" x14ac:dyDescent="0.25">
      <c r="A240" s="113" t="s">
        <v>182</v>
      </c>
      <c r="B240" s="114">
        <v>43959</v>
      </c>
      <c r="C240" s="115">
        <v>45.07</v>
      </c>
      <c r="D240" s="115"/>
      <c r="E240" s="115"/>
      <c r="F240" s="115"/>
      <c r="G240" s="115"/>
      <c r="H240" s="115"/>
      <c r="I240" s="115"/>
      <c r="J240" s="115"/>
      <c r="K240" s="115"/>
      <c r="L240" s="115"/>
      <c r="M240" s="115"/>
      <c r="N240" s="115">
        <v>-22.815656990683099</v>
      </c>
      <c r="O240" s="115">
        <v>-3.6704311242077199</v>
      </c>
      <c r="P240" s="115">
        <v>2.7527712977252699</v>
      </c>
      <c r="Q240" s="115">
        <v>13.871557251974201</v>
      </c>
      <c r="R240" s="110"/>
    </row>
    <row r="241" spans="1:18" x14ac:dyDescent="0.25">
      <c r="A241" s="113" t="s">
        <v>183</v>
      </c>
      <c r="B241" s="114">
        <v>43959</v>
      </c>
      <c r="C241" s="115">
        <v>8.06</v>
      </c>
      <c r="D241" s="115"/>
      <c r="E241" s="115"/>
      <c r="F241" s="115"/>
      <c r="G241" s="115"/>
      <c r="H241" s="115"/>
      <c r="I241" s="115"/>
      <c r="J241" s="115"/>
      <c r="K241" s="115"/>
      <c r="L241" s="115"/>
      <c r="M241" s="115"/>
      <c r="N241" s="115">
        <v>-14.9379769892324</v>
      </c>
      <c r="O241" s="115"/>
      <c r="P241" s="115"/>
      <c r="Q241" s="115">
        <v>-8.2146171693735504</v>
      </c>
      <c r="R241" s="110"/>
    </row>
    <row r="242" spans="1:18" x14ac:dyDescent="0.25">
      <c r="A242" s="113" t="s">
        <v>184</v>
      </c>
      <c r="B242" s="114">
        <v>43959</v>
      </c>
      <c r="C242" s="115">
        <v>48.73</v>
      </c>
      <c r="D242" s="115"/>
      <c r="E242" s="115"/>
      <c r="F242" s="115"/>
      <c r="G242" s="115"/>
      <c r="H242" s="115"/>
      <c r="I242" s="115"/>
      <c r="J242" s="115"/>
      <c r="K242" s="115"/>
      <c r="L242" s="115"/>
      <c r="M242" s="115"/>
      <c r="N242" s="115">
        <v>-9.1117136338950697</v>
      </c>
      <c r="O242" s="115">
        <v>3.0838802330529198</v>
      </c>
      <c r="P242" s="115">
        <v>8.0372352364413899</v>
      </c>
      <c r="Q242" s="115">
        <v>19.9715338144009</v>
      </c>
      <c r="R242" s="110"/>
    </row>
    <row r="243" spans="1:18" x14ac:dyDescent="0.25">
      <c r="A243" s="113" t="s">
        <v>185</v>
      </c>
      <c r="B243" s="114">
        <v>43959</v>
      </c>
      <c r="C243" s="115">
        <v>8.0518999999999998</v>
      </c>
      <c r="D243" s="115"/>
      <c r="E243" s="115"/>
      <c r="F243" s="115"/>
      <c r="G243" s="115"/>
      <c r="H243" s="115"/>
      <c r="I243" s="115"/>
      <c r="J243" s="115"/>
      <c r="K243" s="115"/>
      <c r="L243" s="115"/>
      <c r="M243" s="115"/>
      <c r="N243" s="115"/>
      <c r="O243" s="115"/>
      <c r="P243" s="115"/>
      <c r="Q243" s="115">
        <v>-35.027413793103499</v>
      </c>
      <c r="R243" s="110"/>
    </row>
    <row r="244" spans="1:18" x14ac:dyDescent="0.25">
      <c r="A244" s="113" t="s">
        <v>186</v>
      </c>
      <c r="B244" s="114">
        <v>43959</v>
      </c>
      <c r="C244" s="115">
        <v>14.7685</v>
      </c>
      <c r="D244" s="115"/>
      <c r="E244" s="115"/>
      <c r="F244" s="115"/>
      <c r="G244" s="115"/>
      <c r="H244" s="115"/>
      <c r="I244" s="115"/>
      <c r="J244" s="115"/>
      <c r="K244" s="115"/>
      <c r="L244" s="115"/>
      <c r="M244" s="115"/>
      <c r="N244" s="115">
        <v>-16.260838605519801</v>
      </c>
      <c r="O244" s="115">
        <v>-1.67452624496528</v>
      </c>
      <c r="P244" s="115">
        <v>5.7192409785644402</v>
      </c>
      <c r="Q244" s="115">
        <v>14.5047233284228</v>
      </c>
      <c r="R244" s="110"/>
    </row>
    <row r="245" spans="1:18" x14ac:dyDescent="0.25">
      <c r="A245" s="113" t="s">
        <v>187</v>
      </c>
      <c r="B245" s="114">
        <v>43959</v>
      </c>
      <c r="C245" s="115">
        <v>40.375</v>
      </c>
      <c r="D245" s="115"/>
      <c r="E245" s="115"/>
      <c r="F245" s="115"/>
      <c r="G245" s="115"/>
      <c r="H245" s="115"/>
      <c r="I245" s="115"/>
      <c r="J245" s="115"/>
      <c r="K245" s="115"/>
      <c r="L245" s="115"/>
      <c r="M245" s="115"/>
      <c r="N245" s="115">
        <v>-13.4181808427848</v>
      </c>
      <c r="O245" s="115">
        <v>-0.71195615731831596</v>
      </c>
      <c r="P245" s="115">
        <v>6.4189889885904003</v>
      </c>
      <c r="Q245" s="115">
        <v>13.4190959970701</v>
      </c>
      <c r="R245" s="110"/>
    </row>
    <row r="246" spans="1:18" x14ac:dyDescent="0.25">
      <c r="A246" s="113" t="s">
        <v>188</v>
      </c>
      <c r="B246" s="114">
        <v>43959</v>
      </c>
      <c r="C246" s="115">
        <v>44.813000000000002</v>
      </c>
      <c r="D246" s="115"/>
      <c r="E246" s="115"/>
      <c r="F246" s="115"/>
      <c r="G246" s="115"/>
      <c r="H246" s="115"/>
      <c r="I246" s="115"/>
      <c r="J246" s="115"/>
      <c r="K246" s="115"/>
      <c r="L246" s="115"/>
      <c r="M246" s="115"/>
      <c r="N246" s="115">
        <v>-17.206399810468099</v>
      </c>
      <c r="O246" s="115">
        <v>-3.9958533357433499</v>
      </c>
      <c r="P246" s="115">
        <v>4.4643660348434899</v>
      </c>
      <c r="Q246" s="115">
        <v>12.1646858831815</v>
      </c>
      <c r="R246" s="110"/>
    </row>
    <row r="247" spans="1:18" x14ac:dyDescent="0.25">
      <c r="A247" s="113" t="s">
        <v>189</v>
      </c>
      <c r="B247" s="114">
        <v>43959</v>
      </c>
      <c r="C247" s="115">
        <v>58.341200000000001</v>
      </c>
      <c r="D247" s="115"/>
      <c r="E247" s="115"/>
      <c r="F247" s="115"/>
      <c r="G247" s="115"/>
      <c r="H247" s="115"/>
      <c r="I247" s="115"/>
      <c r="J247" s="115"/>
      <c r="K247" s="115"/>
      <c r="L247" s="115"/>
      <c r="M247" s="115"/>
      <c r="N247" s="115">
        <v>-14.0946620885085</v>
      </c>
      <c r="O247" s="115">
        <v>0.144185359996166</v>
      </c>
      <c r="P247" s="115">
        <v>3.3781855046682399</v>
      </c>
      <c r="Q247" s="115">
        <v>12.848047493287</v>
      </c>
      <c r="R247" s="110"/>
    </row>
    <row r="248" spans="1:18" x14ac:dyDescent="0.25">
      <c r="A248" s="113" t="s">
        <v>190</v>
      </c>
      <c r="B248" s="114">
        <v>43959</v>
      </c>
      <c r="C248" s="115">
        <v>10.068300000000001</v>
      </c>
      <c r="D248" s="115"/>
      <c r="E248" s="115"/>
      <c r="F248" s="115"/>
      <c r="G248" s="115"/>
      <c r="H248" s="115"/>
      <c r="I248" s="115"/>
      <c r="J248" s="115"/>
      <c r="K248" s="115"/>
      <c r="L248" s="115"/>
      <c r="M248" s="115"/>
      <c r="N248" s="115">
        <v>-15.3049778160528</v>
      </c>
      <c r="O248" s="115">
        <v>-3.7404197965172901</v>
      </c>
      <c r="P248" s="115"/>
      <c r="Q248" s="115">
        <v>0.192060862865951</v>
      </c>
      <c r="R248" s="110"/>
    </row>
    <row r="249" spans="1:18" x14ac:dyDescent="0.25">
      <c r="A249" s="113" t="s">
        <v>191</v>
      </c>
      <c r="B249" s="114">
        <v>43959</v>
      </c>
      <c r="C249" s="115">
        <v>15.743</v>
      </c>
      <c r="D249" s="115"/>
      <c r="E249" s="115"/>
      <c r="F249" s="115"/>
      <c r="G249" s="115"/>
      <c r="H249" s="115"/>
      <c r="I249" s="115"/>
      <c r="J249" s="115"/>
      <c r="K249" s="115"/>
      <c r="L249" s="115"/>
      <c r="M249" s="115"/>
      <c r="N249" s="115">
        <v>-11.9241567582649</v>
      </c>
      <c r="O249" s="115">
        <v>3.04537930497023</v>
      </c>
      <c r="P249" s="115"/>
      <c r="Q249" s="115">
        <v>13.1587884494664</v>
      </c>
      <c r="R249" s="110"/>
    </row>
    <row r="250" spans="1:18" x14ac:dyDescent="0.25">
      <c r="A250" s="113" t="s">
        <v>192</v>
      </c>
      <c r="B250" s="114">
        <v>43959</v>
      </c>
      <c r="C250" s="115">
        <v>15.0357</v>
      </c>
      <c r="D250" s="115"/>
      <c r="E250" s="115"/>
      <c r="F250" s="115"/>
      <c r="G250" s="115"/>
      <c r="H250" s="115"/>
      <c r="I250" s="115"/>
      <c r="J250" s="115"/>
      <c r="K250" s="115"/>
      <c r="L250" s="115"/>
      <c r="M250" s="115"/>
      <c r="N250" s="115">
        <v>-13.700116179236201</v>
      </c>
      <c r="O250" s="115">
        <v>-2.0970372908677302</v>
      </c>
      <c r="P250" s="115">
        <v>9.6348369388914694</v>
      </c>
      <c r="Q250" s="115">
        <v>9.5037771458117906</v>
      </c>
      <c r="R250" s="110"/>
    </row>
    <row r="251" spans="1:18" x14ac:dyDescent="0.25">
      <c r="A251" s="113" t="s">
        <v>193</v>
      </c>
      <c r="B251" s="114">
        <v>43959</v>
      </c>
      <c r="C251" s="115">
        <v>39.820099999999996</v>
      </c>
      <c r="D251" s="115"/>
      <c r="E251" s="115"/>
      <c r="F251" s="115"/>
      <c r="G251" s="115"/>
      <c r="H251" s="115"/>
      <c r="I251" s="115"/>
      <c r="J251" s="115"/>
      <c r="K251" s="115"/>
      <c r="L251" s="115"/>
      <c r="M251" s="115"/>
      <c r="N251" s="115">
        <v>-29.8403189610599</v>
      </c>
      <c r="O251" s="115">
        <v>-10.5917896868668</v>
      </c>
      <c r="P251" s="115">
        <v>-2.88415671719578</v>
      </c>
      <c r="Q251" s="115">
        <v>8.2396337266283002</v>
      </c>
      <c r="R251" s="110"/>
    </row>
    <row r="252" spans="1:18" x14ac:dyDescent="0.25">
      <c r="A252" s="113" t="s">
        <v>194</v>
      </c>
      <c r="B252" s="114">
        <v>43959</v>
      </c>
      <c r="C252" s="115">
        <v>8.9962</v>
      </c>
      <c r="D252" s="115"/>
      <c r="E252" s="115"/>
      <c r="F252" s="115"/>
      <c r="G252" s="115"/>
      <c r="H252" s="115"/>
      <c r="I252" s="115"/>
      <c r="J252" s="115"/>
      <c r="K252" s="115"/>
      <c r="L252" s="115"/>
      <c r="M252" s="115"/>
      <c r="N252" s="115"/>
      <c r="O252" s="115"/>
      <c r="P252" s="115"/>
      <c r="Q252" s="115">
        <v>-12.6777508650519</v>
      </c>
      <c r="R252" s="110"/>
    </row>
    <row r="253" spans="1:18" x14ac:dyDescent="0.25">
      <c r="A253" s="113" t="s">
        <v>195</v>
      </c>
      <c r="B253" s="114">
        <v>43959</v>
      </c>
      <c r="C253" s="115">
        <v>12.36</v>
      </c>
      <c r="D253" s="115"/>
      <c r="E253" s="115"/>
      <c r="F253" s="115"/>
      <c r="G253" s="115"/>
      <c r="H253" s="115"/>
      <c r="I253" s="115"/>
      <c r="J253" s="115"/>
      <c r="K253" s="115"/>
      <c r="L253" s="115"/>
      <c r="M253" s="115"/>
      <c r="N253" s="115">
        <v>-15.6460835402083</v>
      </c>
      <c r="O253" s="115">
        <v>-1.3693209810128399</v>
      </c>
      <c r="P253" s="115"/>
      <c r="Q253" s="115">
        <v>5.3503105590062097</v>
      </c>
      <c r="R253" s="110"/>
    </row>
    <row r="254" spans="1:18" x14ac:dyDescent="0.25">
      <c r="A254" s="113" t="s">
        <v>196</v>
      </c>
      <c r="B254" s="114">
        <v>43959</v>
      </c>
      <c r="C254" s="115">
        <v>158.21</v>
      </c>
      <c r="D254" s="115"/>
      <c r="E254" s="115"/>
      <c r="F254" s="115"/>
      <c r="G254" s="115"/>
      <c r="H254" s="115"/>
      <c r="I254" s="115"/>
      <c r="J254" s="115"/>
      <c r="K254" s="115"/>
      <c r="L254" s="115"/>
      <c r="M254" s="115"/>
      <c r="N254" s="115">
        <v>-19.1868411730084</v>
      </c>
      <c r="O254" s="115">
        <v>-4.7840838378949604</v>
      </c>
      <c r="P254" s="115">
        <v>1.01091154213242</v>
      </c>
      <c r="Q254" s="115">
        <v>7.5252391121919597</v>
      </c>
      <c r="R254" s="110"/>
    </row>
    <row r="255" spans="1:18" x14ac:dyDescent="0.25">
      <c r="A255" s="113" t="s">
        <v>197</v>
      </c>
      <c r="B255" s="114">
        <v>43959</v>
      </c>
      <c r="C255" s="115">
        <v>170.15</v>
      </c>
      <c r="D255" s="115"/>
      <c r="E255" s="115"/>
      <c r="F255" s="115"/>
      <c r="G255" s="115"/>
      <c r="H255" s="115"/>
      <c r="I255" s="115"/>
      <c r="J255" s="115"/>
      <c r="K255" s="115"/>
      <c r="L255" s="115"/>
      <c r="M255" s="115"/>
      <c r="N255" s="115">
        <v>-18.36254230027</v>
      </c>
      <c r="O255" s="115">
        <v>-3.4478523301516</v>
      </c>
      <c r="P255" s="115">
        <v>4.9031320478930001</v>
      </c>
      <c r="Q255" s="115">
        <v>13.403903336447099</v>
      </c>
      <c r="R255" s="110"/>
    </row>
    <row r="256" spans="1:18" x14ac:dyDescent="0.25">
      <c r="A256" s="113" t="s">
        <v>198</v>
      </c>
      <c r="B256" s="114">
        <v>43959</v>
      </c>
      <c r="C256" s="115">
        <v>82.9071</v>
      </c>
      <c r="D256" s="115"/>
      <c r="E256" s="115"/>
      <c r="F256" s="115"/>
      <c r="G256" s="115"/>
      <c r="H256" s="115"/>
      <c r="I256" s="115"/>
      <c r="J256" s="115"/>
      <c r="K256" s="115"/>
      <c r="L256" s="115"/>
      <c r="M256" s="115"/>
      <c r="N256" s="115">
        <v>-9.4550697708894909</v>
      </c>
      <c r="O256" s="115">
        <v>0.14706241666214301</v>
      </c>
      <c r="P256" s="115">
        <v>8.8541539380783707</v>
      </c>
      <c r="Q256" s="115">
        <v>15.2320768548472</v>
      </c>
      <c r="R256" s="110"/>
    </row>
    <row r="257" spans="1:18" x14ac:dyDescent="0.25">
      <c r="A257" s="113" t="s">
        <v>199</v>
      </c>
      <c r="B257" s="114">
        <v>43959</v>
      </c>
      <c r="C257" s="115">
        <v>40.24</v>
      </c>
      <c r="D257" s="115"/>
      <c r="E257" s="115"/>
      <c r="F257" s="115"/>
      <c r="G257" s="115"/>
      <c r="H257" s="115"/>
      <c r="I257" s="115"/>
      <c r="J257" s="115"/>
      <c r="K257" s="115"/>
      <c r="L257" s="115"/>
      <c r="M257" s="115"/>
      <c r="N257" s="115">
        <v>-25.0939795181053</v>
      </c>
      <c r="O257" s="115">
        <v>-5.717298278406</v>
      </c>
      <c r="P257" s="115">
        <v>1.8319587331879901</v>
      </c>
      <c r="Q257" s="115">
        <v>26.571015888300401</v>
      </c>
      <c r="R257" s="110"/>
    </row>
    <row r="258" spans="1:18" x14ac:dyDescent="0.25">
      <c r="A258" s="113" t="s">
        <v>372</v>
      </c>
      <c r="B258" s="114">
        <v>43959</v>
      </c>
      <c r="C258" s="115">
        <v>119.66670000000001</v>
      </c>
      <c r="D258" s="115"/>
      <c r="E258" s="115"/>
      <c r="F258" s="115"/>
      <c r="G258" s="115"/>
      <c r="H258" s="115"/>
      <c r="I258" s="115"/>
      <c r="J258" s="115"/>
      <c r="K258" s="115"/>
      <c r="L258" s="115"/>
      <c r="M258" s="115"/>
      <c r="N258" s="115">
        <v>-17.129802301495999</v>
      </c>
      <c r="O258" s="115">
        <v>-3.2376062462933501</v>
      </c>
      <c r="P258" s="115">
        <v>1.6672071881575501</v>
      </c>
      <c r="Q258" s="115">
        <v>10.488521711451099</v>
      </c>
      <c r="R258" s="110"/>
    </row>
    <row r="259" spans="1:18" x14ac:dyDescent="0.25">
      <c r="A259" s="113" t="s">
        <v>201</v>
      </c>
      <c r="B259" s="114">
        <v>43959</v>
      </c>
      <c r="C259" s="115">
        <v>10.920400000000001</v>
      </c>
      <c r="D259" s="115"/>
      <c r="E259" s="115"/>
      <c r="F259" s="115"/>
      <c r="G259" s="115"/>
      <c r="H259" s="115"/>
      <c r="I259" s="115"/>
      <c r="J259" s="115"/>
      <c r="K259" s="115"/>
      <c r="L259" s="115"/>
      <c r="M259" s="115"/>
      <c r="N259" s="115">
        <v>-18.3786415518349</v>
      </c>
      <c r="O259" s="115">
        <v>-4.5793027004658899</v>
      </c>
      <c r="P259" s="115">
        <v>1.9587796588334401</v>
      </c>
      <c r="Q259" s="115">
        <v>1.83434083199341</v>
      </c>
      <c r="R259" s="110"/>
    </row>
    <row r="260" spans="1:18" x14ac:dyDescent="0.25">
      <c r="A260" s="113" t="s">
        <v>202</v>
      </c>
      <c r="B260" s="114">
        <v>43959</v>
      </c>
      <c r="C260" s="115">
        <v>11.7372</v>
      </c>
      <c r="D260" s="115"/>
      <c r="E260" s="115"/>
      <c r="F260" s="115"/>
      <c r="G260" s="115"/>
      <c r="H260" s="115"/>
      <c r="I260" s="115"/>
      <c r="J260" s="115"/>
      <c r="K260" s="115"/>
      <c r="L260" s="115"/>
      <c r="M260" s="115"/>
      <c r="N260" s="115">
        <v>-15.0193144918422</v>
      </c>
      <c r="O260" s="115">
        <v>-2.9223077793260601</v>
      </c>
      <c r="P260" s="115">
        <v>4.5027077207241204</v>
      </c>
      <c r="Q260" s="115">
        <v>3.3459920932905498</v>
      </c>
      <c r="R260" s="110"/>
    </row>
    <row r="261" spans="1:18" x14ac:dyDescent="0.25">
      <c r="A261" s="113" t="s">
        <v>203</v>
      </c>
      <c r="B261" s="114">
        <v>43959</v>
      </c>
      <c r="C261" s="115">
        <v>11.5731</v>
      </c>
      <c r="D261" s="115"/>
      <c r="E261" s="115"/>
      <c r="F261" s="115"/>
      <c r="G261" s="115"/>
      <c r="H261" s="115"/>
      <c r="I261" s="115"/>
      <c r="J261" s="115"/>
      <c r="K261" s="115"/>
      <c r="L261" s="115"/>
      <c r="M261" s="115"/>
      <c r="N261" s="115">
        <v>-15.3530680229797</v>
      </c>
      <c r="O261" s="115">
        <v>-2.1856889577472098</v>
      </c>
      <c r="P261" s="115"/>
      <c r="Q261" s="115">
        <v>3.8304302868579101</v>
      </c>
      <c r="R261" s="110"/>
    </row>
    <row r="262" spans="1:18" x14ac:dyDescent="0.25">
      <c r="A262" s="113" t="s">
        <v>204</v>
      </c>
      <c r="B262" s="114">
        <v>43959</v>
      </c>
      <c r="C262" s="115">
        <v>11.801500000000001</v>
      </c>
      <c r="D262" s="115"/>
      <c r="E262" s="115"/>
      <c r="F262" s="115"/>
      <c r="G262" s="115"/>
      <c r="H262" s="115"/>
      <c r="I262" s="115"/>
      <c r="J262" s="115"/>
      <c r="K262" s="115"/>
      <c r="L262" s="115"/>
      <c r="M262" s="115"/>
      <c r="N262" s="115">
        <v>-5.45432604334649</v>
      </c>
      <c r="O262" s="115">
        <v>4.8918720251395698</v>
      </c>
      <c r="P262" s="115"/>
      <c r="Q262" s="115">
        <v>5.7984788359788402</v>
      </c>
      <c r="R262" s="110"/>
    </row>
    <row r="263" spans="1:18" x14ac:dyDescent="0.25">
      <c r="A263" s="113" t="s">
        <v>205</v>
      </c>
      <c r="B263" s="114">
        <v>43959</v>
      </c>
      <c r="C263" s="115">
        <v>8.6654</v>
      </c>
      <c r="D263" s="115"/>
      <c r="E263" s="115"/>
      <c r="F263" s="115"/>
      <c r="G263" s="115"/>
      <c r="H263" s="115"/>
      <c r="I263" s="115"/>
      <c r="J263" s="115"/>
      <c r="K263" s="115"/>
      <c r="L263" s="115"/>
      <c r="M263" s="115"/>
      <c r="N263" s="115">
        <v>-12.842095940641499</v>
      </c>
      <c r="O263" s="115"/>
      <c r="P263" s="115"/>
      <c r="Q263" s="115">
        <v>-6.3017981888745203</v>
      </c>
      <c r="R263" s="110"/>
    </row>
    <row r="264" spans="1:18" x14ac:dyDescent="0.25">
      <c r="A264" s="113" t="s">
        <v>206</v>
      </c>
      <c r="B264" s="114">
        <v>43959</v>
      </c>
      <c r="C264" s="115">
        <v>8.7561999999999998</v>
      </c>
      <c r="D264" s="115"/>
      <c r="E264" s="115"/>
      <c r="F264" s="115"/>
      <c r="G264" s="115"/>
      <c r="H264" s="115"/>
      <c r="I264" s="115"/>
      <c r="J264" s="115"/>
      <c r="K264" s="115"/>
      <c r="L264" s="115"/>
      <c r="M264" s="115"/>
      <c r="N264" s="115">
        <v>-14.8551101032775</v>
      </c>
      <c r="O264" s="115"/>
      <c r="P264" s="115"/>
      <c r="Q264" s="115">
        <v>-6.8681845688351002</v>
      </c>
      <c r="R264" s="110"/>
    </row>
    <row r="265" spans="1:18" x14ac:dyDescent="0.25">
      <c r="A265" s="113" t="s">
        <v>207</v>
      </c>
      <c r="B265" s="114">
        <v>43959</v>
      </c>
      <c r="C265" s="115">
        <v>25.2072</v>
      </c>
      <c r="D265" s="115"/>
      <c r="E265" s="115"/>
      <c r="F265" s="115"/>
      <c r="G265" s="115"/>
      <c r="H265" s="115"/>
      <c r="I265" s="115"/>
      <c r="J265" s="115"/>
      <c r="K265" s="115"/>
      <c r="L265" s="115"/>
      <c r="M265" s="115"/>
      <c r="N265" s="115">
        <v>3.7827680972959201</v>
      </c>
      <c r="O265" s="115">
        <v>8.5137266680403396</v>
      </c>
      <c r="P265" s="115">
        <v>11.7944676625673</v>
      </c>
      <c r="Q265" s="115">
        <v>24.857268248992401</v>
      </c>
      <c r="R265" s="110"/>
    </row>
    <row r="266" spans="1:18" x14ac:dyDescent="0.25">
      <c r="A266" s="113" t="s">
        <v>208</v>
      </c>
      <c r="B266" s="114">
        <v>43959</v>
      </c>
      <c r="C266" s="115">
        <v>9.6563999999999997</v>
      </c>
      <c r="D266" s="115"/>
      <c r="E266" s="115"/>
      <c r="F266" s="115"/>
      <c r="G266" s="115"/>
      <c r="H266" s="115"/>
      <c r="I266" s="115"/>
      <c r="J266" s="115"/>
      <c r="K266" s="115"/>
      <c r="L266" s="115"/>
      <c r="M266" s="115"/>
      <c r="N266" s="115">
        <v>-5.2778117208720001</v>
      </c>
      <c r="O266" s="115"/>
      <c r="P266" s="115"/>
      <c r="Q266" s="115">
        <v>-2.67407249466951</v>
      </c>
      <c r="R266" s="110"/>
    </row>
    <row r="267" spans="1:18" x14ac:dyDescent="0.25">
      <c r="A267" s="113" t="s">
        <v>209</v>
      </c>
      <c r="B267" s="114">
        <v>43959</v>
      </c>
      <c r="C267" s="115">
        <v>77.537999999999997</v>
      </c>
      <c r="D267" s="115"/>
      <c r="E267" s="115"/>
      <c r="F267" s="115"/>
      <c r="G267" s="115"/>
      <c r="H267" s="115"/>
      <c r="I267" s="115"/>
      <c r="J267" s="115"/>
      <c r="K267" s="115"/>
      <c r="L267" s="115"/>
      <c r="M267" s="115"/>
      <c r="N267" s="115">
        <v>-23.403290049655901</v>
      </c>
      <c r="O267" s="115">
        <v>-6.7432587561142601</v>
      </c>
      <c r="P267" s="115">
        <v>1.90257330876374</v>
      </c>
      <c r="Q267" s="115">
        <v>8.0575290123633891</v>
      </c>
      <c r="R267" s="110"/>
    </row>
    <row r="268" spans="1:18" x14ac:dyDescent="0.25">
      <c r="A268" s="113" t="s">
        <v>210</v>
      </c>
      <c r="B268" s="114">
        <v>43959</v>
      </c>
      <c r="C268" s="115">
        <v>6.7370999999999999</v>
      </c>
      <c r="D268" s="115"/>
      <c r="E268" s="115"/>
      <c r="F268" s="115"/>
      <c r="G268" s="115"/>
      <c r="H268" s="115"/>
      <c r="I268" s="115"/>
      <c r="J268" s="115"/>
      <c r="K268" s="115"/>
      <c r="L268" s="115"/>
      <c r="M268" s="115"/>
      <c r="N268" s="115">
        <v>-33.734313300839503</v>
      </c>
      <c r="O268" s="115">
        <v>-14.982615598795499</v>
      </c>
      <c r="P268" s="115"/>
      <c r="Q268" s="115">
        <v>-9.3998303078137297</v>
      </c>
      <c r="R268" s="110"/>
    </row>
    <row r="269" spans="1:18" x14ac:dyDescent="0.25">
      <c r="A269" s="113" t="s">
        <v>211</v>
      </c>
      <c r="B269" s="114">
        <v>43959</v>
      </c>
      <c r="C269" s="115">
        <v>5.6882000000000001</v>
      </c>
      <c r="D269" s="115"/>
      <c r="E269" s="115"/>
      <c r="F269" s="115"/>
      <c r="G269" s="115"/>
      <c r="H269" s="115"/>
      <c r="I269" s="115"/>
      <c r="J269" s="115"/>
      <c r="K269" s="115"/>
      <c r="L269" s="115"/>
      <c r="M269" s="115"/>
      <c r="N269" s="115">
        <v>-33.708824812912503</v>
      </c>
      <c r="O269" s="115">
        <v>-14.856499480634101</v>
      </c>
      <c r="P269" s="115"/>
      <c r="Q269" s="115">
        <v>-13.7932252410167</v>
      </c>
      <c r="R269" s="110"/>
    </row>
    <row r="270" spans="1:18" x14ac:dyDescent="0.25">
      <c r="A270" s="113" t="s">
        <v>212</v>
      </c>
      <c r="B270" s="114">
        <v>43959</v>
      </c>
      <c r="C270" s="115">
        <v>5.548</v>
      </c>
      <c r="D270" s="115"/>
      <c r="E270" s="115"/>
      <c r="F270" s="115"/>
      <c r="G270" s="115"/>
      <c r="H270" s="115"/>
      <c r="I270" s="115"/>
      <c r="J270" s="115"/>
      <c r="K270" s="115"/>
      <c r="L270" s="115"/>
      <c r="M270" s="115"/>
      <c r="N270" s="115">
        <v>-33.9457566951423</v>
      </c>
      <c r="O270" s="115"/>
      <c r="P270" s="115"/>
      <c r="Q270" s="115">
        <v>-15.6549132947977</v>
      </c>
      <c r="R270" s="110"/>
    </row>
    <row r="271" spans="1:18" x14ac:dyDescent="0.25">
      <c r="A271" s="113" t="s">
        <v>213</v>
      </c>
      <c r="B271" s="114">
        <v>43959</v>
      </c>
      <c r="C271" s="115">
        <v>5.1856</v>
      </c>
      <c r="D271" s="115"/>
      <c r="E271" s="115"/>
      <c r="F271" s="115"/>
      <c r="G271" s="115"/>
      <c r="H271" s="115"/>
      <c r="I271" s="115"/>
      <c r="J271" s="115"/>
      <c r="K271" s="115"/>
      <c r="L271" s="115"/>
      <c r="M271" s="115"/>
      <c r="N271" s="115">
        <v>-35.2555344618996</v>
      </c>
      <c r="O271" s="115"/>
      <c r="P271" s="115"/>
      <c r="Q271" s="115">
        <v>-18.4392025183631</v>
      </c>
      <c r="R271" s="110"/>
    </row>
    <row r="272" spans="1:18" x14ac:dyDescent="0.25">
      <c r="A272" s="113" t="s">
        <v>214</v>
      </c>
      <c r="B272" s="114">
        <v>43959</v>
      </c>
      <c r="C272" s="115">
        <v>10.9718</v>
      </c>
      <c r="D272" s="115"/>
      <c r="E272" s="115"/>
      <c r="F272" s="115"/>
      <c r="G272" s="115"/>
      <c r="H272" s="115"/>
      <c r="I272" s="115"/>
      <c r="J272" s="115"/>
      <c r="K272" s="115"/>
      <c r="L272" s="115"/>
      <c r="M272" s="115"/>
      <c r="N272" s="115">
        <v>-18.733235082294801</v>
      </c>
      <c r="O272" s="115">
        <v>-4.1842293210033903</v>
      </c>
      <c r="P272" s="115">
        <v>2.3616838088428</v>
      </c>
      <c r="Q272" s="115">
        <v>1.8968288770053501</v>
      </c>
      <c r="R272" s="110"/>
    </row>
    <row r="273" spans="1:18" x14ac:dyDescent="0.25">
      <c r="A273" s="113" t="s">
        <v>215</v>
      </c>
      <c r="B273" s="114">
        <v>43959</v>
      </c>
      <c r="C273" s="115">
        <v>12.0672</v>
      </c>
      <c r="D273" s="115"/>
      <c r="E273" s="115"/>
      <c r="F273" s="115"/>
      <c r="G273" s="115"/>
      <c r="H273" s="115"/>
      <c r="I273" s="115"/>
      <c r="J273" s="115"/>
      <c r="K273" s="115"/>
      <c r="L273" s="115"/>
      <c r="M273" s="115"/>
      <c r="N273" s="115">
        <v>-16.766990016598601</v>
      </c>
      <c r="O273" s="115">
        <v>-3.2985152297833</v>
      </c>
      <c r="P273" s="115"/>
      <c r="Q273" s="115">
        <v>5.00018555334659</v>
      </c>
      <c r="R273" s="110"/>
    </row>
    <row r="274" spans="1:18" x14ac:dyDescent="0.25">
      <c r="A274" s="113" t="s">
        <v>216</v>
      </c>
      <c r="B274" s="114">
        <v>43959</v>
      </c>
      <c r="C274" s="115">
        <v>5.5602</v>
      </c>
      <c r="D274" s="115"/>
      <c r="E274" s="115"/>
      <c r="F274" s="115"/>
      <c r="G274" s="115"/>
      <c r="H274" s="115"/>
      <c r="I274" s="115"/>
      <c r="J274" s="115"/>
      <c r="K274" s="115"/>
      <c r="L274" s="115"/>
      <c r="M274" s="115"/>
      <c r="N274" s="115">
        <v>-33.933301938779103</v>
      </c>
      <c r="O274" s="115"/>
      <c r="P274" s="115"/>
      <c r="Q274" s="115">
        <v>-20.991282383419701</v>
      </c>
      <c r="R274" s="110"/>
    </row>
    <row r="275" spans="1:18" x14ac:dyDescent="0.25">
      <c r="A275" s="113" t="s">
        <v>217</v>
      </c>
      <c r="B275" s="114">
        <v>43959</v>
      </c>
      <c r="C275" s="115">
        <v>6.7568999999999999</v>
      </c>
      <c r="D275" s="115"/>
      <c r="E275" s="115"/>
      <c r="F275" s="115"/>
      <c r="G275" s="115"/>
      <c r="H275" s="115"/>
      <c r="I275" s="115"/>
      <c r="J275" s="115"/>
      <c r="K275" s="115"/>
      <c r="L275" s="115"/>
      <c r="M275" s="115"/>
      <c r="N275" s="115">
        <v>-30.019752695327401</v>
      </c>
      <c r="O275" s="115"/>
      <c r="P275" s="115"/>
      <c r="Q275" s="115">
        <v>-17.433453608247401</v>
      </c>
      <c r="R275" s="110"/>
    </row>
    <row r="276" spans="1:18" x14ac:dyDescent="0.25">
      <c r="A276" s="113" t="s">
        <v>218</v>
      </c>
      <c r="B276" s="114">
        <v>43959</v>
      </c>
      <c r="C276" s="115">
        <v>15.9565</v>
      </c>
      <c r="D276" s="115"/>
      <c r="E276" s="115"/>
      <c r="F276" s="115"/>
      <c r="G276" s="115"/>
      <c r="H276" s="115"/>
      <c r="I276" s="115"/>
      <c r="J276" s="115"/>
      <c r="K276" s="115"/>
      <c r="L276" s="115"/>
      <c r="M276" s="115"/>
      <c r="N276" s="115">
        <v>-13.9285940204109</v>
      </c>
      <c r="O276" s="115">
        <v>-0.36311916247070303</v>
      </c>
      <c r="P276" s="115">
        <v>8.0843119546485003</v>
      </c>
      <c r="Q276" s="115">
        <v>10.688901179941</v>
      </c>
      <c r="R276" s="110"/>
    </row>
    <row r="277" spans="1:18" x14ac:dyDescent="0.25">
      <c r="A277" s="113" t="s">
        <v>219</v>
      </c>
      <c r="B277" s="114">
        <v>43959</v>
      </c>
      <c r="C277" s="115">
        <v>69.099999999999994</v>
      </c>
      <c r="D277" s="115"/>
      <c r="E277" s="115"/>
      <c r="F277" s="115"/>
      <c r="G277" s="115"/>
      <c r="H277" s="115"/>
      <c r="I277" s="115"/>
      <c r="J277" s="115"/>
      <c r="K277" s="115"/>
      <c r="L277" s="115"/>
      <c r="M277" s="115"/>
      <c r="N277" s="115">
        <v>-13.6738261738262</v>
      </c>
      <c r="O277" s="115">
        <v>0.64355841300365402</v>
      </c>
      <c r="P277" s="115">
        <v>6.0934167117619298</v>
      </c>
      <c r="Q277" s="115">
        <v>10.688777662176999</v>
      </c>
      <c r="R277" s="110"/>
    </row>
    <row r="278" spans="1:18" x14ac:dyDescent="0.25">
      <c r="A278" s="113" t="s">
        <v>220</v>
      </c>
      <c r="B278" s="114">
        <v>43959</v>
      </c>
      <c r="C278" s="115">
        <v>21.79</v>
      </c>
      <c r="D278" s="115"/>
      <c r="E278" s="115"/>
      <c r="F278" s="115"/>
      <c r="G278" s="115"/>
      <c r="H278" s="115"/>
      <c r="I278" s="115"/>
      <c r="J278" s="115"/>
      <c r="K278" s="115"/>
      <c r="L278" s="115"/>
      <c r="M278" s="115"/>
      <c r="N278" s="115">
        <v>-11.283697076046799</v>
      </c>
      <c r="O278" s="115">
        <v>-1.2361667059100501</v>
      </c>
      <c r="P278" s="115">
        <v>1.52994390250762</v>
      </c>
      <c r="Q278" s="115">
        <v>8.9694026149146993</v>
      </c>
      <c r="R278" s="110"/>
    </row>
    <row r="279" spans="1:18" x14ac:dyDescent="0.25">
      <c r="A279" s="113" t="s">
        <v>221</v>
      </c>
      <c r="B279" s="114">
        <v>43959</v>
      </c>
      <c r="C279" s="115">
        <v>10.5732</v>
      </c>
      <c r="D279" s="115"/>
      <c r="E279" s="115"/>
      <c r="F279" s="115"/>
      <c r="G279" s="115"/>
      <c r="H279" s="115"/>
      <c r="I279" s="115"/>
      <c r="J279" s="115"/>
      <c r="K279" s="115"/>
      <c r="L279" s="115"/>
      <c r="M279" s="115"/>
      <c r="N279" s="115">
        <v>-23.093263772541899</v>
      </c>
      <c r="O279" s="115">
        <v>-7.1174648027385201</v>
      </c>
      <c r="P279" s="115"/>
      <c r="Q279" s="115">
        <v>1.3947866666666699</v>
      </c>
      <c r="R279" s="110"/>
    </row>
    <row r="280" spans="1:18" x14ac:dyDescent="0.25">
      <c r="A280" s="113" t="s">
        <v>222</v>
      </c>
      <c r="B280" s="114">
        <v>43959</v>
      </c>
      <c r="C280" s="115">
        <v>7.7591999999999999</v>
      </c>
      <c r="D280" s="115"/>
      <c r="E280" s="115"/>
      <c r="F280" s="115"/>
      <c r="G280" s="115"/>
      <c r="H280" s="115"/>
      <c r="I280" s="115"/>
      <c r="J280" s="115"/>
      <c r="K280" s="115"/>
      <c r="L280" s="115"/>
      <c r="M280" s="115"/>
      <c r="N280" s="115">
        <v>-25.814023188615501</v>
      </c>
      <c r="O280" s="115">
        <v>-10.4229566661623</v>
      </c>
      <c r="P280" s="115"/>
      <c r="Q280" s="115">
        <v>-6.8214512093411201</v>
      </c>
      <c r="R280" s="110"/>
    </row>
    <row r="281" spans="1:18" x14ac:dyDescent="0.25">
      <c r="A281" s="113" t="s">
        <v>223</v>
      </c>
      <c r="B281" s="114">
        <v>43959</v>
      </c>
      <c r="C281" s="115">
        <v>7.4137000000000004</v>
      </c>
      <c r="D281" s="115"/>
      <c r="E281" s="115"/>
      <c r="F281" s="115"/>
      <c r="G281" s="115"/>
      <c r="H281" s="115"/>
      <c r="I281" s="115"/>
      <c r="J281" s="115"/>
      <c r="K281" s="115"/>
      <c r="L281" s="115"/>
      <c r="M281" s="115"/>
      <c r="N281" s="115">
        <v>-23.2162258432685</v>
      </c>
      <c r="O281" s="115">
        <v>-8.9508966834386605</v>
      </c>
      <c r="P281" s="115"/>
      <c r="Q281" s="115">
        <v>-8.3098547535211207</v>
      </c>
      <c r="R281" s="110"/>
    </row>
    <row r="282" spans="1:18" x14ac:dyDescent="0.25">
      <c r="A282" s="113" t="s">
        <v>224</v>
      </c>
      <c r="B282" s="114">
        <v>43959</v>
      </c>
      <c r="C282" s="115">
        <v>6.8525999999999998</v>
      </c>
      <c r="D282" s="115"/>
      <c r="E282" s="115"/>
      <c r="F282" s="115"/>
      <c r="G282" s="115"/>
      <c r="H282" s="115"/>
      <c r="I282" s="115"/>
      <c r="J282" s="115"/>
      <c r="K282" s="115"/>
      <c r="L282" s="115"/>
      <c r="M282" s="115"/>
      <c r="N282" s="115">
        <v>-20.349850163774502</v>
      </c>
      <c r="O282" s="115"/>
      <c r="P282" s="115"/>
      <c r="Q282" s="115">
        <v>-13.659940546967899</v>
      </c>
      <c r="R282" s="110"/>
    </row>
    <row r="283" spans="1:18" x14ac:dyDescent="0.25">
      <c r="A283" s="113" t="s">
        <v>225</v>
      </c>
      <c r="B283" s="114">
        <v>43959</v>
      </c>
      <c r="C283" s="115">
        <v>7.1891999999999996</v>
      </c>
      <c r="D283" s="115"/>
      <c r="E283" s="115"/>
      <c r="F283" s="115"/>
      <c r="G283" s="115"/>
      <c r="H283" s="115"/>
      <c r="I283" s="115"/>
      <c r="J283" s="115"/>
      <c r="K283" s="115"/>
      <c r="L283" s="115"/>
      <c r="M283" s="115"/>
      <c r="N283" s="115">
        <v>-18.443885223908701</v>
      </c>
      <c r="O283" s="115"/>
      <c r="P283" s="115"/>
      <c r="Q283" s="115">
        <v>-13.272212160414</v>
      </c>
      <c r="R283" s="109"/>
    </row>
    <row r="284" spans="1:18" x14ac:dyDescent="0.25">
      <c r="A284" s="113" t="s">
        <v>226</v>
      </c>
      <c r="B284" s="114">
        <v>43959</v>
      </c>
      <c r="C284" s="115">
        <v>77.045100000000005</v>
      </c>
      <c r="D284" s="115"/>
      <c r="E284" s="115"/>
      <c r="F284" s="115"/>
      <c r="G284" s="115"/>
      <c r="H284" s="115"/>
      <c r="I284" s="115"/>
      <c r="J284" s="115"/>
      <c r="K284" s="115"/>
      <c r="L284" s="115"/>
      <c r="M284" s="115"/>
      <c r="N284" s="115">
        <v>-12.8591439302457</v>
      </c>
      <c r="O284" s="115">
        <v>-1.7219973105592801</v>
      </c>
      <c r="P284" s="115">
        <v>4.0793483768994996</v>
      </c>
      <c r="Q284" s="115">
        <v>11.069436196937801</v>
      </c>
      <c r="R284" s="110"/>
    </row>
    <row r="285" spans="1:18" x14ac:dyDescent="0.25">
      <c r="A285" s="135"/>
      <c r="B285" s="135"/>
      <c r="C285" s="135"/>
      <c r="D285" s="117"/>
      <c r="E285" s="117"/>
      <c r="F285" s="117"/>
      <c r="G285" s="117"/>
      <c r="H285" s="117"/>
      <c r="I285" s="117"/>
      <c r="J285" s="117"/>
      <c r="K285" s="117"/>
      <c r="L285" s="117"/>
      <c r="M285" s="117"/>
      <c r="N285" s="117" t="s">
        <v>4</v>
      </c>
      <c r="O285" s="117" t="s">
        <v>5</v>
      </c>
      <c r="P285" s="117" t="s">
        <v>6</v>
      </c>
      <c r="Q285" s="117" t="s">
        <v>46</v>
      </c>
      <c r="R285" s="110"/>
    </row>
    <row r="286" spans="1:18" x14ac:dyDescent="0.25">
      <c r="A286" s="135"/>
      <c r="B286" s="135"/>
      <c r="C286" s="135"/>
      <c r="D286" s="117"/>
      <c r="E286" s="117"/>
      <c r="F286" s="117"/>
      <c r="G286" s="117"/>
      <c r="H286" s="117"/>
      <c r="I286" s="117"/>
      <c r="J286" s="117"/>
      <c r="K286" s="117"/>
      <c r="L286" s="117"/>
      <c r="M286" s="117"/>
      <c r="N286" s="117" t="s">
        <v>0</v>
      </c>
      <c r="O286" s="117" t="s">
        <v>0</v>
      </c>
      <c r="P286" s="117" t="s">
        <v>0</v>
      </c>
      <c r="Q286" s="117" t="s">
        <v>0</v>
      </c>
      <c r="R286" s="110"/>
    </row>
    <row r="287" spans="1:18" x14ac:dyDescent="0.25">
      <c r="A287" s="117" t="s">
        <v>7</v>
      </c>
      <c r="B287" s="117" t="s">
        <v>8</v>
      </c>
      <c r="C287" s="117" t="s">
        <v>9</v>
      </c>
      <c r="D287" s="117"/>
      <c r="E287" s="117"/>
      <c r="F287" s="117"/>
      <c r="G287" s="117"/>
      <c r="H287" s="117"/>
      <c r="I287" s="117"/>
      <c r="J287" s="117"/>
      <c r="K287" s="117"/>
      <c r="L287" s="117"/>
      <c r="M287" s="117"/>
      <c r="N287" s="117"/>
      <c r="O287" s="117"/>
      <c r="P287" s="117"/>
      <c r="Q287" s="117"/>
      <c r="R287" s="110"/>
    </row>
    <row r="288" spans="1:18" x14ac:dyDescent="0.25">
      <c r="A288" s="112" t="s">
        <v>387</v>
      </c>
      <c r="B288" s="112"/>
      <c r="C288" s="112"/>
      <c r="D288" s="112"/>
      <c r="E288" s="112"/>
      <c r="F288" s="112"/>
      <c r="G288" s="112"/>
      <c r="H288" s="112"/>
      <c r="I288" s="112"/>
      <c r="J288" s="112"/>
      <c r="K288" s="112"/>
      <c r="L288" s="112"/>
      <c r="M288" s="112"/>
      <c r="N288" s="112"/>
      <c r="O288" s="112"/>
      <c r="P288" s="112"/>
      <c r="Q288" s="112"/>
      <c r="R288" s="110"/>
    </row>
    <row r="289" spans="1:18" x14ac:dyDescent="0.25">
      <c r="A289" s="113" t="s">
        <v>266</v>
      </c>
      <c r="B289" s="114">
        <v>43959</v>
      </c>
      <c r="C289" s="115">
        <v>33.06</v>
      </c>
      <c r="D289" s="115"/>
      <c r="E289" s="115"/>
      <c r="F289" s="115"/>
      <c r="G289" s="115"/>
      <c r="H289" s="115"/>
      <c r="I289" s="115"/>
      <c r="J289" s="115"/>
      <c r="K289" s="115"/>
      <c r="L289" s="115"/>
      <c r="M289" s="115"/>
      <c r="N289" s="115">
        <v>-13.101258007919601</v>
      </c>
      <c r="O289" s="115">
        <v>-0.505942479925376</v>
      </c>
      <c r="P289" s="115">
        <v>4.8145436076470602</v>
      </c>
      <c r="Q289" s="115">
        <v>16.949053564236799</v>
      </c>
      <c r="R289" s="110"/>
    </row>
    <row r="290" spans="1:18" x14ac:dyDescent="0.25">
      <c r="A290" s="113" t="s">
        <v>406</v>
      </c>
      <c r="B290" s="114">
        <v>43959</v>
      </c>
      <c r="C290" s="115">
        <v>27.03</v>
      </c>
      <c r="D290" s="115"/>
      <c r="E290" s="115"/>
      <c r="F290" s="115"/>
      <c r="G290" s="115"/>
      <c r="H290" s="115"/>
      <c r="I290" s="115"/>
      <c r="J290" s="115"/>
      <c r="K290" s="115"/>
      <c r="L290" s="115"/>
      <c r="M290" s="115"/>
      <c r="N290" s="115">
        <v>-11.807181889149099</v>
      </c>
      <c r="O290" s="115">
        <v>0.34859130909339398</v>
      </c>
      <c r="P290" s="115">
        <v>5.6998876419408697</v>
      </c>
      <c r="Q290" s="115">
        <v>14.2633483841214</v>
      </c>
      <c r="R290" s="109"/>
    </row>
    <row r="291" spans="1:18" x14ac:dyDescent="0.25">
      <c r="A291" s="113" t="s">
        <v>267</v>
      </c>
      <c r="B291" s="114">
        <v>43959</v>
      </c>
      <c r="C291" s="115">
        <v>27.03</v>
      </c>
      <c r="D291" s="115"/>
      <c r="E291" s="115"/>
      <c r="F291" s="115"/>
      <c r="G291" s="115"/>
      <c r="H291" s="115"/>
      <c r="I291" s="115"/>
      <c r="J291" s="115"/>
      <c r="K291" s="115"/>
      <c r="L291" s="115"/>
      <c r="M291" s="115"/>
      <c r="N291" s="115">
        <v>-11.807181889149099</v>
      </c>
      <c r="O291" s="115">
        <v>0.34859130909339398</v>
      </c>
      <c r="P291" s="115">
        <v>5.6998876419408697</v>
      </c>
      <c r="Q291" s="115">
        <v>14.2633483841214</v>
      </c>
      <c r="R291" s="110"/>
    </row>
    <row r="292" spans="1:18" x14ac:dyDescent="0.25">
      <c r="A292" s="113" t="s">
        <v>268</v>
      </c>
      <c r="B292" s="114">
        <v>43959</v>
      </c>
      <c r="C292" s="115">
        <v>40.130899999999997</v>
      </c>
      <c r="D292" s="115"/>
      <c r="E292" s="115"/>
      <c r="F292" s="115"/>
      <c r="G292" s="115"/>
      <c r="H292" s="115"/>
      <c r="I292" s="115"/>
      <c r="J292" s="115"/>
      <c r="K292" s="115"/>
      <c r="L292" s="115"/>
      <c r="M292" s="115"/>
      <c r="N292" s="115">
        <v>-6.9956906235553404</v>
      </c>
      <c r="O292" s="115">
        <v>4.1006978729909997</v>
      </c>
      <c r="P292" s="115">
        <v>6.90343848068688</v>
      </c>
      <c r="Q292" s="115">
        <v>29.071579434311399</v>
      </c>
      <c r="R292" s="110"/>
    </row>
    <row r="293" spans="1:18" x14ac:dyDescent="0.25">
      <c r="A293" s="113" t="s">
        <v>269</v>
      </c>
      <c r="B293" s="114">
        <v>43959</v>
      </c>
      <c r="C293" s="115">
        <v>35.18</v>
      </c>
      <c r="D293" s="115"/>
      <c r="E293" s="115"/>
      <c r="F293" s="115"/>
      <c r="G293" s="115"/>
      <c r="H293" s="115"/>
      <c r="I293" s="115"/>
      <c r="J293" s="115"/>
      <c r="K293" s="115"/>
      <c r="L293" s="115"/>
      <c r="M293" s="115"/>
      <c r="N293" s="115">
        <v>-17.466799915438301</v>
      </c>
      <c r="O293" s="115">
        <v>-6.4129331271600902</v>
      </c>
      <c r="P293" s="115">
        <v>-6.2272362718909603E-2</v>
      </c>
      <c r="Q293" s="115">
        <v>-1.8339536591619201</v>
      </c>
      <c r="R293" s="110"/>
    </row>
    <row r="294" spans="1:18" x14ac:dyDescent="0.25">
      <c r="A294" s="113" t="s">
        <v>270</v>
      </c>
      <c r="B294" s="114">
        <v>43959</v>
      </c>
      <c r="C294" s="115">
        <v>33.918999999999997</v>
      </c>
      <c r="D294" s="115"/>
      <c r="E294" s="115"/>
      <c r="F294" s="115"/>
      <c r="G294" s="115"/>
      <c r="H294" s="115"/>
      <c r="I294" s="115"/>
      <c r="J294" s="115"/>
      <c r="K294" s="115"/>
      <c r="L294" s="115"/>
      <c r="M294" s="115"/>
      <c r="N294" s="115">
        <v>-8.1706531375432405</v>
      </c>
      <c r="O294" s="115">
        <v>-7.2497751254501905E-2</v>
      </c>
      <c r="P294" s="115">
        <v>3.7553409881938098</v>
      </c>
      <c r="Q294" s="115">
        <v>16.6706797784991</v>
      </c>
      <c r="R294" s="110"/>
    </row>
    <row r="295" spans="1:18" x14ac:dyDescent="0.25">
      <c r="A295" s="113" t="s">
        <v>271</v>
      </c>
      <c r="B295" s="114">
        <v>43959</v>
      </c>
      <c r="C295" s="115">
        <v>8.1</v>
      </c>
      <c r="D295" s="115"/>
      <c r="E295" s="115"/>
      <c r="F295" s="115"/>
      <c r="G295" s="115"/>
      <c r="H295" s="115"/>
      <c r="I295" s="115"/>
      <c r="J295" s="115"/>
      <c r="K295" s="115"/>
      <c r="L295" s="115"/>
      <c r="M295" s="115"/>
      <c r="N295" s="115">
        <v>-1.6943869701310501</v>
      </c>
      <c r="O295" s="115"/>
      <c r="P295" s="115"/>
      <c r="Q295" s="115">
        <v>-8.5723114956736701</v>
      </c>
      <c r="R295" s="110"/>
    </row>
    <row r="296" spans="1:18" x14ac:dyDescent="0.25">
      <c r="A296" s="113" t="s">
        <v>272</v>
      </c>
      <c r="B296" s="114">
        <v>43959</v>
      </c>
      <c r="C296" s="115">
        <v>9.8000000000000007</v>
      </c>
      <c r="D296" s="115"/>
      <c r="E296" s="115"/>
      <c r="F296" s="115"/>
      <c r="G296" s="115"/>
      <c r="H296" s="115"/>
      <c r="I296" s="115"/>
      <c r="J296" s="115"/>
      <c r="K296" s="115"/>
      <c r="L296" s="115"/>
      <c r="M296" s="115"/>
      <c r="N296" s="115">
        <v>-5.3906365381775103</v>
      </c>
      <c r="O296" s="115"/>
      <c r="P296" s="115"/>
      <c r="Q296" s="115">
        <v>-1.28747795414461</v>
      </c>
      <c r="R296" s="110"/>
    </row>
    <row r="297" spans="1:18" x14ac:dyDescent="0.25">
      <c r="A297" s="113" t="s">
        <v>273</v>
      </c>
      <c r="B297" s="114">
        <v>43959</v>
      </c>
      <c r="C297" s="115">
        <v>48.89</v>
      </c>
      <c r="D297" s="115"/>
      <c r="E297" s="115"/>
      <c r="F297" s="115"/>
      <c r="G297" s="115"/>
      <c r="H297" s="115"/>
      <c r="I297" s="115"/>
      <c r="J297" s="115"/>
      <c r="K297" s="115"/>
      <c r="L297" s="115"/>
      <c r="M297" s="115"/>
      <c r="N297" s="115">
        <v>0.47137604747114997</v>
      </c>
      <c r="O297" s="115">
        <v>3.1379877343510101</v>
      </c>
      <c r="P297" s="115">
        <v>6.7157886328377598</v>
      </c>
      <c r="Q297" s="115">
        <v>34.706234718826401</v>
      </c>
      <c r="R297" s="110"/>
    </row>
    <row r="298" spans="1:18" x14ac:dyDescent="0.25">
      <c r="A298" s="113" t="s">
        <v>274</v>
      </c>
      <c r="B298" s="114">
        <v>43959</v>
      </c>
      <c r="C298" s="115">
        <v>58.62</v>
      </c>
      <c r="D298" s="115"/>
      <c r="E298" s="115"/>
      <c r="F298" s="115"/>
      <c r="G298" s="115"/>
      <c r="H298" s="115"/>
      <c r="I298" s="115"/>
      <c r="J298" s="115"/>
      <c r="K298" s="115"/>
      <c r="L298" s="115"/>
      <c r="M298" s="115"/>
      <c r="N298" s="115">
        <v>-6.9922644309450597</v>
      </c>
      <c r="O298" s="115">
        <v>3.1530495409842798</v>
      </c>
      <c r="P298" s="115">
        <v>6.1395696527506196</v>
      </c>
      <c r="Q298" s="115">
        <v>41.050029563114599</v>
      </c>
      <c r="R298" s="110"/>
    </row>
    <row r="299" spans="1:18" x14ac:dyDescent="0.25">
      <c r="A299" s="113" t="s">
        <v>275</v>
      </c>
      <c r="B299" s="114">
        <v>43959</v>
      </c>
      <c r="C299" s="115">
        <v>40.067999999999998</v>
      </c>
      <c r="D299" s="115"/>
      <c r="E299" s="115"/>
      <c r="F299" s="115"/>
      <c r="G299" s="115"/>
      <c r="H299" s="115"/>
      <c r="I299" s="115"/>
      <c r="J299" s="115"/>
      <c r="K299" s="115"/>
      <c r="L299" s="115"/>
      <c r="M299" s="115"/>
      <c r="N299" s="115">
        <v>-14.650714403388699</v>
      </c>
      <c r="O299" s="115">
        <v>-1.8427903466873601</v>
      </c>
      <c r="P299" s="115">
        <v>6.1883019812070401</v>
      </c>
      <c r="Q299" s="115">
        <v>22.586581601152499</v>
      </c>
      <c r="R299" s="110"/>
    </row>
    <row r="300" spans="1:18" x14ac:dyDescent="0.25">
      <c r="A300" s="113" t="s">
        <v>276</v>
      </c>
      <c r="B300" s="114">
        <v>43959</v>
      </c>
      <c r="C300" s="115">
        <v>37.68</v>
      </c>
      <c r="D300" s="115"/>
      <c r="E300" s="115"/>
      <c r="F300" s="115"/>
      <c r="G300" s="115"/>
      <c r="H300" s="115"/>
      <c r="I300" s="115"/>
      <c r="J300" s="115"/>
      <c r="K300" s="115"/>
      <c r="L300" s="115"/>
      <c r="M300" s="115"/>
      <c r="N300" s="115">
        <v>-16.054878427163999</v>
      </c>
      <c r="O300" s="115">
        <v>-4.1406140004173002</v>
      </c>
      <c r="P300" s="115">
        <v>1.5543606642793899</v>
      </c>
      <c r="Q300" s="115">
        <v>24.362671810947699</v>
      </c>
      <c r="R300" s="110"/>
    </row>
    <row r="301" spans="1:18" x14ac:dyDescent="0.25">
      <c r="A301" s="113" t="s">
        <v>277</v>
      </c>
      <c r="B301" s="114">
        <v>43959</v>
      </c>
      <c r="C301" s="115">
        <v>11.226000000000001</v>
      </c>
      <c r="D301" s="115"/>
      <c r="E301" s="115"/>
      <c r="F301" s="115"/>
      <c r="G301" s="115"/>
      <c r="H301" s="115"/>
      <c r="I301" s="115"/>
      <c r="J301" s="115"/>
      <c r="K301" s="115"/>
      <c r="L301" s="115"/>
      <c r="M301" s="115"/>
      <c r="N301" s="115">
        <v>-20.0305462438623</v>
      </c>
      <c r="O301" s="115">
        <v>-4.3723193147387001</v>
      </c>
      <c r="P301" s="115"/>
      <c r="Q301" s="115">
        <v>2.8126335637963602</v>
      </c>
      <c r="R301" s="110"/>
    </row>
    <row r="302" spans="1:18" x14ac:dyDescent="0.25">
      <c r="A302" s="113" t="s">
        <v>278</v>
      </c>
      <c r="B302" s="114">
        <v>43959</v>
      </c>
      <c r="C302" s="115">
        <v>412.01960000000003</v>
      </c>
      <c r="D302" s="115"/>
      <c r="E302" s="115"/>
      <c r="F302" s="115"/>
      <c r="G302" s="115"/>
      <c r="H302" s="115"/>
      <c r="I302" s="115"/>
      <c r="J302" s="115"/>
      <c r="K302" s="115"/>
      <c r="L302" s="115"/>
      <c r="M302" s="115"/>
      <c r="N302" s="115">
        <v>-25.751958485800099</v>
      </c>
      <c r="O302" s="115">
        <v>-5.9466729837829897</v>
      </c>
      <c r="P302" s="115">
        <v>0.231253729651752</v>
      </c>
      <c r="Q302" s="115">
        <v>190.59248473827799</v>
      </c>
      <c r="R302" s="110"/>
    </row>
    <row r="303" spans="1:18" x14ac:dyDescent="0.25">
      <c r="A303" s="113" t="s">
        <v>279</v>
      </c>
      <c r="B303" s="114">
        <v>43959</v>
      </c>
      <c r="C303" s="115">
        <v>277.29000000000002</v>
      </c>
      <c r="D303" s="115"/>
      <c r="E303" s="115"/>
      <c r="F303" s="115"/>
      <c r="G303" s="115"/>
      <c r="H303" s="115"/>
      <c r="I303" s="115"/>
      <c r="J303" s="115"/>
      <c r="K303" s="115"/>
      <c r="L303" s="115"/>
      <c r="M303" s="115"/>
      <c r="N303" s="115">
        <v>-21.457948478741599</v>
      </c>
      <c r="O303" s="115">
        <v>-2.7201250153471701</v>
      </c>
      <c r="P303" s="115">
        <v>4.0042354720217901</v>
      </c>
      <c r="Q303" s="115">
        <v>138.07083215397699</v>
      </c>
      <c r="R303" s="110"/>
    </row>
    <row r="304" spans="1:18" x14ac:dyDescent="0.25">
      <c r="A304" s="113" t="s">
        <v>280</v>
      </c>
      <c r="B304" s="114">
        <v>43959</v>
      </c>
      <c r="C304" s="115">
        <v>380.59899999999999</v>
      </c>
      <c r="D304" s="115"/>
      <c r="E304" s="115"/>
      <c r="F304" s="115"/>
      <c r="G304" s="115"/>
      <c r="H304" s="115"/>
      <c r="I304" s="115"/>
      <c r="J304" s="115"/>
      <c r="K304" s="115"/>
      <c r="L304" s="115"/>
      <c r="M304" s="115"/>
      <c r="N304" s="115">
        <v>-25.343966581422599</v>
      </c>
      <c r="O304" s="115">
        <v>-7.2351583622680797</v>
      </c>
      <c r="P304" s="115">
        <v>-9.4923379090262397E-2</v>
      </c>
      <c r="Q304" s="115">
        <v>510.71109998602299</v>
      </c>
      <c r="R304" s="110"/>
    </row>
    <row r="305" spans="1:18" x14ac:dyDescent="0.25">
      <c r="A305" s="113" t="s">
        <v>281</v>
      </c>
      <c r="B305" s="114">
        <v>43959</v>
      </c>
      <c r="C305" s="115">
        <v>29.1066</v>
      </c>
      <c r="D305" s="115"/>
      <c r="E305" s="115"/>
      <c r="F305" s="115"/>
      <c r="G305" s="115"/>
      <c r="H305" s="115"/>
      <c r="I305" s="115"/>
      <c r="J305" s="115"/>
      <c r="K305" s="115"/>
      <c r="L305" s="115"/>
      <c r="M305" s="115"/>
      <c r="N305" s="115">
        <v>-17.874599110429301</v>
      </c>
      <c r="O305" s="115">
        <v>-5.4002040109404801</v>
      </c>
      <c r="P305" s="115">
        <v>2.63811640437009</v>
      </c>
      <c r="Q305" s="115">
        <v>14.314263136289</v>
      </c>
      <c r="R305" s="110"/>
    </row>
    <row r="306" spans="1:18" x14ac:dyDescent="0.25">
      <c r="A306" s="113" t="s">
        <v>282</v>
      </c>
      <c r="B306" s="114">
        <v>43959</v>
      </c>
      <c r="C306" s="115">
        <v>296.98</v>
      </c>
      <c r="D306" s="115"/>
      <c r="E306" s="115"/>
      <c r="F306" s="115"/>
      <c r="G306" s="115"/>
      <c r="H306" s="115"/>
      <c r="I306" s="115"/>
      <c r="J306" s="115"/>
      <c r="K306" s="115"/>
      <c r="L306" s="115"/>
      <c r="M306" s="115"/>
      <c r="N306" s="115">
        <v>-20.528845900937899</v>
      </c>
      <c r="O306" s="115">
        <v>-2.91703659367696</v>
      </c>
      <c r="P306" s="115">
        <v>2.5289989127633299</v>
      </c>
      <c r="Q306" s="115">
        <v>138.40869450317101</v>
      </c>
      <c r="R306" s="110"/>
    </row>
    <row r="307" spans="1:18" x14ac:dyDescent="0.25">
      <c r="A307" s="113" t="s">
        <v>283</v>
      </c>
      <c r="B307" s="114">
        <v>43959</v>
      </c>
      <c r="C307" s="115">
        <v>7.88</v>
      </c>
      <c r="D307" s="115"/>
      <c r="E307" s="115"/>
      <c r="F307" s="115"/>
      <c r="G307" s="115"/>
      <c r="H307" s="115"/>
      <c r="I307" s="115"/>
      <c r="J307" s="115"/>
      <c r="K307" s="115"/>
      <c r="L307" s="115"/>
      <c r="M307" s="115"/>
      <c r="N307" s="115">
        <v>-24.812858460047799</v>
      </c>
      <c r="O307" s="115"/>
      <c r="P307" s="115"/>
      <c r="Q307" s="115">
        <v>-9.9588159588159595</v>
      </c>
      <c r="R307" s="110"/>
    </row>
    <row r="308" spans="1:18" x14ac:dyDescent="0.25">
      <c r="A308" s="113" t="s">
        <v>284</v>
      </c>
      <c r="B308" s="114">
        <v>43959</v>
      </c>
      <c r="C308" s="115">
        <v>22.49</v>
      </c>
      <c r="D308" s="115"/>
      <c r="E308" s="115"/>
      <c r="F308" s="115"/>
      <c r="G308" s="115"/>
      <c r="H308" s="115"/>
      <c r="I308" s="115"/>
      <c r="J308" s="115"/>
      <c r="K308" s="115"/>
      <c r="L308" s="115"/>
      <c r="M308" s="115"/>
      <c r="N308" s="115">
        <v>-10.689253476854599</v>
      </c>
      <c r="O308" s="115">
        <v>-1.7668075297733401</v>
      </c>
      <c r="P308" s="115">
        <v>2.8409698993401502</v>
      </c>
      <c r="Q308" s="115">
        <v>18.745271381578899</v>
      </c>
      <c r="R308" s="110"/>
    </row>
    <row r="309" spans="1:18" x14ac:dyDescent="0.25">
      <c r="A309" s="113" t="s">
        <v>285</v>
      </c>
      <c r="B309" s="114">
        <v>43959</v>
      </c>
      <c r="C309" s="115">
        <v>41.61</v>
      </c>
      <c r="D309" s="115"/>
      <c r="E309" s="115"/>
      <c r="F309" s="115"/>
      <c r="G309" s="115"/>
      <c r="H309" s="115"/>
      <c r="I309" s="115"/>
      <c r="J309" s="115"/>
      <c r="K309" s="115"/>
      <c r="L309" s="115"/>
      <c r="M309" s="115"/>
      <c r="N309" s="115">
        <v>-23.684423976423702</v>
      </c>
      <c r="O309" s="115">
        <v>-4.7184620493696103</v>
      </c>
      <c r="P309" s="115">
        <v>1.4691443963475801</v>
      </c>
      <c r="Q309" s="115">
        <v>27.794868706335802</v>
      </c>
      <c r="R309" s="110"/>
    </row>
    <row r="310" spans="1:18" x14ac:dyDescent="0.25">
      <c r="A310" s="113" t="s">
        <v>286</v>
      </c>
      <c r="B310" s="114">
        <v>43959</v>
      </c>
      <c r="C310" s="115">
        <v>7.87</v>
      </c>
      <c r="D310" s="115"/>
      <c r="E310" s="115"/>
      <c r="F310" s="115"/>
      <c r="G310" s="115"/>
      <c r="H310" s="115"/>
      <c r="I310" s="115"/>
      <c r="J310" s="115"/>
      <c r="K310" s="115"/>
      <c r="L310" s="115"/>
      <c r="M310" s="115"/>
      <c r="N310" s="115">
        <v>-15.8753094203914</v>
      </c>
      <c r="O310" s="115"/>
      <c r="P310" s="115"/>
      <c r="Q310" s="115">
        <v>-9.0191415313225001</v>
      </c>
      <c r="R310" s="110"/>
    </row>
    <row r="311" spans="1:18" x14ac:dyDescent="0.25">
      <c r="A311" s="113" t="s">
        <v>287</v>
      </c>
      <c r="B311" s="114">
        <v>43959</v>
      </c>
      <c r="C311" s="115">
        <v>43.87</v>
      </c>
      <c r="D311" s="115"/>
      <c r="E311" s="115"/>
      <c r="F311" s="115"/>
      <c r="G311" s="115"/>
      <c r="H311" s="115"/>
      <c r="I311" s="115"/>
      <c r="J311" s="115"/>
      <c r="K311" s="115"/>
      <c r="L311" s="115"/>
      <c r="M311" s="115"/>
      <c r="N311" s="115">
        <v>-10.1482816646751</v>
      </c>
      <c r="O311" s="115">
        <v>1.56579359963765</v>
      </c>
      <c r="P311" s="115">
        <v>5.9597309957036897</v>
      </c>
      <c r="Q311" s="115">
        <v>25.3382865341258</v>
      </c>
      <c r="R311" s="110"/>
    </row>
    <row r="312" spans="1:18" x14ac:dyDescent="0.25">
      <c r="A312" s="113" t="s">
        <v>288</v>
      </c>
      <c r="B312" s="114">
        <v>43959</v>
      </c>
      <c r="C312" s="115">
        <v>7.9551999999999996</v>
      </c>
      <c r="D312" s="115"/>
      <c r="E312" s="115"/>
      <c r="F312" s="115"/>
      <c r="G312" s="115"/>
      <c r="H312" s="115"/>
      <c r="I312" s="115"/>
      <c r="J312" s="115"/>
      <c r="K312" s="115"/>
      <c r="L312" s="115"/>
      <c r="M312" s="115"/>
      <c r="N312" s="115"/>
      <c r="O312" s="115"/>
      <c r="P312" s="115"/>
      <c r="Q312" s="115">
        <v>-36.766108374384203</v>
      </c>
      <c r="R312" s="110"/>
    </row>
    <row r="313" spans="1:18" x14ac:dyDescent="0.25">
      <c r="A313" s="113" t="s">
        <v>289</v>
      </c>
      <c r="B313" s="114">
        <v>43959</v>
      </c>
      <c r="C313" s="115">
        <v>13.6036</v>
      </c>
      <c r="D313" s="115"/>
      <c r="E313" s="115"/>
      <c r="F313" s="115"/>
      <c r="G313" s="115"/>
      <c r="H313" s="115"/>
      <c r="I313" s="115"/>
      <c r="J313" s="115"/>
      <c r="K313" s="115"/>
      <c r="L313" s="115"/>
      <c r="M313" s="115"/>
      <c r="N313" s="115">
        <v>-16.883397268026499</v>
      </c>
      <c r="O313" s="115">
        <v>-2.3772373518657002</v>
      </c>
      <c r="P313" s="115">
        <v>4.0835645954648401</v>
      </c>
      <c r="Q313" s="115">
        <v>2.9751504184573601</v>
      </c>
      <c r="R313" s="110"/>
    </row>
    <row r="314" spans="1:18" x14ac:dyDescent="0.25">
      <c r="A314" s="113" t="s">
        <v>290</v>
      </c>
      <c r="B314" s="114">
        <v>43959</v>
      </c>
      <c r="C314" s="115">
        <v>36.829000000000001</v>
      </c>
      <c r="D314" s="115"/>
      <c r="E314" s="115"/>
      <c r="F314" s="115"/>
      <c r="G314" s="115"/>
      <c r="H314" s="115"/>
      <c r="I314" s="115"/>
      <c r="J314" s="115"/>
      <c r="K314" s="115"/>
      <c r="L314" s="115"/>
      <c r="M314" s="115"/>
      <c r="N314" s="115">
        <v>-14.446813299694799</v>
      </c>
      <c r="O314" s="115">
        <v>-1.8506366552287301</v>
      </c>
      <c r="P314" s="115">
        <v>4.7363364836165802</v>
      </c>
      <c r="Q314" s="115">
        <v>18.5465625</v>
      </c>
      <c r="R314" s="110"/>
    </row>
    <row r="315" spans="1:18" x14ac:dyDescent="0.25">
      <c r="A315" s="113" t="s">
        <v>291</v>
      </c>
      <c r="B315" s="114">
        <v>43959</v>
      </c>
      <c r="C315" s="115">
        <v>42.761000000000003</v>
      </c>
      <c r="D315" s="115"/>
      <c r="E315" s="115"/>
      <c r="F315" s="115"/>
      <c r="G315" s="115"/>
      <c r="H315" s="115"/>
      <c r="I315" s="115"/>
      <c r="J315" s="115"/>
      <c r="K315" s="115"/>
      <c r="L315" s="115"/>
      <c r="M315" s="115"/>
      <c r="N315" s="115">
        <v>-17.646153354238699</v>
      </c>
      <c r="O315" s="115">
        <v>-4.5704751498903304</v>
      </c>
      <c r="P315" s="115">
        <v>3.6633438932289502</v>
      </c>
      <c r="Q315" s="115">
        <v>23.066676311728401</v>
      </c>
      <c r="R315" s="110"/>
    </row>
    <row r="316" spans="1:18" x14ac:dyDescent="0.25">
      <c r="A316" s="113" t="s">
        <v>292</v>
      </c>
      <c r="B316" s="114">
        <v>43959</v>
      </c>
      <c r="C316" s="115">
        <v>54.327300000000001</v>
      </c>
      <c r="D316" s="115"/>
      <c r="E316" s="115"/>
      <c r="F316" s="115"/>
      <c r="G316" s="115"/>
      <c r="H316" s="115"/>
      <c r="I316" s="115"/>
      <c r="J316" s="115"/>
      <c r="K316" s="115"/>
      <c r="L316" s="115"/>
      <c r="M316" s="115"/>
      <c r="N316" s="115">
        <v>-15.0218738909947</v>
      </c>
      <c r="O316" s="115">
        <v>-1.0118144734029499</v>
      </c>
      <c r="P316" s="115">
        <v>2.21383022060414</v>
      </c>
      <c r="Q316" s="115">
        <v>19.254392632908399</v>
      </c>
      <c r="R316" s="110"/>
    </row>
    <row r="317" spans="1:18" x14ac:dyDescent="0.25">
      <c r="A317" s="113" t="s">
        <v>293</v>
      </c>
      <c r="B317" s="114">
        <v>43959</v>
      </c>
      <c r="C317" s="115">
        <v>9.3493999999999993</v>
      </c>
      <c r="D317" s="115"/>
      <c r="E317" s="115"/>
      <c r="F317" s="115"/>
      <c r="G317" s="115"/>
      <c r="H317" s="115"/>
      <c r="I317" s="115"/>
      <c r="J317" s="115"/>
      <c r="K317" s="115"/>
      <c r="L317" s="115"/>
      <c r="M317" s="115"/>
      <c r="N317" s="115">
        <v>-16.726329156472602</v>
      </c>
      <c r="O317" s="115">
        <v>-5.4753821695317297</v>
      </c>
      <c r="P317" s="115"/>
      <c r="Q317" s="115">
        <v>-1.82949922958398</v>
      </c>
      <c r="R317" s="110"/>
    </row>
    <row r="318" spans="1:18" x14ac:dyDescent="0.25">
      <c r="A318" s="113" t="s">
        <v>294</v>
      </c>
      <c r="B318" s="114">
        <v>43959</v>
      </c>
      <c r="C318" s="115">
        <v>14.786</v>
      </c>
      <c r="D318" s="115"/>
      <c r="E318" s="115"/>
      <c r="F318" s="115"/>
      <c r="G318" s="115"/>
      <c r="H318" s="115"/>
      <c r="I318" s="115"/>
      <c r="J318" s="115"/>
      <c r="K318" s="115"/>
      <c r="L318" s="115"/>
      <c r="M318" s="115"/>
      <c r="N318" s="115">
        <v>-13.3284570197624</v>
      </c>
      <c r="O318" s="115">
        <v>1.55105614155458</v>
      </c>
      <c r="P318" s="115"/>
      <c r="Q318" s="115">
        <v>10.966038920276199</v>
      </c>
      <c r="R318" s="110"/>
    </row>
    <row r="319" spans="1:18" x14ac:dyDescent="0.25">
      <c r="A319" s="113" t="s">
        <v>295</v>
      </c>
      <c r="B319" s="114">
        <v>43959</v>
      </c>
      <c r="C319" s="115">
        <v>14.0017</v>
      </c>
      <c r="D319" s="115"/>
      <c r="E319" s="115"/>
      <c r="F319" s="115"/>
      <c r="G319" s="115"/>
      <c r="H319" s="115"/>
      <c r="I319" s="115"/>
      <c r="J319" s="115"/>
      <c r="K319" s="115"/>
      <c r="L319" s="115"/>
      <c r="M319" s="115"/>
      <c r="N319" s="115">
        <v>-14.827134750769201</v>
      </c>
      <c r="O319" s="115">
        <v>-3.2740375460467299</v>
      </c>
      <c r="P319" s="115">
        <v>7.67961728176605</v>
      </c>
      <c r="Q319" s="115">
        <v>7.55232936918304</v>
      </c>
      <c r="R319" s="110"/>
    </row>
    <row r="320" spans="1:18" x14ac:dyDescent="0.25">
      <c r="A320" s="113" t="s">
        <v>296</v>
      </c>
      <c r="B320" s="114">
        <v>43959</v>
      </c>
      <c r="C320" s="115">
        <v>37.615900000000003</v>
      </c>
      <c r="D320" s="115"/>
      <c r="E320" s="115"/>
      <c r="F320" s="115"/>
      <c r="G320" s="115"/>
      <c r="H320" s="115"/>
      <c r="I320" s="115"/>
      <c r="J320" s="115"/>
      <c r="K320" s="115"/>
      <c r="L320" s="115"/>
      <c r="M320" s="115"/>
      <c r="N320" s="115">
        <v>-30.306235929562199</v>
      </c>
      <c r="O320" s="115">
        <v>-11.158802251704101</v>
      </c>
      <c r="P320" s="115">
        <v>-3.5590322921908202</v>
      </c>
      <c r="Q320" s="115">
        <v>18.865437956204399</v>
      </c>
      <c r="R320" s="110"/>
    </row>
    <row r="321" spans="1:18" x14ac:dyDescent="0.25">
      <c r="A321" s="113" t="s">
        <v>297</v>
      </c>
      <c r="B321" s="114">
        <v>43959</v>
      </c>
      <c r="C321" s="115">
        <v>8.9092000000000002</v>
      </c>
      <c r="D321" s="115"/>
      <c r="E321" s="115"/>
      <c r="F321" s="115"/>
      <c r="G321" s="115"/>
      <c r="H321" s="115"/>
      <c r="I321" s="115"/>
      <c r="J321" s="115"/>
      <c r="K321" s="115"/>
      <c r="L321" s="115"/>
      <c r="M321" s="115"/>
      <c r="N321" s="115"/>
      <c r="O321" s="115"/>
      <c r="P321" s="115"/>
      <c r="Q321" s="115">
        <v>-13.776539792387499</v>
      </c>
      <c r="R321" s="110"/>
    </row>
    <row r="322" spans="1:18" x14ac:dyDescent="0.25">
      <c r="A322" s="113" t="s">
        <v>298</v>
      </c>
      <c r="B322" s="114">
        <v>43959</v>
      </c>
      <c r="C322" s="115">
        <v>11.6</v>
      </c>
      <c r="D322" s="115"/>
      <c r="E322" s="115"/>
      <c r="F322" s="115"/>
      <c r="G322" s="115"/>
      <c r="H322" s="115"/>
      <c r="I322" s="115"/>
      <c r="J322" s="115"/>
      <c r="K322" s="115"/>
      <c r="L322" s="115"/>
      <c r="M322" s="115"/>
      <c r="N322" s="115">
        <v>-16.977805921026899</v>
      </c>
      <c r="O322" s="115">
        <v>-3.0037927579791002</v>
      </c>
      <c r="P322" s="115"/>
      <c r="Q322" s="115">
        <v>3.62732919254658</v>
      </c>
      <c r="R322" s="110"/>
    </row>
    <row r="323" spans="1:18" x14ac:dyDescent="0.25">
      <c r="A323" s="113" t="s">
        <v>299</v>
      </c>
      <c r="B323" s="114">
        <v>43959</v>
      </c>
      <c r="C323" s="115">
        <v>152.07</v>
      </c>
      <c r="D323" s="115"/>
      <c r="E323" s="115"/>
      <c r="F323" s="115"/>
      <c r="G323" s="115"/>
      <c r="H323" s="115"/>
      <c r="I323" s="115"/>
      <c r="J323" s="115"/>
      <c r="K323" s="115"/>
      <c r="L323" s="115"/>
      <c r="M323" s="115"/>
      <c r="N323" s="115">
        <v>-19.448067472497499</v>
      </c>
      <c r="O323" s="115">
        <v>-5.1565572337336798</v>
      </c>
      <c r="P323" s="115">
        <v>0.466514323431725</v>
      </c>
      <c r="Q323" s="115">
        <v>182.61640460538999</v>
      </c>
      <c r="R323" s="105"/>
    </row>
    <row r="324" spans="1:18" x14ac:dyDescent="0.25">
      <c r="A324" s="113" t="s">
        <v>300</v>
      </c>
      <c r="B324" s="114">
        <v>43959</v>
      </c>
      <c r="C324" s="115">
        <v>163.78</v>
      </c>
      <c r="D324" s="115"/>
      <c r="E324" s="115"/>
      <c r="F324" s="115"/>
      <c r="G324" s="115"/>
      <c r="H324" s="115"/>
      <c r="I324" s="115"/>
      <c r="J324" s="115"/>
      <c r="K324" s="115"/>
      <c r="L324" s="115"/>
      <c r="M324" s="115"/>
      <c r="N324" s="115">
        <v>-18.7367855456122</v>
      </c>
      <c r="O324" s="115">
        <v>-3.9579356343162799</v>
      </c>
      <c r="P324" s="115">
        <v>4.2518570183425801</v>
      </c>
      <c r="Q324" s="115">
        <v>98.282046369179795</v>
      </c>
      <c r="R324" s="104"/>
    </row>
    <row r="325" spans="1:18" x14ac:dyDescent="0.25">
      <c r="A325" s="113" t="s">
        <v>301</v>
      </c>
      <c r="B325" s="114">
        <v>43959</v>
      </c>
      <c r="C325" s="115">
        <v>80.216499999999996</v>
      </c>
      <c r="D325" s="115"/>
      <c r="E325" s="115"/>
      <c r="F325" s="115"/>
      <c r="G325" s="115"/>
      <c r="H325" s="115"/>
      <c r="I325" s="115"/>
      <c r="J325" s="115"/>
      <c r="K325" s="115"/>
      <c r="L325" s="115"/>
      <c r="M325" s="115"/>
      <c r="N325" s="115">
        <v>-10.886557940693599</v>
      </c>
      <c r="O325" s="115">
        <v>-0.65733543250853699</v>
      </c>
      <c r="P325" s="115">
        <v>8.1141576192644997</v>
      </c>
      <c r="Q325" s="115">
        <v>34.9026589949612</v>
      </c>
      <c r="R325" s="104"/>
    </row>
    <row r="326" spans="1:18" x14ac:dyDescent="0.25">
      <c r="A326" s="113" t="s">
        <v>302</v>
      </c>
      <c r="B326" s="114">
        <v>43959</v>
      </c>
      <c r="C326" s="115">
        <v>39.86</v>
      </c>
      <c r="D326" s="115"/>
      <c r="E326" s="115"/>
      <c r="F326" s="115"/>
      <c r="G326" s="115"/>
      <c r="H326" s="115"/>
      <c r="I326" s="115"/>
      <c r="J326" s="115"/>
      <c r="K326" s="115"/>
      <c r="L326" s="115"/>
      <c r="M326" s="115"/>
      <c r="N326" s="115">
        <v>-25.4673085619728</v>
      </c>
      <c r="O326" s="115">
        <v>-5.9777986795803697</v>
      </c>
      <c r="P326" s="115">
        <v>1.5210113240201899</v>
      </c>
      <c r="Q326" s="115">
        <v>25.516748191681899</v>
      </c>
      <c r="R326" s="104"/>
    </row>
    <row r="327" spans="1:18" x14ac:dyDescent="0.25">
      <c r="A327" s="113" t="s">
        <v>375</v>
      </c>
      <c r="B327" s="114">
        <v>43959</v>
      </c>
      <c r="C327" s="115">
        <v>114.51739999999999</v>
      </c>
      <c r="D327" s="115"/>
      <c r="E327" s="115"/>
      <c r="F327" s="115"/>
      <c r="G327" s="115"/>
      <c r="H327" s="115"/>
      <c r="I327" s="115"/>
      <c r="J327" s="115"/>
      <c r="K327" s="115"/>
      <c r="L327" s="115"/>
      <c r="M327" s="115"/>
      <c r="N327" s="115">
        <v>-17.634710733076101</v>
      </c>
      <c r="O327" s="115">
        <v>-3.8404023270626402</v>
      </c>
      <c r="P327" s="115">
        <v>0.98277886229016098</v>
      </c>
      <c r="Q327" s="115">
        <v>127.417413069289</v>
      </c>
    </row>
    <row r="328" spans="1:18" x14ac:dyDescent="0.25">
      <c r="A328" s="113" t="s">
        <v>304</v>
      </c>
      <c r="B328" s="114">
        <v>43959</v>
      </c>
      <c r="C328" s="115">
        <v>11.1007</v>
      </c>
      <c r="D328" s="115"/>
      <c r="E328" s="115"/>
      <c r="F328" s="115"/>
      <c r="G328" s="115"/>
      <c r="H328" s="115"/>
      <c r="I328" s="115"/>
      <c r="J328" s="115"/>
      <c r="K328" s="115"/>
      <c r="L328" s="115"/>
      <c r="M328" s="115"/>
      <c r="N328" s="115">
        <v>-15.763650094843401</v>
      </c>
      <c r="O328" s="115">
        <v>-2.9612678172108602</v>
      </c>
      <c r="P328" s="115"/>
      <c r="Q328" s="115">
        <v>2.6801567711807799</v>
      </c>
    </row>
    <row r="329" spans="1:18" x14ac:dyDescent="0.25">
      <c r="A329" s="113" t="s">
        <v>305</v>
      </c>
      <c r="B329" s="114">
        <v>43959</v>
      </c>
      <c r="C329" s="115">
        <v>11.498200000000001</v>
      </c>
      <c r="D329" s="115"/>
      <c r="E329" s="115"/>
      <c r="F329" s="115"/>
      <c r="G329" s="115"/>
      <c r="H329" s="115"/>
      <c r="I329" s="115"/>
      <c r="J329" s="115"/>
      <c r="K329" s="115"/>
      <c r="L329" s="115"/>
      <c r="M329" s="115"/>
      <c r="N329" s="115">
        <v>-15.3091474317213</v>
      </c>
      <c r="O329" s="115">
        <v>-3.4150309016865998</v>
      </c>
      <c r="P329" s="115">
        <v>4.0099746136938599</v>
      </c>
      <c r="Q329" s="115">
        <v>2.87957578030937</v>
      </c>
    </row>
    <row r="330" spans="1:18" x14ac:dyDescent="0.25">
      <c r="A330" s="113" t="s">
        <v>306</v>
      </c>
      <c r="B330" s="114">
        <v>43959</v>
      </c>
      <c r="C330" s="115">
        <v>10.695399999999999</v>
      </c>
      <c r="D330" s="115"/>
      <c r="E330" s="115"/>
      <c r="F330" s="115"/>
      <c r="G330" s="115"/>
      <c r="H330" s="115"/>
      <c r="I330" s="115"/>
      <c r="J330" s="115"/>
      <c r="K330" s="115"/>
      <c r="L330" s="115"/>
      <c r="M330" s="115"/>
      <c r="N330" s="115">
        <v>-18.662626480096002</v>
      </c>
      <c r="O330" s="115">
        <v>-5.0598045000638097</v>
      </c>
      <c r="P330" s="115">
        <v>1.5223654233608599</v>
      </c>
      <c r="Q330" s="115">
        <v>1.4036352999125701</v>
      </c>
    </row>
    <row r="331" spans="1:18" x14ac:dyDescent="0.25">
      <c r="A331" s="113" t="s">
        <v>307</v>
      </c>
      <c r="B331" s="114">
        <v>43959</v>
      </c>
      <c r="C331" s="115">
        <v>11.5098</v>
      </c>
      <c r="D331" s="115"/>
      <c r="E331" s="115"/>
      <c r="F331" s="115"/>
      <c r="G331" s="115"/>
      <c r="H331" s="115"/>
      <c r="I331" s="115"/>
      <c r="J331" s="115"/>
      <c r="K331" s="115"/>
      <c r="L331" s="115"/>
      <c r="M331" s="115"/>
      <c r="N331" s="115">
        <v>-5.9271628206850799</v>
      </c>
      <c r="O331" s="115">
        <v>3.9811384640463698</v>
      </c>
      <c r="P331" s="115"/>
      <c r="Q331" s="115">
        <v>4.8595855379188704</v>
      </c>
    </row>
    <row r="332" spans="1:18" x14ac:dyDescent="0.25">
      <c r="A332" s="113" t="s">
        <v>308</v>
      </c>
      <c r="B332" s="114">
        <v>43959</v>
      </c>
      <c r="C332" s="115">
        <v>8.6092999999999993</v>
      </c>
      <c r="D332" s="115"/>
      <c r="E332" s="115"/>
      <c r="F332" s="115"/>
      <c r="G332" s="115"/>
      <c r="H332" s="115"/>
      <c r="I332" s="115"/>
      <c r="J332" s="115"/>
      <c r="K332" s="115"/>
      <c r="L332" s="115"/>
      <c r="M332" s="115"/>
      <c r="N332" s="115">
        <v>-15.4467252808839</v>
      </c>
      <c r="O332" s="115"/>
      <c r="P332" s="115"/>
      <c r="Q332" s="115">
        <v>-7.6793570347957703</v>
      </c>
    </row>
    <row r="333" spans="1:18" x14ac:dyDescent="0.25">
      <c r="A333" s="113" t="s">
        <v>309</v>
      </c>
      <c r="B333" s="114">
        <v>43959</v>
      </c>
      <c r="C333" s="115">
        <v>8.5144000000000002</v>
      </c>
      <c r="D333" s="115"/>
      <c r="E333" s="115"/>
      <c r="F333" s="115"/>
      <c r="G333" s="115"/>
      <c r="H333" s="115"/>
      <c r="I333" s="115"/>
      <c r="J333" s="115"/>
      <c r="K333" s="115"/>
      <c r="L333" s="115"/>
      <c r="M333" s="115"/>
      <c r="N333" s="115">
        <v>-13.3531035624378</v>
      </c>
      <c r="O333" s="115"/>
      <c r="P333" s="115"/>
      <c r="Q333" s="115">
        <v>-7.0147994825355804</v>
      </c>
    </row>
    <row r="334" spans="1:18" x14ac:dyDescent="0.25">
      <c r="A334" s="113" t="s">
        <v>310</v>
      </c>
      <c r="B334" s="114">
        <v>43959</v>
      </c>
      <c r="C334" s="115">
        <v>34.216000000000001</v>
      </c>
      <c r="D334" s="115"/>
      <c r="E334" s="115"/>
      <c r="F334" s="115"/>
      <c r="G334" s="115"/>
      <c r="H334" s="115"/>
      <c r="I334" s="115"/>
      <c r="J334" s="115"/>
      <c r="K334" s="115"/>
      <c r="L334" s="115"/>
      <c r="M334" s="115"/>
      <c r="N334" s="115">
        <v>-1.2664366186143501</v>
      </c>
      <c r="O334" s="115">
        <v>3.6064759952920902</v>
      </c>
      <c r="P334" s="115">
        <v>10.7276202199049</v>
      </c>
      <c r="Q334" s="115">
        <v>29.840783254557699</v>
      </c>
    </row>
    <row r="335" spans="1:18" x14ac:dyDescent="0.25">
      <c r="A335" s="113" t="s">
        <v>311</v>
      </c>
      <c r="B335" s="114">
        <v>43959</v>
      </c>
      <c r="C335" s="115">
        <v>24.601099999999999</v>
      </c>
      <c r="D335" s="115"/>
      <c r="E335" s="115"/>
      <c r="F335" s="115"/>
      <c r="G335" s="115"/>
      <c r="H335" s="115"/>
      <c r="I335" s="115"/>
      <c r="J335" s="115"/>
      <c r="K335" s="115"/>
      <c r="L335" s="115"/>
      <c r="M335" s="115"/>
      <c r="N335" s="115">
        <v>3.2702176616059302</v>
      </c>
      <c r="O335" s="115">
        <v>7.7287952058894804</v>
      </c>
      <c r="P335" s="115">
        <v>11.136708390255899</v>
      </c>
      <c r="Q335" s="115">
        <v>23.866553963278101</v>
      </c>
    </row>
    <row r="336" spans="1:18" x14ac:dyDescent="0.25">
      <c r="A336" s="113" t="s">
        <v>312</v>
      </c>
      <c r="B336" s="114">
        <v>43959</v>
      </c>
      <c r="C336" s="115">
        <v>9.4128000000000007</v>
      </c>
      <c r="D336" s="115"/>
      <c r="E336" s="115"/>
      <c r="F336" s="115"/>
      <c r="G336" s="115"/>
      <c r="H336" s="115"/>
      <c r="I336" s="115"/>
      <c r="J336" s="115"/>
      <c r="K336" s="115"/>
      <c r="L336" s="115"/>
      <c r="M336" s="115"/>
      <c r="N336" s="115">
        <v>-7.1364800761748999</v>
      </c>
      <c r="O336" s="115"/>
      <c r="P336" s="115"/>
      <c r="Q336" s="115">
        <v>-4.5698933901918899</v>
      </c>
    </row>
    <row r="337" spans="1:17" x14ac:dyDescent="0.25">
      <c r="A337" s="113" t="s">
        <v>313</v>
      </c>
      <c r="B337" s="114">
        <v>43959</v>
      </c>
      <c r="C337" s="115">
        <v>75.271600000000007</v>
      </c>
      <c r="D337" s="115"/>
      <c r="E337" s="115"/>
      <c r="F337" s="115"/>
      <c r="G337" s="115"/>
      <c r="H337" s="115"/>
      <c r="I337" s="115"/>
      <c r="J337" s="115"/>
      <c r="K337" s="115"/>
      <c r="L337" s="115"/>
      <c r="M337" s="115"/>
      <c r="N337" s="115">
        <v>-23.688766148187</v>
      </c>
      <c r="O337" s="115">
        <v>-7.1469283986990604</v>
      </c>
      <c r="P337" s="115">
        <v>1.4361194815118301</v>
      </c>
      <c r="Q337" s="115">
        <v>31.278919112619398</v>
      </c>
    </row>
    <row r="338" spans="1:17" x14ac:dyDescent="0.25">
      <c r="A338" s="113" t="s">
        <v>314</v>
      </c>
      <c r="B338" s="114">
        <v>43959</v>
      </c>
      <c r="C338" s="115">
        <v>6.6007999999999996</v>
      </c>
      <c r="D338" s="115"/>
      <c r="E338" s="115"/>
      <c r="F338" s="115"/>
      <c r="G338" s="115"/>
      <c r="H338" s="115"/>
      <c r="I338" s="115"/>
      <c r="J338" s="115"/>
      <c r="K338" s="115"/>
      <c r="L338" s="115"/>
      <c r="M338" s="115"/>
      <c r="N338" s="115">
        <v>-33.833232139243101</v>
      </c>
      <c r="O338" s="115">
        <v>-15.1835576512741</v>
      </c>
      <c r="P338" s="115"/>
      <c r="Q338" s="115">
        <v>-9.7924861878453004</v>
      </c>
    </row>
    <row r="339" spans="1:17" x14ac:dyDescent="0.25">
      <c r="A339" s="113" t="s">
        <v>315</v>
      </c>
      <c r="B339" s="114">
        <v>43959</v>
      </c>
      <c r="C339" s="115">
        <v>5.5941000000000001</v>
      </c>
      <c r="D339" s="115"/>
      <c r="E339" s="115"/>
      <c r="F339" s="115"/>
      <c r="G339" s="115"/>
      <c r="H339" s="115"/>
      <c r="I339" s="115"/>
      <c r="J339" s="115"/>
      <c r="K339" s="115"/>
      <c r="L339" s="115"/>
      <c r="M339" s="115"/>
      <c r="N339" s="115">
        <v>-33.803589538747097</v>
      </c>
      <c r="O339" s="115">
        <v>-15.127323304254899</v>
      </c>
      <c r="P339" s="115"/>
      <c r="Q339" s="115">
        <v>-14.0942462751972</v>
      </c>
    </row>
    <row r="340" spans="1:17" x14ac:dyDescent="0.25">
      <c r="A340" s="113" t="s">
        <v>316</v>
      </c>
      <c r="B340" s="114">
        <v>43959</v>
      </c>
      <c r="C340" s="115">
        <v>5.0091000000000001</v>
      </c>
      <c r="D340" s="115"/>
      <c r="E340" s="115"/>
      <c r="F340" s="115"/>
      <c r="G340" s="115"/>
      <c r="H340" s="115"/>
      <c r="I340" s="115"/>
      <c r="J340" s="115"/>
      <c r="K340" s="115"/>
      <c r="L340" s="115"/>
      <c r="M340" s="115"/>
      <c r="N340" s="115">
        <v>-35.438216512939199</v>
      </c>
      <c r="O340" s="115"/>
      <c r="P340" s="115"/>
      <c r="Q340" s="115">
        <v>-19.115199370409201</v>
      </c>
    </row>
    <row r="341" spans="1:17" x14ac:dyDescent="0.25">
      <c r="A341" s="113" t="s">
        <v>317</v>
      </c>
      <c r="B341" s="114">
        <v>43959</v>
      </c>
      <c r="C341" s="115">
        <v>5.4610000000000003</v>
      </c>
      <c r="D341" s="115"/>
      <c r="E341" s="115"/>
      <c r="F341" s="115"/>
      <c r="G341" s="115"/>
      <c r="H341" s="115"/>
      <c r="I341" s="115"/>
      <c r="J341" s="115"/>
      <c r="K341" s="115"/>
      <c r="L341" s="115"/>
      <c r="M341" s="115"/>
      <c r="N341" s="115">
        <v>-34.157972636081901</v>
      </c>
      <c r="O341" s="115"/>
      <c r="P341" s="115"/>
      <c r="Q341" s="115">
        <v>-15.960838150289</v>
      </c>
    </row>
    <row r="342" spans="1:17" x14ac:dyDescent="0.25">
      <c r="A342" s="113" t="s">
        <v>318</v>
      </c>
      <c r="B342" s="114">
        <v>43959</v>
      </c>
      <c r="C342" s="115">
        <v>5.4494999999999996</v>
      </c>
      <c r="D342" s="115"/>
      <c r="E342" s="115"/>
      <c r="F342" s="115"/>
      <c r="G342" s="115"/>
      <c r="H342" s="115"/>
      <c r="I342" s="115"/>
      <c r="J342" s="115"/>
      <c r="K342" s="115"/>
      <c r="L342" s="115"/>
      <c r="M342" s="115"/>
      <c r="N342" s="115">
        <v>-34.073144443452001</v>
      </c>
      <c r="O342" s="115"/>
      <c r="P342" s="115"/>
      <c r="Q342" s="115">
        <v>-21.514669689119199</v>
      </c>
    </row>
    <row r="343" spans="1:17" x14ac:dyDescent="0.25">
      <c r="A343" s="113" t="s">
        <v>319</v>
      </c>
      <c r="B343" s="114">
        <v>43959</v>
      </c>
      <c r="C343" s="115">
        <v>11.825100000000001</v>
      </c>
      <c r="D343" s="115"/>
      <c r="E343" s="115"/>
      <c r="F343" s="115"/>
      <c r="G343" s="115"/>
      <c r="H343" s="115"/>
      <c r="I343" s="115"/>
      <c r="J343" s="115"/>
      <c r="K343" s="115"/>
      <c r="L343" s="115"/>
      <c r="M343" s="115"/>
      <c r="N343" s="115">
        <v>-16.972670923397001</v>
      </c>
      <c r="O343" s="115">
        <v>-3.78765612826093</v>
      </c>
      <c r="P343" s="115"/>
      <c r="Q343" s="115">
        <v>4.4145891318754202</v>
      </c>
    </row>
    <row r="344" spans="1:17" x14ac:dyDescent="0.25">
      <c r="A344" s="113" t="s">
        <v>320</v>
      </c>
      <c r="B344" s="114">
        <v>43959</v>
      </c>
      <c r="C344" s="115">
        <v>10.7408</v>
      </c>
      <c r="D344" s="115"/>
      <c r="E344" s="115"/>
      <c r="F344" s="115"/>
      <c r="G344" s="115"/>
      <c r="H344" s="115"/>
      <c r="I344" s="115"/>
      <c r="J344" s="115"/>
      <c r="K344" s="115"/>
      <c r="L344" s="115"/>
      <c r="M344" s="115"/>
      <c r="N344" s="115">
        <v>-19.0591286172581</v>
      </c>
      <c r="O344" s="115">
        <v>-4.5056118578041797</v>
      </c>
      <c r="P344" s="115">
        <v>1.9404877650761601</v>
      </c>
      <c r="Q344" s="115">
        <v>1.44594652406417</v>
      </c>
    </row>
    <row r="345" spans="1:17" x14ac:dyDescent="0.25">
      <c r="A345" s="113" t="s">
        <v>321</v>
      </c>
      <c r="B345" s="114">
        <v>43959</v>
      </c>
      <c r="C345" s="115">
        <v>6.7058999999999997</v>
      </c>
      <c r="D345" s="115"/>
      <c r="E345" s="115"/>
      <c r="F345" s="115"/>
      <c r="G345" s="115"/>
      <c r="H345" s="115"/>
      <c r="I345" s="115"/>
      <c r="J345" s="115"/>
      <c r="K345" s="115"/>
      <c r="L345" s="115"/>
      <c r="M345" s="115"/>
      <c r="N345" s="115">
        <v>-30.220894721848499</v>
      </c>
      <c r="O345" s="115"/>
      <c r="P345" s="115"/>
      <c r="Q345" s="115">
        <v>-17.707606774668601</v>
      </c>
    </row>
    <row r="346" spans="1:17" x14ac:dyDescent="0.25">
      <c r="A346" s="113" t="s">
        <v>322</v>
      </c>
      <c r="B346" s="114">
        <v>43959</v>
      </c>
      <c r="C346" s="115">
        <v>14.841799999999999</v>
      </c>
      <c r="D346" s="115"/>
      <c r="E346" s="115"/>
      <c r="F346" s="115"/>
      <c r="G346" s="115"/>
      <c r="H346" s="115"/>
      <c r="I346" s="115"/>
      <c r="J346" s="115"/>
      <c r="K346" s="115"/>
      <c r="L346" s="115"/>
      <c r="M346" s="115"/>
      <c r="N346" s="115">
        <v>-15.2312593561438</v>
      </c>
      <c r="O346" s="115">
        <v>-1.68690598622133</v>
      </c>
      <c r="P346" s="115">
        <v>6.3997689296743498</v>
      </c>
      <c r="Q346" s="115">
        <v>8.6885791543756099</v>
      </c>
    </row>
    <row r="347" spans="1:17" x14ac:dyDescent="0.25">
      <c r="A347" s="113" t="s">
        <v>323</v>
      </c>
      <c r="B347" s="114">
        <v>43959</v>
      </c>
      <c r="C347" s="115">
        <v>65.63</v>
      </c>
      <c r="D347" s="115"/>
      <c r="E347" s="115"/>
      <c r="F347" s="115"/>
      <c r="G347" s="115"/>
      <c r="H347" s="115"/>
      <c r="I347" s="115"/>
      <c r="J347" s="115"/>
      <c r="K347" s="115"/>
      <c r="L347" s="115"/>
      <c r="M347" s="115"/>
      <c r="N347" s="115">
        <v>-14.304323515525599</v>
      </c>
      <c r="O347" s="115">
        <v>-5.0735709488412802E-3</v>
      </c>
      <c r="P347" s="115">
        <v>4.9252767005001798</v>
      </c>
      <c r="Q347" s="115">
        <v>37.174096277393801</v>
      </c>
    </row>
    <row r="348" spans="1:17" x14ac:dyDescent="0.25">
      <c r="A348" s="113" t="s">
        <v>324</v>
      </c>
      <c r="B348" s="114">
        <v>43959</v>
      </c>
      <c r="C348" s="115">
        <v>20.91</v>
      </c>
      <c r="D348" s="115"/>
      <c r="E348" s="115"/>
      <c r="F348" s="115"/>
      <c r="G348" s="115"/>
      <c r="H348" s="115"/>
      <c r="I348" s="115"/>
      <c r="J348" s="115"/>
      <c r="K348" s="115"/>
      <c r="L348" s="115"/>
      <c r="M348" s="115"/>
      <c r="N348" s="115">
        <v>-11.5912355824083</v>
      </c>
      <c r="O348" s="115">
        <v>-1.7360996221320699</v>
      </c>
      <c r="P348" s="115">
        <v>0.78442862257217505</v>
      </c>
      <c r="Q348" s="115">
        <v>13.017816279830001</v>
      </c>
    </row>
    <row r="349" spans="1:17" x14ac:dyDescent="0.25">
      <c r="A349" s="113" t="s">
        <v>325</v>
      </c>
      <c r="B349" s="114">
        <v>43959</v>
      </c>
      <c r="C349" s="115">
        <v>10.043900000000001</v>
      </c>
      <c r="D349" s="115"/>
      <c r="E349" s="115"/>
      <c r="F349" s="115"/>
      <c r="G349" s="115"/>
      <c r="H349" s="115"/>
      <c r="I349" s="115"/>
      <c r="J349" s="115"/>
      <c r="K349" s="115"/>
      <c r="L349" s="115"/>
      <c r="M349" s="115"/>
      <c r="N349" s="115">
        <v>-23.202178194211399</v>
      </c>
      <c r="O349" s="115">
        <v>-7.79649945063447</v>
      </c>
      <c r="P349" s="115"/>
      <c r="Q349" s="115">
        <v>0.106823333333336</v>
      </c>
    </row>
    <row r="350" spans="1:17" x14ac:dyDescent="0.25">
      <c r="A350" s="113" t="s">
        <v>326</v>
      </c>
      <c r="B350" s="114">
        <v>43959</v>
      </c>
      <c r="C350" s="115">
        <v>7.4097999999999997</v>
      </c>
      <c r="D350" s="115"/>
      <c r="E350" s="115"/>
      <c r="F350" s="115"/>
      <c r="G350" s="115"/>
      <c r="H350" s="115"/>
      <c r="I350" s="115"/>
      <c r="J350" s="115"/>
      <c r="K350" s="115"/>
      <c r="L350" s="115"/>
      <c r="M350" s="115"/>
      <c r="N350" s="115">
        <v>-26.075750911345899</v>
      </c>
      <c r="O350" s="115">
        <v>-11.3085549844602</v>
      </c>
      <c r="P350" s="115"/>
      <c r="Q350" s="115">
        <v>-7.8850959132610496</v>
      </c>
    </row>
    <row r="351" spans="1:17" x14ac:dyDescent="0.25">
      <c r="A351" s="113" t="s">
        <v>327</v>
      </c>
      <c r="B351" s="114">
        <v>43959</v>
      </c>
      <c r="C351" s="115">
        <v>7.0758999999999999</v>
      </c>
      <c r="D351" s="115"/>
      <c r="E351" s="115"/>
      <c r="F351" s="115"/>
      <c r="G351" s="115"/>
      <c r="H351" s="115"/>
      <c r="I351" s="115"/>
      <c r="J351" s="115"/>
      <c r="K351" s="115"/>
      <c r="L351" s="115"/>
      <c r="M351" s="115"/>
      <c r="N351" s="115">
        <v>-23.539227345378301</v>
      </c>
      <c r="O351" s="115">
        <v>-10.0002616549223</v>
      </c>
      <c r="P351" s="115"/>
      <c r="Q351" s="115">
        <v>-9.3952156690140907</v>
      </c>
    </row>
    <row r="352" spans="1:17" x14ac:dyDescent="0.25">
      <c r="A352" s="113" t="s">
        <v>328</v>
      </c>
      <c r="B352" s="114">
        <v>43959</v>
      </c>
      <c r="C352" s="115">
        <v>6.6285999999999996</v>
      </c>
      <c r="D352" s="115"/>
      <c r="E352" s="115"/>
      <c r="F352" s="115"/>
      <c r="G352" s="115"/>
      <c r="H352" s="115"/>
      <c r="I352" s="115"/>
      <c r="J352" s="115"/>
      <c r="K352" s="115"/>
      <c r="L352" s="115"/>
      <c r="M352" s="115"/>
      <c r="N352" s="115">
        <v>-20.8304188717931</v>
      </c>
      <c r="O352" s="115"/>
      <c r="P352" s="115"/>
      <c r="Q352" s="115">
        <v>-14.6321165279429</v>
      </c>
    </row>
    <row r="353" spans="1:17" x14ac:dyDescent="0.25">
      <c r="A353" s="113" t="s">
        <v>329</v>
      </c>
      <c r="B353" s="114">
        <v>43959</v>
      </c>
      <c r="C353" s="115">
        <v>6.9787999999999997</v>
      </c>
      <c r="D353" s="115"/>
      <c r="E353" s="115"/>
      <c r="F353" s="115"/>
      <c r="G353" s="115"/>
      <c r="H353" s="115"/>
      <c r="I353" s="115"/>
      <c r="J353" s="115"/>
      <c r="K353" s="115"/>
      <c r="L353" s="115"/>
      <c r="M353" s="115"/>
      <c r="N353" s="115">
        <v>-18.839160135671499</v>
      </c>
      <c r="O353" s="115"/>
      <c r="P353" s="115"/>
      <c r="Q353" s="115">
        <v>-14.265692108667499</v>
      </c>
    </row>
    <row r="354" spans="1:17" x14ac:dyDescent="0.25">
      <c r="A354" s="113" t="s">
        <v>330</v>
      </c>
      <c r="B354" s="114">
        <v>43959</v>
      </c>
      <c r="C354" s="115">
        <v>72.458799999999997</v>
      </c>
      <c r="D354" s="115"/>
      <c r="E354" s="115"/>
      <c r="F354" s="115"/>
      <c r="G354" s="115"/>
      <c r="H354" s="115"/>
      <c r="I354" s="115"/>
      <c r="J354" s="115"/>
      <c r="K354" s="115"/>
      <c r="L354" s="115"/>
      <c r="M354" s="115"/>
      <c r="N354" s="115">
        <v>-13.6633580453741</v>
      </c>
      <c r="O354" s="115">
        <v>-2.5537980127980502</v>
      </c>
      <c r="P354" s="115">
        <v>2.9879505838592202</v>
      </c>
      <c r="Q354" s="115">
        <v>16.230999143652799</v>
      </c>
    </row>
    <row r="355" spans="1:17" x14ac:dyDescent="0.25">
      <c r="A355" s="113" t="s">
        <v>331</v>
      </c>
      <c r="B355" s="114">
        <v>43959</v>
      </c>
      <c r="C355" s="115">
        <v>83.695999999999998</v>
      </c>
      <c r="D355" s="115"/>
      <c r="E355" s="115"/>
      <c r="F355" s="115"/>
      <c r="G355" s="115"/>
      <c r="H355" s="115"/>
      <c r="I355" s="115"/>
      <c r="J355" s="115"/>
      <c r="K355" s="115"/>
      <c r="L355" s="115"/>
      <c r="M355" s="115"/>
      <c r="N355" s="115">
        <v>-20.075019519071599</v>
      </c>
      <c r="O355" s="115">
        <v>-3.5180467463526099</v>
      </c>
      <c r="P355" s="115">
        <v>2.94532335604451</v>
      </c>
      <c r="Q355" s="115">
        <v>64.383093333851704</v>
      </c>
    </row>
  </sheetData>
  <mergeCells count="11">
    <mergeCell ref="A285:C286"/>
    <mergeCell ref="A57:C58"/>
    <mergeCell ref="A91:C92"/>
    <mergeCell ref="A129:C130"/>
    <mergeCell ref="A176:C177"/>
    <mergeCell ref="A217:C218"/>
    <mergeCell ref="A4:E4"/>
    <mergeCell ref="F4:R4"/>
    <mergeCell ref="A23:C24"/>
    <mergeCell ref="A43:C44"/>
    <mergeCell ref="A50:C5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7" t="s">
        <v>349</v>
      </c>
      <c r="C2" s="138"/>
      <c r="D2" s="138"/>
      <c r="E2" s="139"/>
    </row>
    <row r="3" spans="2:15" ht="15.75" customHeight="1" thickBot="1" x14ac:dyDescent="0.3">
      <c r="B3" s="140"/>
      <c r="C3" s="141"/>
      <c r="D3" s="141"/>
      <c r="E3" s="142"/>
    </row>
    <row r="5" spans="2:15" x14ac:dyDescent="0.25">
      <c r="B5" s="143" t="s">
        <v>401</v>
      </c>
      <c r="C5" s="143"/>
      <c r="D5" s="143"/>
      <c r="E5" s="143"/>
      <c r="F5" s="143"/>
      <c r="G5" s="143"/>
      <c r="H5" s="143"/>
      <c r="I5" s="143"/>
      <c r="J5" s="143"/>
      <c r="K5" s="143"/>
      <c r="L5" s="143"/>
      <c r="M5" s="143"/>
      <c r="N5" s="143"/>
    </row>
    <row r="7" spans="2:15" ht="15" customHeight="1" x14ac:dyDescent="0.25">
      <c r="B7" s="144" t="s">
        <v>402</v>
      </c>
      <c r="C7" s="144"/>
      <c r="D7" s="144"/>
      <c r="E7" s="144"/>
      <c r="F7" s="144"/>
      <c r="G7" s="144"/>
      <c r="H7" s="144"/>
      <c r="I7" s="144"/>
      <c r="J7" s="144"/>
      <c r="K7" s="144"/>
      <c r="L7" s="144"/>
      <c r="M7" s="144"/>
      <c r="N7" s="144"/>
      <c r="O7" s="144"/>
    </row>
    <row r="8" spans="2:15" x14ac:dyDescent="0.25">
      <c r="B8" s="144"/>
      <c r="C8" s="144"/>
      <c r="D8" s="144"/>
      <c r="E8" s="144"/>
      <c r="F8" s="144"/>
      <c r="G8" s="144"/>
      <c r="H8" s="144"/>
      <c r="I8" s="144"/>
      <c r="J8" s="144"/>
      <c r="K8" s="144"/>
      <c r="L8" s="144"/>
      <c r="M8" s="144"/>
      <c r="N8" s="144"/>
      <c r="O8" s="144"/>
    </row>
    <row r="9" spans="2:15" x14ac:dyDescent="0.25">
      <c r="B9" s="144"/>
      <c r="C9" s="144"/>
      <c r="D9" s="144"/>
      <c r="E9" s="144"/>
      <c r="F9" s="144"/>
      <c r="G9" s="144"/>
      <c r="H9" s="144"/>
      <c r="I9" s="144"/>
      <c r="J9" s="144"/>
      <c r="K9" s="144"/>
      <c r="L9" s="144"/>
      <c r="M9" s="144"/>
      <c r="N9" s="144"/>
      <c r="O9" s="144"/>
    </row>
    <row r="10" spans="2:15" x14ac:dyDescent="0.25">
      <c r="B10" s="144"/>
      <c r="C10" s="144"/>
      <c r="D10" s="144"/>
      <c r="E10" s="144"/>
      <c r="F10" s="144"/>
      <c r="G10" s="144"/>
      <c r="H10" s="144"/>
      <c r="I10" s="144"/>
      <c r="J10" s="144"/>
      <c r="K10" s="144"/>
      <c r="L10" s="144"/>
      <c r="M10" s="144"/>
      <c r="N10" s="144"/>
      <c r="O10" s="144"/>
    </row>
    <row r="11" spans="2:15" x14ac:dyDescent="0.25">
      <c r="B11" s="144"/>
      <c r="C11" s="144"/>
      <c r="D11" s="144"/>
      <c r="E11" s="144"/>
      <c r="F11" s="144"/>
      <c r="G11" s="144"/>
      <c r="H11" s="144"/>
      <c r="I11" s="144"/>
      <c r="J11" s="144"/>
      <c r="K11" s="144"/>
      <c r="L11" s="144"/>
      <c r="M11" s="144"/>
      <c r="N11" s="144"/>
      <c r="O11" s="144"/>
    </row>
    <row r="12" spans="2:15" x14ac:dyDescent="0.25">
      <c r="B12" s="144"/>
      <c r="C12" s="144"/>
      <c r="D12" s="144"/>
      <c r="E12" s="144"/>
      <c r="F12" s="144"/>
      <c r="G12" s="144"/>
      <c r="H12" s="144"/>
      <c r="I12" s="144"/>
      <c r="J12" s="144"/>
      <c r="K12" s="144"/>
      <c r="L12" s="144"/>
      <c r="M12" s="144"/>
      <c r="N12" s="144"/>
      <c r="O12" s="144"/>
    </row>
    <row r="13" spans="2:15" x14ac:dyDescent="0.25">
      <c r="B13" s="144"/>
      <c r="C13" s="144"/>
      <c r="D13" s="144"/>
      <c r="E13" s="144"/>
      <c r="F13" s="144"/>
      <c r="G13" s="144"/>
      <c r="H13" s="144"/>
      <c r="I13" s="144"/>
      <c r="J13" s="144"/>
      <c r="K13" s="144"/>
      <c r="L13" s="144"/>
      <c r="M13" s="144"/>
      <c r="N13" s="144"/>
      <c r="O13" s="144"/>
    </row>
    <row r="14" spans="2:15" x14ac:dyDescent="0.25">
      <c r="B14" s="144"/>
      <c r="C14" s="144"/>
      <c r="D14" s="144"/>
      <c r="E14" s="144"/>
      <c r="F14" s="144"/>
      <c r="G14" s="144"/>
      <c r="H14" s="144"/>
      <c r="I14" s="144"/>
      <c r="J14" s="144"/>
      <c r="K14" s="144"/>
      <c r="L14" s="144"/>
      <c r="M14" s="144"/>
      <c r="N14" s="144"/>
      <c r="O14" s="144"/>
    </row>
    <row r="15" spans="2:15" x14ac:dyDescent="0.25">
      <c r="B15" s="144"/>
      <c r="C15" s="144"/>
      <c r="D15" s="144"/>
      <c r="E15" s="144"/>
      <c r="F15" s="144"/>
      <c r="G15" s="144"/>
      <c r="H15" s="144"/>
      <c r="I15" s="144"/>
      <c r="J15" s="144"/>
      <c r="K15" s="144"/>
      <c r="L15" s="144"/>
      <c r="M15" s="144"/>
      <c r="N15" s="144"/>
      <c r="O15" s="144"/>
    </row>
    <row r="16" spans="2:15" x14ac:dyDescent="0.25">
      <c r="B16" s="144"/>
      <c r="C16" s="144"/>
      <c r="D16" s="144"/>
      <c r="E16" s="144"/>
      <c r="F16" s="144"/>
      <c r="G16" s="144"/>
      <c r="H16" s="144"/>
      <c r="I16" s="144"/>
      <c r="J16" s="144"/>
      <c r="K16" s="144"/>
      <c r="L16" s="144"/>
      <c r="M16" s="144"/>
      <c r="N16" s="144"/>
      <c r="O16" s="144"/>
    </row>
    <row r="17" spans="2:15" x14ac:dyDescent="0.25">
      <c r="B17" s="144"/>
      <c r="C17" s="144"/>
      <c r="D17" s="144"/>
      <c r="E17" s="144"/>
      <c r="F17" s="144"/>
      <c r="G17" s="144"/>
      <c r="H17" s="144"/>
      <c r="I17" s="144"/>
      <c r="J17" s="144"/>
      <c r="K17" s="144"/>
      <c r="L17" s="144"/>
      <c r="M17" s="144"/>
      <c r="N17" s="144"/>
      <c r="O17" s="144"/>
    </row>
    <row r="18" spans="2:15" x14ac:dyDescent="0.25">
      <c r="B18" s="144"/>
      <c r="C18" s="144"/>
      <c r="D18" s="144"/>
      <c r="E18" s="144"/>
      <c r="F18" s="144"/>
      <c r="G18" s="144"/>
      <c r="H18" s="144"/>
      <c r="I18" s="144"/>
      <c r="J18" s="144"/>
      <c r="K18" s="144"/>
      <c r="L18" s="144"/>
      <c r="M18" s="144"/>
      <c r="N18" s="144"/>
      <c r="O18" s="144"/>
    </row>
    <row r="19" spans="2:15" x14ac:dyDescent="0.25">
      <c r="B19" s="144"/>
      <c r="C19" s="144"/>
      <c r="D19" s="144"/>
      <c r="E19" s="144"/>
      <c r="F19" s="144"/>
      <c r="G19" s="144"/>
      <c r="H19" s="144"/>
      <c r="I19" s="144"/>
      <c r="J19" s="144"/>
      <c r="K19" s="144"/>
      <c r="L19" s="144"/>
      <c r="M19" s="144"/>
      <c r="N19" s="144"/>
      <c r="O19" s="144"/>
    </row>
    <row r="20" spans="2:15" x14ac:dyDescent="0.25">
      <c r="B20" s="144"/>
      <c r="C20" s="144"/>
      <c r="D20" s="144"/>
      <c r="E20" s="144"/>
      <c r="F20" s="144"/>
      <c r="G20" s="144"/>
      <c r="H20" s="144"/>
      <c r="I20" s="144"/>
      <c r="J20" s="144"/>
      <c r="K20" s="144"/>
      <c r="L20" s="144"/>
      <c r="M20" s="144"/>
      <c r="N20" s="144"/>
      <c r="O20" s="144"/>
    </row>
    <row r="21" spans="2:15" x14ac:dyDescent="0.25">
      <c r="B21" s="101"/>
      <c r="C21" s="101"/>
      <c r="D21" s="101"/>
      <c r="E21" s="101"/>
      <c r="F21" s="101"/>
      <c r="G21" s="101"/>
      <c r="H21" s="101"/>
      <c r="I21" s="101"/>
      <c r="J21" s="101"/>
      <c r="K21" s="101"/>
      <c r="L21" s="101"/>
      <c r="M21" s="101"/>
      <c r="N21" s="101"/>
      <c r="O21" s="101"/>
    </row>
    <row r="22" spans="2:15" ht="15" customHeight="1" x14ac:dyDescent="0.25">
      <c r="B22" s="145" t="s">
        <v>403</v>
      </c>
      <c r="C22" s="145"/>
      <c r="D22" s="145"/>
      <c r="E22" s="145"/>
      <c r="F22" s="145"/>
      <c r="G22" s="145"/>
      <c r="H22" s="145"/>
      <c r="I22" s="145"/>
      <c r="J22" s="145"/>
      <c r="K22" s="145"/>
      <c r="L22" s="145"/>
      <c r="M22" s="145"/>
      <c r="N22" s="145"/>
      <c r="O22" s="145"/>
    </row>
    <row r="23" spans="2:15" x14ac:dyDescent="0.25">
      <c r="B23" s="145"/>
      <c r="C23" s="145"/>
      <c r="D23" s="145"/>
      <c r="E23" s="145"/>
      <c r="F23" s="145"/>
      <c r="G23" s="145"/>
      <c r="H23" s="145"/>
      <c r="I23" s="145"/>
      <c r="J23" s="145"/>
      <c r="K23" s="145"/>
      <c r="L23" s="145"/>
      <c r="M23" s="145"/>
      <c r="N23" s="145"/>
      <c r="O23" s="145"/>
    </row>
    <row r="24" spans="2:15" x14ac:dyDescent="0.25">
      <c r="B24" s="145"/>
      <c r="C24" s="145"/>
      <c r="D24" s="145"/>
      <c r="E24" s="145"/>
      <c r="F24" s="145"/>
      <c r="G24" s="145"/>
      <c r="H24" s="145"/>
      <c r="I24" s="145"/>
      <c r="J24" s="145"/>
      <c r="K24" s="145"/>
      <c r="L24" s="145"/>
      <c r="M24" s="145"/>
      <c r="N24" s="145"/>
      <c r="O24" s="145"/>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7" t="s">
        <v>349</v>
      </c>
    </row>
    <row r="3" spans="1:19" ht="15.75" thickBot="1" x14ac:dyDescent="0.3">
      <c r="A3" s="128"/>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5" t="s">
        <v>8</v>
      </c>
      <c r="C5" s="125" t="s">
        <v>9</v>
      </c>
      <c r="D5" s="131" t="s">
        <v>1</v>
      </c>
      <c r="E5" s="131"/>
      <c r="F5" s="131" t="s">
        <v>2</v>
      </c>
      <c r="G5" s="131"/>
      <c r="H5" s="131" t="s">
        <v>3</v>
      </c>
      <c r="I5" s="131"/>
      <c r="J5" s="131" t="s">
        <v>4</v>
      </c>
      <c r="K5" s="131"/>
      <c r="L5" s="131" t="s">
        <v>385</v>
      </c>
      <c r="M5" s="131"/>
      <c r="N5" s="131" t="s">
        <v>5</v>
      </c>
      <c r="O5" s="131"/>
      <c r="P5" s="131" t="s">
        <v>6</v>
      </c>
      <c r="Q5" s="131"/>
      <c r="R5" s="129" t="s">
        <v>46</v>
      </c>
      <c r="S5" s="130"/>
    </row>
    <row r="6" spans="1:19" s="13" customFormat="1" x14ac:dyDescent="0.25">
      <c r="A6" s="18" t="s">
        <v>7</v>
      </c>
      <c r="B6" s="126"/>
      <c r="C6" s="12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43959</v>
      </c>
      <c r="C8" s="69">
        <f>VLOOKUP($A8,'Return Data'!$A$7:$R$526,3,0)</f>
        <v>37.925199999999997</v>
      </c>
      <c r="D8" s="69">
        <f>VLOOKUP($A8,'Return Data'!$A$7:$R$526,11,0)</f>
        <v>-99.8109786769122</v>
      </c>
      <c r="E8" s="70">
        <f>RANK(D8,D$8:D$23,0)</f>
        <v>10</v>
      </c>
      <c r="F8" s="69">
        <f>VLOOKUP($A8,'Return Data'!$A$7:$R$526,12,0)</f>
        <v>-48.6190683407712</v>
      </c>
      <c r="G8" s="70">
        <f>RANK(F8,F$8:F$23,0)</f>
        <v>11</v>
      </c>
      <c r="H8" s="69">
        <f>VLOOKUP($A8,'Return Data'!$A$7:$R$526,13,0)</f>
        <v>-28.280716543033702</v>
      </c>
      <c r="I8" s="70">
        <f>RANK(H8,H$8:H$23,0)</f>
        <v>13</v>
      </c>
      <c r="J8" s="69">
        <f>VLOOKUP($A8,'Return Data'!$A$7:$R$526,14,0)</f>
        <v>-26.6365141506848</v>
      </c>
      <c r="K8" s="70">
        <f>RANK(J8,J$8:J$23,0)</f>
        <v>14</v>
      </c>
      <c r="L8" s="69">
        <f>VLOOKUP($A8,'Return Data'!$A$7:$R$526,18,0)</f>
        <v>0</v>
      </c>
      <c r="M8" s="70">
        <f>RANK(L8,L$8:L$23,0)</f>
        <v>1</v>
      </c>
      <c r="N8" s="69">
        <f>VLOOKUP($A8,'Return Data'!$A$7:$R$526,15,0)</f>
        <v>-11.0833969098745</v>
      </c>
      <c r="O8" s="70">
        <f>RANK(N8,N$8:N$23,0)</f>
        <v>12</v>
      </c>
      <c r="P8" s="69">
        <f>VLOOKUP($A8,'Return Data'!$A$7:$R$526,16,0)</f>
        <v>0.82230431103073998</v>
      </c>
      <c r="Q8" s="70">
        <f>RANK(P8,P$8:P$23,0)</f>
        <v>9</v>
      </c>
      <c r="R8" s="69">
        <f>VLOOKUP($A8,'Return Data'!$A$7:$R$526,17,0)</f>
        <v>14.3732557357747</v>
      </c>
      <c r="S8" s="71">
        <f>RANK(R8,R$8:R$23,0)</f>
        <v>5</v>
      </c>
    </row>
    <row r="9" spans="1:19" s="72" customFormat="1" x14ac:dyDescent="0.25">
      <c r="A9" s="67" t="s">
        <v>12</v>
      </c>
      <c r="B9" s="68">
        <f>VLOOKUP($A9,'Return Data'!$A$7:$R$526,2,0)</f>
        <v>43959</v>
      </c>
      <c r="C9" s="69">
        <f>VLOOKUP($A9,'Return Data'!$A$7:$R$526,3,0)</f>
        <v>226.32400000000001</v>
      </c>
      <c r="D9" s="69">
        <f>VLOOKUP($A9,'Return Data'!$A$7:$R$526,11,0)</f>
        <v>-103.76341574221701</v>
      </c>
      <c r="E9" s="70">
        <f t="shared" ref="E9:E23" si="0">RANK(D9,D$8:D$23,0)</f>
        <v>13</v>
      </c>
      <c r="F9" s="69">
        <f>VLOOKUP($A9,'Return Data'!$A$7:$R$526,12,0)</f>
        <v>-48.977926603929703</v>
      </c>
      <c r="G9" s="70">
        <f t="shared" ref="G9:I9" si="1">RANK(F9,F$8:F$23,0)</f>
        <v>12</v>
      </c>
      <c r="H9" s="69">
        <f>VLOOKUP($A9,'Return Data'!$A$7:$R$526,13,0)</f>
        <v>-26.5869325826738</v>
      </c>
      <c r="I9" s="70">
        <f t="shared" si="1"/>
        <v>12</v>
      </c>
      <c r="J9" s="69">
        <f>VLOOKUP($A9,'Return Data'!$A$7:$R$526,14,0)</f>
        <v>-25.244581470765901</v>
      </c>
      <c r="K9" s="70">
        <f t="shared" ref="K9" si="2">RANK(J9,J$8:J$23,0)</f>
        <v>12</v>
      </c>
      <c r="L9" s="69">
        <f>VLOOKUP($A9,'Return Data'!$A$7:$R$526,18,0)</f>
        <v>0</v>
      </c>
      <c r="M9" s="70">
        <f t="shared" ref="M9" si="3">RANK(L9,L$8:L$23,0)</f>
        <v>1</v>
      </c>
      <c r="N9" s="69">
        <f>VLOOKUP($A9,'Return Data'!$A$7:$R$526,15,0)</f>
        <v>-4.3882299830107803</v>
      </c>
      <c r="O9" s="70">
        <f t="shared" ref="O9:O23" si="4">RANK(N9,N$8:N$23,0)</f>
        <v>5</v>
      </c>
      <c r="P9" s="69">
        <f>VLOOKUP($A9,'Return Data'!$A$7:$R$526,16,0)</f>
        <v>3.11198580826948</v>
      </c>
      <c r="Q9" s="70">
        <f t="shared" ref="Q9:S23" si="5">RANK(P9,P$8:P$23,0)</f>
        <v>5</v>
      </c>
      <c r="R9" s="69">
        <f>VLOOKUP($A9,'Return Data'!$A$7:$R$526,17,0)</f>
        <v>12.7517179640018</v>
      </c>
      <c r="S9" s="71">
        <f t="shared" si="5"/>
        <v>6</v>
      </c>
    </row>
    <row r="10" spans="1:19" s="72" customFormat="1" x14ac:dyDescent="0.25">
      <c r="A10" s="67" t="s">
        <v>13</v>
      </c>
      <c r="B10" s="68">
        <f>VLOOKUP($A10,'Return Data'!$A$7:$R$526,2,0)</f>
        <v>43959</v>
      </c>
      <c r="C10" s="69">
        <f>VLOOKUP($A10,'Return Data'!$A$7:$R$526,3,0)</f>
        <v>125.99</v>
      </c>
      <c r="D10" s="69">
        <f>VLOOKUP($A10,'Return Data'!$A$7:$R$526,11,0)</f>
        <v>-71.583704506239698</v>
      </c>
      <c r="E10" s="70">
        <f t="shared" si="0"/>
        <v>1</v>
      </c>
      <c r="F10" s="69">
        <f>VLOOKUP($A10,'Return Data'!$A$7:$R$526,12,0)</f>
        <v>-32.4934128060167</v>
      </c>
      <c r="G10" s="70">
        <f t="shared" ref="G10:I10" si="6">RANK(F10,F$8:F$23,0)</f>
        <v>1</v>
      </c>
      <c r="H10" s="69">
        <f>VLOOKUP($A10,'Return Data'!$A$7:$R$526,13,0)</f>
        <v>-17.988972419523101</v>
      </c>
      <c r="I10" s="70">
        <f t="shared" si="6"/>
        <v>7</v>
      </c>
      <c r="J10" s="69">
        <f>VLOOKUP($A10,'Return Data'!$A$7:$R$526,14,0)</f>
        <v>-16.285571926982499</v>
      </c>
      <c r="K10" s="70">
        <f t="shared" ref="K10" si="7">RANK(J10,J$8:J$23,0)</f>
        <v>5</v>
      </c>
      <c r="L10" s="69">
        <f>VLOOKUP($A10,'Return Data'!$A$7:$R$526,18,0)</f>
        <v>0</v>
      </c>
      <c r="M10" s="70">
        <f t="shared" ref="M10" si="8">RANK(L10,L$8:L$23,0)</f>
        <v>1</v>
      </c>
      <c r="N10" s="69">
        <f>VLOOKUP($A10,'Return Data'!$A$7:$R$526,15,0)</f>
        <v>-3.22525050362347</v>
      </c>
      <c r="O10" s="70">
        <f t="shared" si="4"/>
        <v>2</v>
      </c>
      <c r="P10" s="69">
        <f>VLOOKUP($A10,'Return Data'!$A$7:$R$526,16,0)</f>
        <v>2.2946271859245702</v>
      </c>
      <c r="Q10" s="70">
        <f t="shared" si="5"/>
        <v>6</v>
      </c>
      <c r="R10" s="69">
        <f>VLOOKUP($A10,'Return Data'!$A$7:$R$526,17,0)</f>
        <v>15.9210758087593</v>
      </c>
      <c r="S10" s="71">
        <f t="shared" si="5"/>
        <v>4</v>
      </c>
    </row>
    <row r="11" spans="1:19" s="72" customFormat="1" x14ac:dyDescent="0.25">
      <c r="A11" s="67" t="s">
        <v>14</v>
      </c>
      <c r="B11" s="68">
        <f>VLOOKUP($A11,'Return Data'!$A$7:$R$526,2,0)</f>
        <v>43959</v>
      </c>
      <c r="C11" s="69">
        <f>VLOOKUP($A11,'Return Data'!$A$7:$R$526,3,0)</f>
        <v>8.49</v>
      </c>
      <c r="D11" s="69">
        <f>VLOOKUP($A11,'Return Data'!$A$7:$R$526,11,0)</f>
        <v>-94.588579737094605</v>
      </c>
      <c r="E11" s="70">
        <f t="shared" si="0"/>
        <v>7</v>
      </c>
      <c r="F11" s="69">
        <f>VLOOKUP($A11,'Return Data'!$A$7:$R$526,12,0)</f>
        <v>-39.312250249750299</v>
      </c>
      <c r="G11" s="70">
        <f t="shared" ref="G11:I11" si="9">RANK(F11,F$8:F$23,0)</f>
        <v>6</v>
      </c>
      <c r="H11" s="69">
        <f>VLOOKUP($A11,'Return Data'!$A$7:$R$526,13,0)</f>
        <v>-20.565548026870601</v>
      </c>
      <c r="I11" s="70">
        <f t="shared" si="9"/>
        <v>8</v>
      </c>
      <c r="J11" s="69">
        <f>VLOOKUP($A11,'Return Data'!$A$7:$R$526,14,0)</f>
        <v>-16.881342701014798</v>
      </c>
      <c r="K11" s="70">
        <f t="shared" ref="K11" si="10">RANK(J11,J$8:J$23,0)</f>
        <v>7</v>
      </c>
      <c r="L11" s="69"/>
      <c r="M11" s="70"/>
      <c r="N11" s="69"/>
      <c r="O11" s="70"/>
      <c r="P11" s="69"/>
      <c r="Q11" s="70"/>
      <c r="R11" s="69">
        <f>VLOOKUP($A11,'Return Data'!$A$7:$R$526,17,0)</f>
        <v>-8.7902711323764002</v>
      </c>
      <c r="S11" s="71">
        <f t="shared" si="5"/>
        <v>14</v>
      </c>
    </row>
    <row r="12" spans="1:19" s="72" customFormat="1" x14ac:dyDescent="0.25">
      <c r="A12" s="67" t="s">
        <v>15</v>
      </c>
      <c r="B12" s="68">
        <f>VLOOKUP($A12,'Return Data'!$A$7:$R$526,2,0)</f>
        <v>43959</v>
      </c>
      <c r="C12" s="69">
        <f>VLOOKUP($A12,'Return Data'!$A$7:$R$526,3,0)</f>
        <v>34.71</v>
      </c>
      <c r="D12" s="69">
        <f>VLOOKUP($A12,'Return Data'!$A$7:$R$526,11,0)</f>
        <v>-141.937641658416</v>
      </c>
      <c r="E12" s="70">
        <f t="shared" si="0"/>
        <v>16</v>
      </c>
      <c r="F12" s="69">
        <f>VLOOKUP($A12,'Return Data'!$A$7:$R$526,12,0)</f>
        <v>-60.712740453600198</v>
      </c>
      <c r="G12" s="70">
        <f t="shared" ref="G12:I12" si="11">RANK(F12,F$8:F$23,0)</f>
        <v>16</v>
      </c>
      <c r="H12" s="69">
        <f>VLOOKUP($A12,'Return Data'!$A$7:$R$526,13,0)</f>
        <v>-36.114295962255902</v>
      </c>
      <c r="I12" s="70">
        <f t="shared" si="11"/>
        <v>16</v>
      </c>
      <c r="J12" s="69">
        <f>VLOOKUP($A12,'Return Data'!$A$7:$R$526,14,0)</f>
        <v>-33.843327280177903</v>
      </c>
      <c r="K12" s="70">
        <f t="shared" ref="K12" si="12">RANK(J12,J$8:J$23,0)</f>
        <v>16</v>
      </c>
      <c r="L12" s="69">
        <f>VLOOKUP($A12,'Return Data'!$A$7:$R$526,18,0)</f>
        <v>0</v>
      </c>
      <c r="M12" s="70">
        <f t="shared" ref="M12" si="13">RANK(L12,L$8:L$23,0)</f>
        <v>1</v>
      </c>
      <c r="N12" s="69">
        <f>VLOOKUP($A12,'Return Data'!$A$7:$R$526,15,0)</f>
        <v>-9.8064922503249292</v>
      </c>
      <c r="O12" s="70">
        <f t="shared" si="4"/>
        <v>11</v>
      </c>
      <c r="P12" s="69">
        <f>VLOOKUP($A12,'Return Data'!$A$7:$R$526,16,0)</f>
        <v>-0.55406911839941997</v>
      </c>
      <c r="Q12" s="70">
        <f t="shared" si="5"/>
        <v>11</v>
      </c>
      <c r="R12" s="69">
        <f>VLOOKUP($A12,'Return Data'!$A$7:$R$526,17,0)</f>
        <v>7.96320976400074</v>
      </c>
      <c r="S12" s="71">
        <f t="shared" si="5"/>
        <v>10</v>
      </c>
    </row>
    <row r="13" spans="1:19" s="72" customFormat="1" x14ac:dyDescent="0.25">
      <c r="A13" s="67" t="s">
        <v>16</v>
      </c>
      <c r="B13" s="68">
        <f>VLOOKUP($A13,'Return Data'!$A$7:$R$526,2,0)</f>
        <v>43959</v>
      </c>
      <c r="C13" s="69">
        <f>VLOOKUP($A13,'Return Data'!$A$7:$R$526,3,0)</f>
        <v>10.2141</v>
      </c>
      <c r="D13" s="69">
        <f>VLOOKUP($A13,'Return Data'!$A$7:$R$526,11,0)</f>
        <v>-88.859322585667599</v>
      </c>
      <c r="E13" s="70">
        <f t="shared" si="0"/>
        <v>6</v>
      </c>
      <c r="F13" s="69">
        <f>VLOOKUP($A13,'Return Data'!$A$7:$R$526,12,0)</f>
        <v>-37.077673579333499</v>
      </c>
      <c r="G13" s="70">
        <f t="shared" ref="G13:I13" si="14">RANK(F13,F$8:F$23,0)</f>
        <v>2</v>
      </c>
      <c r="H13" s="69">
        <f>VLOOKUP($A13,'Return Data'!$A$7:$R$526,13,0)</f>
        <v>-15.8404757578173</v>
      </c>
      <c r="I13" s="70">
        <f t="shared" si="14"/>
        <v>3</v>
      </c>
      <c r="J13" s="69">
        <f>VLOOKUP($A13,'Return Data'!$A$7:$R$526,14,0)</f>
        <v>-16.5388706989437</v>
      </c>
      <c r="K13" s="70">
        <f t="shared" ref="K13" si="15">RANK(J13,J$8:J$23,0)</f>
        <v>6</v>
      </c>
      <c r="L13" s="69">
        <f>VLOOKUP($A13,'Return Data'!$A$7:$R$526,18,0)</f>
        <v>0</v>
      </c>
      <c r="M13" s="70">
        <f t="shared" ref="M13" si="16">RANK(L13,L$8:L$23,0)</f>
        <v>1</v>
      </c>
      <c r="N13" s="69">
        <f>VLOOKUP($A13,'Return Data'!$A$7:$R$526,15,0)</f>
        <v>-8.6993327252016108</v>
      </c>
      <c r="O13" s="70">
        <f t="shared" si="4"/>
        <v>9</v>
      </c>
      <c r="P13" s="69"/>
      <c r="Q13" s="70"/>
      <c r="R13" s="69">
        <f>VLOOKUP($A13,'Return Data'!$A$7:$R$526,17,0)</f>
        <v>0.45833724340175802</v>
      </c>
      <c r="S13" s="71">
        <f t="shared" si="5"/>
        <v>12</v>
      </c>
    </row>
    <row r="14" spans="1:19" s="72" customFormat="1" x14ac:dyDescent="0.25">
      <c r="A14" s="67" t="s">
        <v>17</v>
      </c>
      <c r="B14" s="68">
        <f>VLOOKUP($A14,'Return Data'!$A$7:$R$526,2,0)</f>
        <v>43959</v>
      </c>
      <c r="C14" s="69">
        <f>VLOOKUP($A14,'Return Data'!$A$7:$R$526,3,0)</f>
        <v>26.683499999999999</v>
      </c>
      <c r="D14" s="69">
        <f>VLOOKUP($A14,'Return Data'!$A$7:$R$526,11,0)</f>
        <v>-114.83340717655</v>
      </c>
      <c r="E14" s="70">
        <f t="shared" si="0"/>
        <v>14</v>
      </c>
      <c r="F14" s="69">
        <f>VLOOKUP($A14,'Return Data'!$A$7:$R$526,12,0)</f>
        <v>-50.862279707911803</v>
      </c>
      <c r="G14" s="70">
        <f t="shared" ref="G14:I14" si="17">RANK(F14,F$8:F$23,0)</f>
        <v>14</v>
      </c>
      <c r="H14" s="69">
        <f>VLOOKUP($A14,'Return Data'!$A$7:$R$526,13,0)</f>
        <v>-22.191544900455401</v>
      </c>
      <c r="I14" s="70">
        <f t="shared" si="17"/>
        <v>9</v>
      </c>
      <c r="J14" s="69">
        <f>VLOOKUP($A14,'Return Data'!$A$7:$R$526,14,0)</f>
        <v>-18.721387095585101</v>
      </c>
      <c r="K14" s="70">
        <f t="shared" ref="K14" si="18">RANK(J14,J$8:J$23,0)</f>
        <v>9</v>
      </c>
      <c r="L14" s="69">
        <f>VLOOKUP($A14,'Return Data'!$A$7:$R$526,18,0)</f>
        <v>0</v>
      </c>
      <c r="M14" s="70">
        <f t="shared" ref="M14" si="19">RANK(L14,L$8:L$23,0)</f>
        <v>1</v>
      </c>
      <c r="N14" s="69">
        <f>VLOOKUP($A14,'Return Data'!$A$7:$R$526,15,0)</f>
        <v>-4.4290851054676104</v>
      </c>
      <c r="O14" s="70">
        <f t="shared" si="4"/>
        <v>6</v>
      </c>
      <c r="P14" s="69">
        <f>VLOOKUP($A14,'Return Data'!$A$7:$R$526,16,0)</f>
        <v>5.3746974592933503</v>
      </c>
      <c r="Q14" s="70">
        <f t="shared" si="5"/>
        <v>2</v>
      </c>
      <c r="R14" s="69">
        <f>VLOOKUP($A14,'Return Data'!$A$7:$R$526,17,0)</f>
        <v>11.452100932621599</v>
      </c>
      <c r="S14" s="71">
        <f t="shared" si="5"/>
        <v>7</v>
      </c>
    </row>
    <row r="15" spans="1:19" s="72" customFormat="1" x14ac:dyDescent="0.25">
      <c r="A15" s="67" t="s">
        <v>18</v>
      </c>
      <c r="B15" s="68">
        <f>VLOOKUP($A15,'Return Data'!$A$7:$R$526,2,0)</f>
        <v>43959</v>
      </c>
      <c r="C15" s="69">
        <f>VLOOKUP($A15,'Return Data'!$A$7:$R$526,3,0)</f>
        <v>29.154</v>
      </c>
      <c r="D15" s="69">
        <f>VLOOKUP($A15,'Return Data'!$A$7:$R$526,11,0)</f>
        <v>-103.429688120656</v>
      </c>
      <c r="E15" s="70">
        <f t="shared" si="0"/>
        <v>12</v>
      </c>
      <c r="F15" s="69">
        <f>VLOOKUP($A15,'Return Data'!$A$7:$R$526,12,0)</f>
        <v>-44.255011208150798</v>
      </c>
      <c r="G15" s="70">
        <f t="shared" ref="G15:I15" si="20">RANK(F15,F$8:F$23,0)</f>
        <v>9</v>
      </c>
      <c r="H15" s="69">
        <f>VLOOKUP($A15,'Return Data'!$A$7:$R$526,13,0)</f>
        <v>-23.074611034727699</v>
      </c>
      <c r="I15" s="70">
        <f t="shared" si="20"/>
        <v>11</v>
      </c>
      <c r="J15" s="69">
        <f>VLOOKUP($A15,'Return Data'!$A$7:$R$526,14,0)</f>
        <v>-19.845620195383301</v>
      </c>
      <c r="K15" s="70">
        <f t="shared" ref="K15" si="21">RANK(J15,J$8:J$23,0)</f>
        <v>10</v>
      </c>
      <c r="L15" s="69">
        <f>VLOOKUP($A15,'Return Data'!$A$7:$R$526,18,0)</f>
        <v>0</v>
      </c>
      <c r="M15" s="70">
        <f t="shared" ref="M15" si="22">RANK(L15,L$8:L$23,0)</f>
        <v>1</v>
      </c>
      <c r="N15" s="69">
        <f>VLOOKUP($A15,'Return Data'!$A$7:$R$526,15,0)</f>
        <v>-5.8457402965905096</v>
      </c>
      <c r="O15" s="70">
        <f t="shared" si="4"/>
        <v>7</v>
      </c>
      <c r="P15" s="69">
        <f>VLOOKUP($A15,'Return Data'!$A$7:$R$526,16,0)</f>
        <v>4.8531398807190298</v>
      </c>
      <c r="Q15" s="70">
        <f t="shared" si="5"/>
        <v>3</v>
      </c>
      <c r="R15" s="69">
        <f>VLOOKUP($A15,'Return Data'!$A$7:$R$526,17,0)</f>
        <v>18.6892182247107</v>
      </c>
      <c r="S15" s="71">
        <f t="shared" si="5"/>
        <v>2</v>
      </c>
    </row>
    <row r="16" spans="1:19" s="72" customFormat="1" x14ac:dyDescent="0.25">
      <c r="A16" s="67" t="s">
        <v>19</v>
      </c>
      <c r="B16" s="68">
        <f>VLOOKUP($A16,'Return Data'!$A$7:$R$526,2,0)</f>
        <v>43959</v>
      </c>
      <c r="C16" s="69">
        <f>VLOOKUP($A16,'Return Data'!$A$7:$R$526,3,0)</f>
        <v>59.942900000000002</v>
      </c>
      <c r="D16" s="69">
        <f>VLOOKUP($A16,'Return Data'!$A$7:$R$526,11,0)</f>
        <v>-103.39035718956301</v>
      </c>
      <c r="E16" s="70">
        <f t="shared" si="0"/>
        <v>11</v>
      </c>
      <c r="F16" s="69">
        <f>VLOOKUP($A16,'Return Data'!$A$7:$R$526,12,0)</f>
        <v>-45.948191012312897</v>
      </c>
      <c r="G16" s="70">
        <f t="shared" ref="G16:I16" si="23">RANK(F16,F$8:F$23,0)</f>
        <v>10</v>
      </c>
      <c r="H16" s="69">
        <f>VLOOKUP($A16,'Return Data'!$A$7:$R$526,13,0)</f>
        <v>-22.577568694415401</v>
      </c>
      <c r="I16" s="70">
        <f t="shared" si="23"/>
        <v>10</v>
      </c>
      <c r="J16" s="69">
        <f>VLOOKUP($A16,'Return Data'!$A$7:$R$526,14,0)</f>
        <v>-20.232417526009002</v>
      </c>
      <c r="K16" s="70">
        <f t="shared" ref="K16" si="24">RANK(J16,J$8:J$23,0)</f>
        <v>11</v>
      </c>
      <c r="L16" s="69">
        <f>VLOOKUP($A16,'Return Data'!$A$7:$R$526,18,0)</f>
        <v>0</v>
      </c>
      <c r="M16" s="70">
        <f t="shared" ref="M16" si="25">RANK(L16,L$8:L$23,0)</f>
        <v>1</v>
      </c>
      <c r="N16" s="69">
        <f>VLOOKUP($A16,'Return Data'!$A$7:$R$526,15,0)</f>
        <v>-3.4903489835691599</v>
      </c>
      <c r="O16" s="70">
        <f t="shared" si="4"/>
        <v>4</v>
      </c>
      <c r="P16" s="69">
        <f>VLOOKUP($A16,'Return Data'!$A$7:$R$526,16,0)</f>
        <v>3.4064327077546901</v>
      </c>
      <c r="Q16" s="70">
        <f t="shared" si="5"/>
        <v>4</v>
      </c>
      <c r="R16" s="69">
        <f>VLOOKUP($A16,'Return Data'!$A$7:$R$526,17,0)</f>
        <v>10.147739713709299</v>
      </c>
      <c r="S16" s="71">
        <f t="shared" si="5"/>
        <v>8</v>
      </c>
    </row>
    <row r="17" spans="1:19" s="72" customFormat="1" x14ac:dyDescent="0.25">
      <c r="A17" s="67" t="s">
        <v>20</v>
      </c>
      <c r="B17" s="68">
        <f>VLOOKUP($A17,'Return Data'!$A$7:$R$526,2,0)</f>
        <v>43959</v>
      </c>
      <c r="C17" s="69">
        <f>VLOOKUP($A17,'Return Data'!$A$7:$R$526,3,0)</f>
        <v>40.26</v>
      </c>
      <c r="D17" s="69">
        <f>VLOOKUP($A17,'Return Data'!$A$7:$R$526,11,0)</f>
        <v>-98.980252675294807</v>
      </c>
      <c r="E17" s="70">
        <f t="shared" si="0"/>
        <v>9</v>
      </c>
      <c r="F17" s="69">
        <f>VLOOKUP($A17,'Return Data'!$A$7:$R$526,12,0)</f>
        <v>-49.263693024232701</v>
      </c>
      <c r="G17" s="70">
        <f t="shared" ref="G17:I17" si="26">RANK(F17,F$8:F$23,0)</f>
        <v>13</v>
      </c>
      <c r="H17" s="69">
        <f>VLOOKUP($A17,'Return Data'!$A$7:$R$526,13,0)</f>
        <v>-31.1933758117435</v>
      </c>
      <c r="I17" s="70">
        <f t="shared" si="26"/>
        <v>14</v>
      </c>
      <c r="J17" s="69">
        <f>VLOOKUP($A17,'Return Data'!$A$7:$R$526,14,0)</f>
        <v>-25.703914599352</v>
      </c>
      <c r="K17" s="70">
        <f t="shared" ref="K17" si="27">RANK(J17,J$8:J$23,0)</f>
        <v>13</v>
      </c>
      <c r="L17" s="69">
        <f>VLOOKUP($A17,'Return Data'!$A$7:$R$526,18,0)</f>
        <v>0</v>
      </c>
      <c r="M17" s="70">
        <f t="shared" ref="M17" si="28">RANK(L17,L$8:L$23,0)</f>
        <v>1</v>
      </c>
      <c r="N17" s="69">
        <f>VLOOKUP($A17,'Return Data'!$A$7:$R$526,15,0)</f>
        <v>-5.9791873370233803</v>
      </c>
      <c r="O17" s="70">
        <f t="shared" si="4"/>
        <v>8</v>
      </c>
      <c r="P17" s="69">
        <f>VLOOKUP($A17,'Return Data'!$A$7:$R$526,16,0)</f>
        <v>1.53924413624419</v>
      </c>
      <c r="Q17" s="70">
        <f t="shared" si="5"/>
        <v>8</v>
      </c>
      <c r="R17" s="69">
        <f>VLOOKUP($A17,'Return Data'!$A$7:$R$526,17,0)</f>
        <v>21.363442940038698</v>
      </c>
      <c r="S17" s="71">
        <f t="shared" si="5"/>
        <v>1</v>
      </c>
    </row>
    <row r="18" spans="1:19" s="72" customFormat="1" x14ac:dyDescent="0.25">
      <c r="A18" s="67" t="s">
        <v>21</v>
      </c>
      <c r="B18" s="68">
        <f>VLOOKUP($A18,'Return Data'!$A$7:$R$526,2,0)</f>
        <v>43959</v>
      </c>
      <c r="C18" s="69">
        <f>VLOOKUP($A18,'Return Data'!$A$7:$R$526,3,0)</f>
        <v>115.762</v>
      </c>
      <c r="D18" s="69">
        <f>VLOOKUP($A18,'Return Data'!$A$7:$R$526,11,0)</f>
        <v>-85.664043836598196</v>
      </c>
      <c r="E18" s="70">
        <f t="shared" si="0"/>
        <v>4</v>
      </c>
      <c r="F18" s="69">
        <f>VLOOKUP($A18,'Return Data'!$A$7:$R$526,12,0)</f>
        <v>-40.350240128599999</v>
      </c>
      <c r="G18" s="70">
        <f t="shared" ref="G18:I18" si="29">RANK(F18,F$8:F$23,0)</f>
        <v>8</v>
      </c>
      <c r="H18" s="69">
        <f>VLOOKUP($A18,'Return Data'!$A$7:$R$526,13,0)</f>
        <v>-17.7685246007558</v>
      </c>
      <c r="I18" s="70">
        <f t="shared" si="29"/>
        <v>6</v>
      </c>
      <c r="J18" s="69">
        <f>VLOOKUP($A18,'Return Data'!$A$7:$R$526,14,0)</f>
        <v>-14.959832854298201</v>
      </c>
      <c r="K18" s="70">
        <f t="shared" ref="K18" si="30">RANK(J18,J$8:J$23,0)</f>
        <v>4</v>
      </c>
      <c r="L18" s="69">
        <f>VLOOKUP($A18,'Return Data'!$A$7:$R$526,18,0)</f>
        <v>0</v>
      </c>
      <c r="M18" s="70">
        <f t="shared" ref="M18" si="31">RANK(L18,L$8:L$23,0)</f>
        <v>1</v>
      </c>
      <c r="N18" s="69">
        <f>VLOOKUP($A18,'Return Data'!$A$7:$R$526,15,0)</f>
        <v>-3.3038800037787102</v>
      </c>
      <c r="O18" s="70">
        <f t="shared" si="4"/>
        <v>3</v>
      </c>
      <c r="P18" s="69">
        <f>VLOOKUP($A18,'Return Data'!$A$7:$R$526,16,0)</f>
        <v>6.5135784927470999</v>
      </c>
      <c r="Q18" s="70">
        <f t="shared" si="5"/>
        <v>1</v>
      </c>
      <c r="R18" s="69">
        <f>VLOOKUP($A18,'Return Data'!$A$7:$R$526,17,0)</f>
        <v>17.4325907154102</v>
      </c>
      <c r="S18" s="71">
        <f t="shared" si="5"/>
        <v>3</v>
      </c>
    </row>
    <row r="19" spans="1:19" s="72" customFormat="1" x14ac:dyDescent="0.25">
      <c r="A19" s="67" t="s">
        <v>22</v>
      </c>
      <c r="B19" s="68">
        <f>VLOOKUP($A19,'Return Data'!$A$7:$R$526,2,0)</f>
        <v>43959</v>
      </c>
      <c r="C19" s="69">
        <f>VLOOKUP($A19,'Return Data'!$A$7:$R$526,3,0)</f>
        <v>8.4931999999999999</v>
      </c>
      <c r="D19" s="69">
        <f>VLOOKUP($A19,'Return Data'!$A$7:$R$526,11,0)</f>
        <v>-87.705906847405103</v>
      </c>
      <c r="E19" s="70">
        <f t="shared" si="0"/>
        <v>5</v>
      </c>
      <c r="F19" s="69">
        <f>VLOOKUP($A19,'Return Data'!$A$7:$R$526,12,0)</f>
        <v>-40.158234845937898</v>
      </c>
      <c r="G19" s="70">
        <f t="shared" ref="G19:I19" si="32">RANK(F19,F$8:F$23,0)</f>
        <v>7</v>
      </c>
      <c r="H19" s="69">
        <f>VLOOKUP($A19,'Return Data'!$A$7:$R$526,13,0)</f>
        <v>-14.312877846689201</v>
      </c>
      <c r="I19" s="70">
        <f t="shared" si="32"/>
        <v>1</v>
      </c>
      <c r="J19" s="69">
        <f>VLOOKUP($A19,'Return Data'!$A$7:$R$526,14,0)</f>
        <v>-12.1816127984637</v>
      </c>
      <c r="K19" s="70">
        <f t="shared" ref="K19" si="33">RANK(J19,J$8:J$23,0)</f>
        <v>2</v>
      </c>
      <c r="L19" s="69"/>
      <c r="M19" s="70"/>
      <c r="N19" s="69"/>
      <c r="O19" s="70"/>
      <c r="P19" s="69"/>
      <c r="Q19" s="70"/>
      <c r="R19" s="69">
        <f>VLOOKUP($A19,'Return Data'!$A$7:$R$526,17,0)</f>
        <v>-8.2704060150376009</v>
      </c>
      <c r="S19" s="71">
        <f t="shared" si="5"/>
        <v>13</v>
      </c>
    </row>
    <row r="20" spans="1:19" s="72" customFormat="1" x14ac:dyDescent="0.25">
      <c r="A20" s="67" t="s">
        <v>23</v>
      </c>
      <c r="B20" s="68">
        <f>VLOOKUP($A20,'Return Data'!$A$7:$R$526,2,0)</f>
        <v>43959</v>
      </c>
      <c r="C20" s="69">
        <f>VLOOKUP($A20,'Return Data'!$A$7:$R$526,3,0)</f>
        <v>8.3157999999999994</v>
      </c>
      <c r="D20" s="69">
        <f>VLOOKUP($A20,'Return Data'!$A$7:$R$526,11,0)</f>
        <v>-85.453336870471205</v>
      </c>
      <c r="E20" s="70">
        <f t="shared" si="0"/>
        <v>3</v>
      </c>
      <c r="F20" s="69">
        <f>VLOOKUP($A20,'Return Data'!$A$7:$R$526,12,0)</f>
        <v>-38.048683624008397</v>
      </c>
      <c r="G20" s="70">
        <f t="shared" ref="G20:I20" si="34">RANK(F20,F$8:F$23,0)</f>
        <v>4</v>
      </c>
      <c r="H20" s="69">
        <f>VLOOKUP($A20,'Return Data'!$A$7:$R$526,13,0)</f>
        <v>-14.442334044712799</v>
      </c>
      <c r="I20" s="70">
        <f t="shared" si="34"/>
        <v>2</v>
      </c>
      <c r="J20" s="69">
        <f>VLOOKUP($A20,'Return Data'!$A$7:$R$526,14,0)</f>
        <v>-11.6262444157594</v>
      </c>
      <c r="K20" s="70">
        <f t="shared" ref="K20" si="35">RANK(J20,J$8:J$23,0)</f>
        <v>1</v>
      </c>
      <c r="L20" s="69"/>
      <c r="M20" s="70"/>
      <c r="N20" s="69"/>
      <c r="O20" s="70"/>
      <c r="P20" s="69"/>
      <c r="Q20" s="70"/>
      <c r="R20" s="69">
        <f>VLOOKUP($A20,'Return Data'!$A$7:$R$526,17,0)</f>
        <v>-9.5455434782608695</v>
      </c>
      <c r="S20" s="71">
        <f t="shared" si="5"/>
        <v>15</v>
      </c>
    </row>
    <row r="21" spans="1:19" s="72" customFormat="1" x14ac:dyDescent="0.25">
      <c r="A21" s="67" t="s">
        <v>24</v>
      </c>
      <c r="B21" s="68">
        <f>VLOOKUP($A21,'Return Data'!$A$7:$R$526,2,0)</f>
        <v>43959</v>
      </c>
      <c r="C21" s="69">
        <f>VLOOKUP($A21,'Return Data'!$A$7:$R$526,3,0)</f>
        <v>179.9889</v>
      </c>
      <c r="D21" s="69">
        <f>VLOOKUP($A21,'Return Data'!$A$7:$R$526,11,0)</f>
        <v>-121.48444052371801</v>
      </c>
      <c r="E21" s="70">
        <f t="shared" si="0"/>
        <v>15</v>
      </c>
      <c r="F21" s="69">
        <f>VLOOKUP($A21,'Return Data'!$A$7:$R$526,12,0)</f>
        <v>-57.745080095824903</v>
      </c>
      <c r="G21" s="70">
        <f t="shared" ref="G21:I21" si="36">RANK(F21,F$8:F$23,0)</f>
        <v>15</v>
      </c>
      <c r="H21" s="69">
        <f>VLOOKUP($A21,'Return Data'!$A$7:$R$526,13,0)</f>
        <v>-32.277321334639502</v>
      </c>
      <c r="I21" s="70">
        <f t="shared" si="36"/>
        <v>15</v>
      </c>
      <c r="J21" s="69">
        <f>VLOOKUP($A21,'Return Data'!$A$7:$R$526,14,0)</f>
        <v>-29.688245544567899</v>
      </c>
      <c r="K21" s="70">
        <f t="shared" ref="K21" si="37">RANK(J21,J$8:J$23,0)</f>
        <v>15</v>
      </c>
      <c r="L21" s="69">
        <f>VLOOKUP($A21,'Return Data'!$A$7:$R$526,18,0)</f>
        <v>0</v>
      </c>
      <c r="M21" s="70">
        <f t="shared" ref="M21" si="38">RANK(L21,L$8:L$23,0)</f>
        <v>1</v>
      </c>
      <c r="N21" s="69">
        <f>VLOOKUP($A21,'Return Data'!$A$7:$R$526,15,0)</f>
        <v>-9.0027540421413104</v>
      </c>
      <c r="O21" s="70">
        <f t="shared" si="4"/>
        <v>10</v>
      </c>
      <c r="P21" s="69">
        <f>VLOOKUP($A21,'Return Data'!$A$7:$R$526,16,0)</f>
        <v>-0.25709025269649</v>
      </c>
      <c r="Q21" s="70">
        <f t="shared" si="5"/>
        <v>10</v>
      </c>
      <c r="R21" s="69">
        <f>VLOOKUP($A21,'Return Data'!$A$7:$R$526,17,0)</f>
        <v>5.83825151484342</v>
      </c>
      <c r="S21" s="71">
        <f t="shared" si="5"/>
        <v>11</v>
      </c>
    </row>
    <row r="22" spans="1:19" s="72" customFormat="1" x14ac:dyDescent="0.25">
      <c r="A22" s="67" t="s">
        <v>25</v>
      </c>
      <c r="B22" s="68">
        <f>VLOOKUP($A22,'Return Data'!$A$7:$R$526,2,0)</f>
        <v>43959</v>
      </c>
      <c r="C22" s="69">
        <f>VLOOKUP($A22,'Return Data'!$A$7:$R$526,3,0)</f>
        <v>8.6199999999999992</v>
      </c>
      <c r="D22" s="69">
        <f>VLOOKUP($A22,'Return Data'!$A$7:$R$526,11,0)</f>
        <v>-83.899586651880298</v>
      </c>
      <c r="E22" s="70">
        <f t="shared" si="0"/>
        <v>2</v>
      </c>
      <c r="F22" s="69">
        <f>VLOOKUP($A22,'Return Data'!$A$7:$R$526,12,0)</f>
        <v>-38.985313751668897</v>
      </c>
      <c r="G22" s="70">
        <f t="shared" ref="G22:I22" si="39">RANK(F22,F$8:F$23,0)</f>
        <v>5</v>
      </c>
      <c r="H22" s="69">
        <f>VLOOKUP($A22,'Return Data'!$A$7:$R$526,13,0)</f>
        <v>-16.870779993935798</v>
      </c>
      <c r="I22" s="70">
        <f t="shared" si="39"/>
        <v>5</v>
      </c>
      <c r="J22" s="69">
        <f>VLOOKUP($A22,'Return Data'!$A$7:$R$526,14,0)</f>
        <v>-17.0686212694409</v>
      </c>
      <c r="K22" s="70">
        <f t="shared" ref="K22" si="40">RANK(J22,J$8:J$23,0)</f>
        <v>8</v>
      </c>
      <c r="L22" s="69"/>
      <c r="M22" s="70"/>
      <c r="N22" s="69"/>
      <c r="O22" s="70"/>
      <c r="P22" s="69"/>
      <c r="Q22" s="70"/>
      <c r="R22" s="69">
        <f>VLOOKUP($A22,'Return Data'!$A$7:$R$526,17,0)</f>
        <v>-9.6865384615384702</v>
      </c>
      <c r="S22" s="71">
        <f t="shared" si="5"/>
        <v>16</v>
      </c>
    </row>
    <row r="23" spans="1:19" s="72" customFormat="1" x14ac:dyDescent="0.25">
      <c r="A23" s="67" t="s">
        <v>26</v>
      </c>
      <c r="B23" s="68">
        <f>VLOOKUP($A23,'Return Data'!$A$7:$R$526,2,0)</f>
        <v>43959</v>
      </c>
      <c r="C23" s="69">
        <f>VLOOKUP($A23,'Return Data'!$A$7:$R$526,3,0)</f>
        <v>53.387900000000002</v>
      </c>
      <c r="D23" s="69">
        <f>VLOOKUP($A23,'Return Data'!$A$7:$R$526,11,0)</f>
        <v>-97.340717733561107</v>
      </c>
      <c r="E23" s="70">
        <f t="shared" si="0"/>
        <v>8</v>
      </c>
      <c r="F23" s="69">
        <f>VLOOKUP($A23,'Return Data'!$A$7:$R$526,12,0)</f>
        <v>-37.113559834414502</v>
      </c>
      <c r="G23" s="70">
        <f t="shared" ref="G23:I23" si="41">RANK(F23,F$8:F$23,0)</f>
        <v>3</v>
      </c>
      <c r="H23" s="69">
        <f>VLOOKUP($A23,'Return Data'!$A$7:$R$526,13,0)</f>
        <v>-16.1043690920527</v>
      </c>
      <c r="I23" s="70">
        <f t="shared" si="41"/>
        <v>4</v>
      </c>
      <c r="J23" s="69">
        <f>VLOOKUP($A23,'Return Data'!$A$7:$R$526,14,0)</f>
        <v>-14.447150793083299</v>
      </c>
      <c r="K23" s="70">
        <f t="shared" ref="K23" si="42">RANK(J23,J$8:J$23,0)</f>
        <v>3</v>
      </c>
      <c r="L23" s="69">
        <f>VLOOKUP($A23,'Return Data'!$A$7:$R$526,18,0)</f>
        <v>0</v>
      </c>
      <c r="M23" s="70">
        <f t="shared" ref="M23" si="43">RANK(L23,L$8:L$23,0)</f>
        <v>1</v>
      </c>
      <c r="N23" s="69">
        <f>VLOOKUP($A23,'Return Data'!$A$7:$R$526,15,0)</f>
        <v>-0.64672692922974295</v>
      </c>
      <c r="O23" s="70">
        <f t="shared" si="4"/>
        <v>1</v>
      </c>
      <c r="P23" s="69">
        <f>VLOOKUP($A23,'Return Data'!$A$7:$R$526,16,0)</f>
        <v>2.1235661738310299</v>
      </c>
      <c r="Q23" s="70">
        <f t="shared" si="5"/>
        <v>7</v>
      </c>
      <c r="R23" s="69">
        <f>VLOOKUP($A23,'Return Data'!$A$7:$R$526,17,0)</f>
        <v>8.8437906697655304</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-98.9203362832653</v>
      </c>
      <c r="E25" s="78"/>
      <c r="F25" s="79">
        <f>AVERAGE(F8:F23)</f>
        <v>-44.370209954154021</v>
      </c>
      <c r="G25" s="78"/>
      <c r="H25" s="79">
        <f>AVERAGE(H8:H23)</f>
        <v>-22.261890540393892</v>
      </c>
      <c r="I25" s="78"/>
      <c r="J25" s="79">
        <f>AVERAGE(J8:J23)</f>
        <v>-19.994078457532027</v>
      </c>
      <c r="K25" s="78"/>
      <c r="L25" s="79">
        <f>AVERAGE(L8:L23)</f>
        <v>0</v>
      </c>
      <c r="M25" s="78"/>
      <c r="N25" s="79">
        <f>AVERAGE(N8:N23)</f>
        <v>-5.8250354224863088</v>
      </c>
      <c r="O25" s="78"/>
      <c r="P25" s="79">
        <f>AVERAGE(P8:P23)</f>
        <v>2.6571287986107519</v>
      </c>
      <c r="Q25" s="78"/>
      <c r="R25" s="79">
        <f>AVERAGE(R8:R23)</f>
        <v>6.8088732587390233</v>
      </c>
      <c r="S25" s="80"/>
    </row>
    <row r="26" spans="1:19" s="72" customFormat="1" x14ac:dyDescent="0.25">
      <c r="A26" s="77" t="s">
        <v>28</v>
      </c>
      <c r="B26" s="78"/>
      <c r="C26" s="78"/>
      <c r="D26" s="79">
        <f>MIN(D8:D23)</f>
        <v>-141.937641658416</v>
      </c>
      <c r="E26" s="78"/>
      <c r="F26" s="79">
        <f>MIN(F8:F23)</f>
        <v>-60.712740453600198</v>
      </c>
      <c r="G26" s="78"/>
      <c r="H26" s="79">
        <f>MIN(H8:H23)</f>
        <v>-36.114295962255902</v>
      </c>
      <c r="I26" s="78"/>
      <c r="J26" s="79">
        <f>MIN(J8:J23)</f>
        <v>-33.843327280177903</v>
      </c>
      <c r="K26" s="78"/>
      <c r="L26" s="79">
        <f>MIN(L8:L23)</f>
        <v>0</v>
      </c>
      <c r="M26" s="78"/>
      <c r="N26" s="79">
        <f>MIN(N8:N23)</f>
        <v>-11.0833969098745</v>
      </c>
      <c r="O26" s="78"/>
      <c r="P26" s="79">
        <f>MIN(P8:P23)</f>
        <v>-0.55406911839941997</v>
      </c>
      <c r="Q26" s="78"/>
      <c r="R26" s="79">
        <f>MIN(R8:R23)</f>
        <v>-9.6865384615384702</v>
      </c>
      <c r="S26" s="80"/>
    </row>
    <row r="27" spans="1:19" s="72" customFormat="1" ht="15.75" thickBot="1" x14ac:dyDescent="0.3">
      <c r="A27" s="81" t="s">
        <v>29</v>
      </c>
      <c r="B27" s="82"/>
      <c r="C27" s="82"/>
      <c r="D27" s="83">
        <f>MAX(D8:D23)</f>
        <v>-71.583704506239698</v>
      </c>
      <c r="E27" s="82"/>
      <c r="F27" s="83">
        <f>MAX(F8:F23)</f>
        <v>-32.4934128060167</v>
      </c>
      <c r="G27" s="82"/>
      <c r="H27" s="83">
        <f>MAX(H8:H23)</f>
        <v>-14.312877846689201</v>
      </c>
      <c r="I27" s="82"/>
      <c r="J27" s="83">
        <f>MAX(J8:J23)</f>
        <v>-11.6262444157594</v>
      </c>
      <c r="K27" s="82"/>
      <c r="L27" s="83">
        <f>MAX(L8:L23)</f>
        <v>0</v>
      </c>
      <c r="M27" s="82"/>
      <c r="N27" s="83">
        <f>MAX(N8:N23)</f>
        <v>-0.64672692922974295</v>
      </c>
      <c r="O27" s="82"/>
      <c r="P27" s="83">
        <f>MAX(P8:P23)</f>
        <v>6.5135784927470999</v>
      </c>
      <c r="Q27" s="82"/>
      <c r="R27" s="83">
        <f>MAX(R8:R23)</f>
        <v>21.363442940038698</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7" t="s">
        <v>349</v>
      </c>
    </row>
    <row r="3" spans="1:20" ht="15.75" thickBot="1" x14ac:dyDescent="0.3">
      <c r="A3" s="128"/>
    </row>
    <row r="4" spans="1:20" ht="15.75" thickBot="1" x14ac:dyDescent="0.3"/>
    <row r="5" spans="1:20" x14ac:dyDescent="0.25">
      <c r="A5" s="32" t="s">
        <v>344</v>
      </c>
      <c r="B5" s="125" t="s">
        <v>8</v>
      </c>
      <c r="C5" s="125" t="s">
        <v>9</v>
      </c>
      <c r="D5" s="131" t="s">
        <v>1</v>
      </c>
      <c r="E5" s="131"/>
      <c r="F5" s="131" t="s">
        <v>2</v>
      </c>
      <c r="G5" s="131"/>
      <c r="H5" s="131" t="s">
        <v>3</v>
      </c>
      <c r="I5" s="131"/>
      <c r="J5" s="131" t="s">
        <v>4</v>
      </c>
      <c r="K5" s="131"/>
      <c r="L5" s="131" t="s">
        <v>385</v>
      </c>
      <c r="M5" s="131"/>
      <c r="N5" s="131" t="s">
        <v>5</v>
      </c>
      <c r="O5" s="131"/>
      <c r="P5" s="131" t="s">
        <v>6</v>
      </c>
      <c r="Q5" s="131"/>
      <c r="R5" s="129" t="s">
        <v>46</v>
      </c>
      <c r="S5" s="130"/>
      <c r="T5" s="13"/>
    </row>
    <row r="6" spans="1:20" x14ac:dyDescent="0.25">
      <c r="A6" s="18" t="s">
        <v>7</v>
      </c>
      <c r="B6" s="126"/>
      <c r="C6" s="12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43959</v>
      </c>
      <c r="C8" s="69">
        <f>VLOOKUP($A8,'Return Data'!$A$7:$R$526,3,0)</f>
        <v>35.3232</v>
      </c>
      <c r="D8" s="69">
        <f>VLOOKUP($A8,'Return Data'!$A$7:$R$526,11,0)</f>
        <v>-100.48471912975801</v>
      </c>
      <c r="E8" s="70">
        <f>RANK(D8,D$8:D$23,0)</f>
        <v>10</v>
      </c>
      <c r="F8" s="69">
        <f>VLOOKUP($A8,'Return Data'!$A$7:$R$526,12,0)</f>
        <v>-49.376968028951502</v>
      </c>
      <c r="G8" s="70">
        <f>RANK(F8,F$8:F$23,0)</f>
        <v>11</v>
      </c>
      <c r="H8" s="69">
        <f>VLOOKUP($A8,'Return Data'!$A$7:$R$526,13,0)</f>
        <v>-29.117041142666</v>
      </c>
      <c r="I8" s="70">
        <f>RANK(H8,H$8:H$23,0)</f>
        <v>13</v>
      </c>
      <c r="J8" s="69">
        <f>VLOOKUP($A8,'Return Data'!$A$7:$R$526,14,0)</f>
        <v>-27.442139938222201</v>
      </c>
      <c r="K8" s="70">
        <f>RANK(J8,J$8:J$23,0)</f>
        <v>14</v>
      </c>
      <c r="L8" s="69">
        <f>VLOOKUP($A8,'Return Data'!$A$7:$R$526,18,0)</f>
        <v>0</v>
      </c>
      <c r="M8" s="70">
        <f>RANK(L8,L$8:L$23,0)</f>
        <v>1</v>
      </c>
      <c r="N8" s="69">
        <f>VLOOKUP($A8,'Return Data'!$A$7:$R$526,15,0)</f>
        <v>-11.8595575476139</v>
      </c>
      <c r="O8" s="70">
        <f>RANK(N8,N$8:N$23,0)</f>
        <v>12</v>
      </c>
      <c r="P8" s="69">
        <f>VLOOKUP($A8,'Return Data'!$A$7:$R$526,16,0)</f>
        <v>-0.280657637305121</v>
      </c>
      <c r="Q8" s="70">
        <f>RANK(P8,P$8:P$23,0)</f>
        <v>9</v>
      </c>
      <c r="R8" s="69">
        <f>VLOOKUP($A8,'Return Data'!$A$7:$R$526,17,0)</f>
        <v>20.888063276836199</v>
      </c>
      <c r="S8" s="71">
        <f>RANK(R8,R$8:R$23,0)</f>
        <v>8</v>
      </c>
    </row>
    <row r="9" spans="1:20" x14ac:dyDescent="0.25">
      <c r="A9" s="67" t="s">
        <v>31</v>
      </c>
      <c r="B9" s="68">
        <f>VLOOKUP($A9,'Return Data'!$A$7:$R$526,2,0)</f>
        <v>43959</v>
      </c>
      <c r="C9" s="69">
        <f>VLOOKUP($A9,'Return Data'!$A$7:$R$526,3,0)</f>
        <v>212.22300000000001</v>
      </c>
      <c r="D9" s="69">
        <f>VLOOKUP($A9,'Return Data'!$A$7:$R$526,11,0)</f>
        <v>-104.45345036563</v>
      </c>
      <c r="E9" s="70">
        <f t="shared" ref="E9:E23" si="0">RANK(D9,D$8:D$23,0)</f>
        <v>13</v>
      </c>
      <c r="F9" s="69">
        <f>VLOOKUP($A9,'Return Data'!$A$7:$R$526,12,0)</f>
        <v>-49.649408202354699</v>
      </c>
      <c r="G9" s="70">
        <f t="shared" ref="G9:G23" si="1">RANK(F9,F$8:F$23,0)</f>
        <v>13</v>
      </c>
      <c r="H9" s="69">
        <f>VLOOKUP($A9,'Return Data'!$A$7:$R$526,13,0)</f>
        <v>-27.296820647999098</v>
      </c>
      <c r="I9" s="70">
        <f t="shared" ref="I9:I23" si="2">RANK(H9,H$8:H$23,0)</f>
        <v>12</v>
      </c>
      <c r="J9" s="69">
        <f>VLOOKUP($A9,'Return Data'!$A$7:$R$526,14,0)</f>
        <v>-25.9037769895588</v>
      </c>
      <c r="K9" s="70">
        <f t="shared" ref="K9:K23" si="3">RANK(J9,J$8:J$23,0)</f>
        <v>12</v>
      </c>
      <c r="L9" s="69">
        <f>VLOOKUP($A9,'Return Data'!$A$7:$R$526,18,0)</f>
        <v>0</v>
      </c>
      <c r="M9" s="70">
        <f t="shared" ref="M9:M23" si="4">RANK(L9,L$8:L$23,0)</f>
        <v>1</v>
      </c>
      <c r="N9" s="69">
        <f>VLOOKUP($A9,'Return Data'!$A$7:$R$526,15,0)</f>
        <v>-5.3314089839032297</v>
      </c>
      <c r="O9" s="70">
        <f t="shared" ref="O9:O23" si="5">RANK(N9,N$8:N$23,0)</f>
        <v>6</v>
      </c>
      <c r="P9" s="69">
        <f>VLOOKUP($A9,'Return Data'!$A$7:$R$526,16,0)</f>
        <v>1.89712536676147</v>
      </c>
      <c r="Q9" s="70">
        <f t="shared" ref="Q9:Q23" si="6">RANK(P9,P$8:P$23,0)</f>
        <v>5</v>
      </c>
      <c r="R9" s="69">
        <f>VLOOKUP($A9,'Return Data'!$A$7:$R$526,17,0)</f>
        <v>76.9429740435734</v>
      </c>
      <c r="S9" s="71">
        <f t="shared" ref="S9:S23" si="7">RANK(R9,R$8:R$23,0)</f>
        <v>2</v>
      </c>
    </row>
    <row r="10" spans="1:20" x14ac:dyDescent="0.25">
      <c r="A10" s="67" t="s">
        <v>32</v>
      </c>
      <c r="B10" s="68">
        <f>VLOOKUP($A10,'Return Data'!$A$7:$R$526,2,0)</f>
        <v>43959</v>
      </c>
      <c r="C10" s="69">
        <f>VLOOKUP($A10,'Return Data'!$A$7:$R$526,3,0)</f>
        <v>117.92</v>
      </c>
      <c r="D10" s="69">
        <f>VLOOKUP($A10,'Return Data'!$A$7:$R$526,11,0)</f>
        <v>-72.026456810426694</v>
      </c>
      <c r="E10" s="70">
        <f t="shared" si="0"/>
        <v>1</v>
      </c>
      <c r="F10" s="69">
        <f>VLOOKUP($A10,'Return Data'!$A$7:$R$526,12,0)</f>
        <v>-32.946394498485198</v>
      </c>
      <c r="G10" s="70">
        <f t="shared" si="1"/>
        <v>1</v>
      </c>
      <c r="H10" s="69">
        <f>VLOOKUP($A10,'Return Data'!$A$7:$R$526,13,0)</f>
        <v>-18.451880703221299</v>
      </c>
      <c r="I10" s="70">
        <f t="shared" si="2"/>
        <v>6</v>
      </c>
      <c r="J10" s="69">
        <f>VLOOKUP($A10,'Return Data'!$A$7:$R$526,14,0)</f>
        <v>-16.747793309056998</v>
      </c>
      <c r="K10" s="70">
        <f t="shared" si="3"/>
        <v>5</v>
      </c>
      <c r="L10" s="69">
        <f>VLOOKUP($A10,'Return Data'!$A$7:$R$526,18,0)</f>
        <v>0</v>
      </c>
      <c r="M10" s="70">
        <f t="shared" si="4"/>
        <v>1</v>
      </c>
      <c r="N10" s="69">
        <f>VLOOKUP($A10,'Return Data'!$A$7:$R$526,15,0)</f>
        <v>-3.9327881399280602</v>
      </c>
      <c r="O10" s="70">
        <f t="shared" si="5"/>
        <v>2</v>
      </c>
      <c r="P10" s="69">
        <f>VLOOKUP($A10,'Return Data'!$A$7:$R$526,16,0)</f>
        <v>1.24739414237381</v>
      </c>
      <c r="Q10" s="70">
        <f t="shared" si="6"/>
        <v>7</v>
      </c>
      <c r="R10" s="69">
        <f>VLOOKUP($A10,'Return Data'!$A$7:$R$526,17,0)</f>
        <v>68.577298050139305</v>
      </c>
      <c r="S10" s="71">
        <f t="shared" si="7"/>
        <v>3</v>
      </c>
    </row>
    <row r="11" spans="1:20" x14ac:dyDescent="0.25">
      <c r="A11" s="67" t="s">
        <v>33</v>
      </c>
      <c r="B11" s="68">
        <f>VLOOKUP($A11,'Return Data'!$A$7:$R$526,2,0)</f>
        <v>43959</v>
      </c>
      <c r="C11" s="69">
        <f>VLOOKUP($A11,'Return Data'!$A$7:$R$526,3,0)</f>
        <v>8.26</v>
      </c>
      <c r="D11" s="69">
        <f>VLOOKUP($A11,'Return Data'!$A$7:$R$526,11,0)</f>
        <v>-95.182287703063395</v>
      </c>
      <c r="E11" s="70">
        <f t="shared" si="0"/>
        <v>7</v>
      </c>
      <c r="F11" s="69">
        <f>VLOOKUP($A11,'Return Data'!$A$7:$R$526,12,0)</f>
        <v>-40.032157764715897</v>
      </c>
      <c r="G11" s="70">
        <f t="shared" si="1"/>
        <v>6</v>
      </c>
      <c r="H11" s="69">
        <f>VLOOKUP($A11,'Return Data'!$A$7:$R$526,13,0)</f>
        <v>-21.275924289565001</v>
      </c>
      <c r="I11" s="70">
        <f t="shared" si="2"/>
        <v>8</v>
      </c>
      <c r="J11" s="69">
        <f>VLOOKUP($A11,'Return Data'!$A$7:$R$526,14,0)</f>
        <v>-17.762281488731201</v>
      </c>
      <c r="K11" s="70">
        <f t="shared" si="3"/>
        <v>6</v>
      </c>
      <c r="L11" s="69"/>
      <c r="M11" s="70"/>
      <c r="N11" s="69"/>
      <c r="O11" s="70"/>
      <c r="P11" s="69"/>
      <c r="Q11" s="70"/>
      <c r="R11" s="69">
        <f>VLOOKUP($A11,'Return Data'!$A$7:$R$526,17,0)</f>
        <v>-10.129186602870799</v>
      </c>
      <c r="S11" s="71">
        <f t="shared" si="7"/>
        <v>14</v>
      </c>
    </row>
    <row r="12" spans="1:20" x14ac:dyDescent="0.25">
      <c r="A12" s="67" t="s">
        <v>34</v>
      </c>
      <c r="B12" s="68">
        <f>VLOOKUP($A12,'Return Data'!$A$7:$R$526,2,0)</f>
        <v>43959</v>
      </c>
      <c r="C12" s="69">
        <f>VLOOKUP($A12,'Return Data'!$A$7:$R$526,3,0)</f>
        <v>32.380000000000003</v>
      </c>
      <c r="D12" s="69">
        <f>VLOOKUP($A12,'Return Data'!$A$7:$R$526,11,0)</f>
        <v>-142.639549505221</v>
      </c>
      <c r="E12" s="70">
        <f t="shared" si="0"/>
        <v>16</v>
      </c>
      <c r="F12" s="69">
        <f>VLOOKUP($A12,'Return Data'!$A$7:$R$526,12,0)</f>
        <v>-61.466323353237001</v>
      </c>
      <c r="G12" s="70">
        <f t="shared" si="1"/>
        <v>16</v>
      </c>
      <c r="H12" s="69">
        <f>VLOOKUP($A12,'Return Data'!$A$7:$R$526,13,0)</f>
        <v>-36.887557336271698</v>
      </c>
      <c r="I12" s="70">
        <f t="shared" si="2"/>
        <v>16</v>
      </c>
      <c r="J12" s="69">
        <f>VLOOKUP($A12,'Return Data'!$A$7:$R$526,14,0)</f>
        <v>-34.557189569513604</v>
      </c>
      <c r="K12" s="70">
        <f t="shared" si="3"/>
        <v>16</v>
      </c>
      <c r="L12" s="69">
        <f>VLOOKUP($A12,'Return Data'!$A$7:$R$526,18,0)</f>
        <v>0</v>
      </c>
      <c r="M12" s="70">
        <f t="shared" si="4"/>
        <v>1</v>
      </c>
      <c r="N12" s="69">
        <f>VLOOKUP($A12,'Return Data'!$A$7:$R$526,15,0)</f>
        <v>-10.583817809638299</v>
      </c>
      <c r="O12" s="70">
        <f t="shared" si="5"/>
        <v>11</v>
      </c>
      <c r="P12" s="69">
        <f>VLOOKUP($A12,'Return Data'!$A$7:$R$526,16,0)</f>
        <v>-1.5046878766649201</v>
      </c>
      <c r="Q12" s="70">
        <f t="shared" si="6"/>
        <v>11</v>
      </c>
      <c r="R12" s="69">
        <f>VLOOKUP($A12,'Return Data'!$A$7:$R$526,17,0)</f>
        <v>18.377277840270001</v>
      </c>
      <c r="S12" s="71">
        <f t="shared" si="7"/>
        <v>10</v>
      </c>
    </row>
    <row r="13" spans="1:20" x14ac:dyDescent="0.25">
      <c r="A13" s="67" t="s">
        <v>35</v>
      </c>
      <c r="B13" s="68">
        <f>VLOOKUP($A13,'Return Data'!$A$7:$R$526,2,0)</f>
        <v>43959</v>
      </c>
      <c r="C13" s="69">
        <f>VLOOKUP($A13,'Return Data'!$A$7:$R$526,3,0)</f>
        <v>9.3630999999999993</v>
      </c>
      <c r="D13" s="69">
        <f>VLOOKUP($A13,'Return Data'!$A$7:$R$526,11,0)</f>
        <v>-90.228742839932593</v>
      </c>
      <c r="E13" s="70">
        <f t="shared" si="0"/>
        <v>6</v>
      </c>
      <c r="F13" s="69">
        <f>VLOOKUP($A13,'Return Data'!$A$7:$R$526,12,0)</f>
        <v>-38.357200092563801</v>
      </c>
      <c r="G13" s="70">
        <f t="shared" si="1"/>
        <v>3</v>
      </c>
      <c r="H13" s="69">
        <f>VLOOKUP($A13,'Return Data'!$A$7:$R$526,13,0)</f>
        <v>-17.2163780664564</v>
      </c>
      <c r="I13" s="70">
        <f t="shared" si="2"/>
        <v>4</v>
      </c>
      <c r="J13" s="69">
        <f>VLOOKUP($A13,'Return Data'!$A$7:$R$526,14,0)</f>
        <v>-17.7892566768693</v>
      </c>
      <c r="K13" s="70">
        <f t="shared" si="3"/>
        <v>7</v>
      </c>
      <c r="L13" s="69">
        <f>VLOOKUP($A13,'Return Data'!$A$7:$R$526,18,0)</f>
        <v>0</v>
      </c>
      <c r="M13" s="70">
        <f t="shared" si="4"/>
        <v>1</v>
      </c>
      <c r="N13" s="69">
        <f>VLOOKUP($A13,'Return Data'!$A$7:$R$526,15,0)</f>
        <v>-9.8432744016915503</v>
      </c>
      <c r="O13" s="70">
        <f t="shared" si="5"/>
        <v>10</v>
      </c>
      <c r="P13" s="69"/>
      <c r="Q13" s="70"/>
      <c r="R13" s="69">
        <f>VLOOKUP($A13,'Return Data'!$A$7:$R$526,17,0)</f>
        <v>-1.3634516129032299</v>
      </c>
      <c r="S13" s="71">
        <f t="shared" si="7"/>
        <v>12</v>
      </c>
    </row>
    <row r="14" spans="1:20" x14ac:dyDescent="0.25">
      <c r="A14" s="67" t="s">
        <v>36</v>
      </c>
      <c r="B14" s="68">
        <f>VLOOKUP($A14,'Return Data'!$A$7:$R$526,2,0)</f>
        <v>43959</v>
      </c>
      <c r="C14" s="69">
        <f>VLOOKUP($A14,'Return Data'!$A$7:$R$526,3,0)</f>
        <v>24.845099999999999</v>
      </c>
      <c r="D14" s="69">
        <f>VLOOKUP($A14,'Return Data'!$A$7:$R$526,11,0)</f>
        <v>-115.296133863355</v>
      </c>
      <c r="E14" s="70">
        <f t="shared" si="0"/>
        <v>14</v>
      </c>
      <c r="F14" s="69">
        <f>VLOOKUP($A14,'Return Data'!$A$7:$R$526,12,0)</f>
        <v>-51.345790316477903</v>
      </c>
      <c r="G14" s="70">
        <f t="shared" si="1"/>
        <v>14</v>
      </c>
      <c r="H14" s="69">
        <f>VLOOKUP($A14,'Return Data'!$A$7:$R$526,13,0)</f>
        <v>-22.7306701211789</v>
      </c>
      <c r="I14" s="70">
        <f t="shared" si="2"/>
        <v>9</v>
      </c>
      <c r="J14" s="69">
        <f>VLOOKUP($A14,'Return Data'!$A$7:$R$526,14,0)</f>
        <v>-19.246512683134601</v>
      </c>
      <c r="K14" s="70">
        <f t="shared" si="3"/>
        <v>9</v>
      </c>
      <c r="L14" s="69">
        <f>VLOOKUP($A14,'Return Data'!$A$7:$R$526,18,0)</f>
        <v>0</v>
      </c>
      <c r="M14" s="70">
        <f t="shared" si="4"/>
        <v>1</v>
      </c>
      <c r="N14" s="69">
        <f>VLOOKUP($A14,'Return Data'!$A$7:$R$526,15,0)</f>
        <v>-4.9865937700558796</v>
      </c>
      <c r="O14" s="70">
        <f t="shared" si="5"/>
        <v>5</v>
      </c>
      <c r="P14" s="69">
        <f>VLOOKUP($A14,'Return Data'!$A$7:$R$526,16,0)</f>
        <v>3.97127191697937</v>
      </c>
      <c r="Q14" s="70">
        <f t="shared" si="6"/>
        <v>2</v>
      </c>
      <c r="R14" s="69">
        <f>VLOOKUP($A14,'Return Data'!$A$7:$R$526,17,0)</f>
        <v>82.961299522634306</v>
      </c>
      <c r="S14" s="71">
        <f t="shared" si="7"/>
        <v>1</v>
      </c>
    </row>
    <row r="15" spans="1:20" x14ac:dyDescent="0.25">
      <c r="A15" s="67" t="s">
        <v>37</v>
      </c>
      <c r="B15" s="68">
        <f>VLOOKUP($A15,'Return Data'!$A$7:$R$526,2,0)</f>
        <v>43959</v>
      </c>
      <c r="C15" s="69">
        <f>VLOOKUP($A15,'Return Data'!$A$7:$R$526,3,0)</f>
        <v>27.454000000000001</v>
      </c>
      <c r="D15" s="69">
        <f>VLOOKUP($A15,'Return Data'!$A$7:$R$526,11,0)</f>
        <v>-104.18167320855601</v>
      </c>
      <c r="E15" s="70">
        <f t="shared" si="0"/>
        <v>12</v>
      </c>
      <c r="F15" s="69">
        <f>VLOOKUP($A15,'Return Data'!$A$7:$R$526,12,0)</f>
        <v>-45.024773542936401</v>
      </c>
      <c r="G15" s="70">
        <f t="shared" si="1"/>
        <v>9</v>
      </c>
      <c r="H15" s="69">
        <f>VLOOKUP($A15,'Return Data'!$A$7:$R$526,13,0)</f>
        <v>-23.881810348157099</v>
      </c>
      <c r="I15" s="70">
        <f t="shared" si="2"/>
        <v>11</v>
      </c>
      <c r="J15" s="69">
        <f>VLOOKUP($A15,'Return Data'!$A$7:$R$526,14,0)</f>
        <v>-20.6218986888309</v>
      </c>
      <c r="K15" s="70">
        <f t="shared" si="3"/>
        <v>10</v>
      </c>
      <c r="L15" s="69">
        <f>VLOOKUP($A15,'Return Data'!$A$7:$R$526,18,0)</f>
        <v>0</v>
      </c>
      <c r="M15" s="70">
        <f t="shared" si="4"/>
        <v>1</v>
      </c>
      <c r="N15" s="69">
        <f>VLOOKUP($A15,'Return Data'!$A$7:$R$526,15,0)</f>
        <v>-6.5963808541009499</v>
      </c>
      <c r="O15" s="70">
        <f t="shared" si="5"/>
        <v>8</v>
      </c>
      <c r="P15" s="69">
        <f>VLOOKUP($A15,'Return Data'!$A$7:$R$526,16,0)</f>
        <v>3.77791110549731</v>
      </c>
      <c r="Q15" s="70">
        <f t="shared" si="6"/>
        <v>3</v>
      </c>
      <c r="R15" s="69">
        <f>VLOOKUP($A15,'Return Data'!$A$7:$R$526,17,0)</f>
        <v>16.884998674794598</v>
      </c>
      <c r="S15" s="71">
        <f t="shared" si="7"/>
        <v>11</v>
      </c>
    </row>
    <row r="16" spans="1:20" x14ac:dyDescent="0.25">
      <c r="A16" s="67" t="s">
        <v>38</v>
      </c>
      <c r="B16" s="68">
        <f>VLOOKUP($A16,'Return Data'!$A$7:$R$526,2,0)</f>
        <v>43959</v>
      </c>
      <c r="C16" s="69">
        <f>VLOOKUP($A16,'Return Data'!$A$7:$R$526,3,0)</f>
        <v>56.744799999999998</v>
      </c>
      <c r="D16" s="69">
        <f>VLOOKUP($A16,'Return Data'!$A$7:$R$526,11,0)</f>
        <v>-103.99100860630701</v>
      </c>
      <c r="E16" s="70">
        <f t="shared" si="0"/>
        <v>11</v>
      </c>
      <c r="F16" s="69">
        <f>VLOOKUP($A16,'Return Data'!$A$7:$R$526,12,0)</f>
        <v>-46.500663681902999</v>
      </c>
      <c r="G16" s="70">
        <f t="shared" si="1"/>
        <v>10</v>
      </c>
      <c r="H16" s="69">
        <f>VLOOKUP($A16,'Return Data'!$A$7:$R$526,13,0)</f>
        <v>-23.140209881729302</v>
      </c>
      <c r="I16" s="70">
        <f t="shared" si="2"/>
        <v>10</v>
      </c>
      <c r="J16" s="69">
        <f>VLOOKUP($A16,'Return Data'!$A$7:$R$526,14,0)</f>
        <v>-20.754991062382899</v>
      </c>
      <c r="K16" s="70">
        <f t="shared" si="3"/>
        <v>11</v>
      </c>
      <c r="L16" s="69">
        <f>VLOOKUP($A16,'Return Data'!$A$7:$R$526,18,0)</f>
        <v>0</v>
      </c>
      <c r="M16" s="70">
        <f t="shared" si="4"/>
        <v>1</v>
      </c>
      <c r="N16" s="69">
        <f>VLOOKUP($A16,'Return Data'!$A$7:$R$526,15,0)</f>
        <v>-4.1220530030442903</v>
      </c>
      <c r="O16" s="70">
        <f t="shared" si="5"/>
        <v>3</v>
      </c>
      <c r="P16" s="69">
        <f>VLOOKUP($A16,'Return Data'!$A$7:$R$526,16,0)</f>
        <v>2.54988634007066</v>
      </c>
      <c r="Q16" s="70">
        <f t="shared" si="6"/>
        <v>4</v>
      </c>
      <c r="R16" s="69">
        <f>VLOOKUP($A16,'Return Data'!$A$7:$R$526,17,0)</f>
        <v>31.3176431718062</v>
      </c>
      <c r="S16" s="71">
        <f t="shared" si="7"/>
        <v>6</v>
      </c>
    </row>
    <row r="17" spans="1:19" x14ac:dyDescent="0.25">
      <c r="A17" s="67" t="s">
        <v>39</v>
      </c>
      <c r="B17" s="68">
        <f>VLOOKUP($A17,'Return Data'!$A$7:$R$526,2,0)</f>
        <v>43959</v>
      </c>
      <c r="C17" s="69">
        <f>VLOOKUP($A17,'Return Data'!$A$7:$R$526,3,0)</f>
        <v>39.89</v>
      </c>
      <c r="D17" s="69">
        <f>VLOOKUP($A17,'Return Data'!$A$7:$R$526,11,0)</f>
        <v>-99.385999631143903</v>
      </c>
      <c r="E17" s="70">
        <f t="shared" si="0"/>
        <v>9</v>
      </c>
      <c r="F17" s="69">
        <f>VLOOKUP($A17,'Return Data'!$A$7:$R$526,12,0)</f>
        <v>-49.636083591941002</v>
      </c>
      <c r="G17" s="70">
        <f t="shared" si="1"/>
        <v>12</v>
      </c>
      <c r="H17" s="69">
        <f>VLOOKUP($A17,'Return Data'!$A$7:$R$526,13,0)</f>
        <v>-31.570250587795101</v>
      </c>
      <c r="I17" s="70">
        <f t="shared" si="2"/>
        <v>14</v>
      </c>
      <c r="J17" s="69">
        <f>VLOOKUP($A17,'Return Data'!$A$7:$R$526,14,0)</f>
        <v>-26.0718769950515</v>
      </c>
      <c r="K17" s="70">
        <f t="shared" si="3"/>
        <v>13</v>
      </c>
      <c r="L17" s="69">
        <f>VLOOKUP($A17,'Return Data'!$A$7:$R$526,18,0)</f>
        <v>0</v>
      </c>
      <c r="M17" s="70">
        <f t="shared" si="4"/>
        <v>1</v>
      </c>
      <c r="N17" s="69">
        <f>VLOOKUP($A17,'Return Data'!$A$7:$R$526,15,0)</f>
        <v>-6.2247813640975904</v>
      </c>
      <c r="O17" s="70">
        <f t="shared" si="5"/>
        <v>7</v>
      </c>
      <c r="P17" s="69">
        <f>VLOOKUP($A17,'Return Data'!$A$7:$R$526,16,0)</f>
        <v>1.2393234134999001</v>
      </c>
      <c r="Q17" s="70">
        <f t="shared" si="6"/>
        <v>8</v>
      </c>
      <c r="R17" s="69">
        <f>VLOOKUP($A17,'Return Data'!$A$7:$R$526,17,0)</f>
        <v>20.335160948001398</v>
      </c>
      <c r="S17" s="71">
        <f t="shared" si="7"/>
        <v>9</v>
      </c>
    </row>
    <row r="18" spans="1:19" x14ac:dyDescent="0.25">
      <c r="A18" s="67" t="s">
        <v>40</v>
      </c>
      <c r="B18" s="68">
        <f>VLOOKUP($A18,'Return Data'!$A$7:$R$526,2,0)</f>
        <v>43959</v>
      </c>
      <c r="C18" s="69">
        <f>VLOOKUP($A18,'Return Data'!$A$7:$R$526,3,0)</f>
        <v>108.4961</v>
      </c>
      <c r="D18" s="69">
        <f>VLOOKUP($A18,'Return Data'!$A$7:$R$526,11,0)</f>
        <v>-86.805690806427506</v>
      </c>
      <c r="E18" s="70">
        <f t="shared" si="0"/>
        <v>4</v>
      </c>
      <c r="F18" s="69">
        <f>VLOOKUP($A18,'Return Data'!$A$7:$R$526,12,0)</f>
        <v>-41.574069369767699</v>
      </c>
      <c r="G18" s="70">
        <f t="shared" si="1"/>
        <v>8</v>
      </c>
      <c r="H18" s="69">
        <f>VLOOKUP($A18,'Return Data'!$A$7:$R$526,13,0)</f>
        <v>-19.083091007846701</v>
      </c>
      <c r="I18" s="70">
        <f t="shared" si="2"/>
        <v>7</v>
      </c>
      <c r="J18" s="69">
        <f>VLOOKUP($A18,'Return Data'!$A$7:$R$526,14,0)</f>
        <v>-16.227913791337102</v>
      </c>
      <c r="K18" s="70">
        <f t="shared" si="3"/>
        <v>4</v>
      </c>
      <c r="L18" s="69">
        <f>VLOOKUP($A18,'Return Data'!$A$7:$R$526,18,0)</f>
        <v>0</v>
      </c>
      <c r="M18" s="70">
        <f t="shared" si="4"/>
        <v>1</v>
      </c>
      <c r="N18" s="69">
        <f>VLOOKUP($A18,'Return Data'!$A$7:$R$526,15,0)</f>
        <v>-4.4257399201358298</v>
      </c>
      <c r="O18" s="70">
        <f t="shared" si="5"/>
        <v>4</v>
      </c>
      <c r="P18" s="69">
        <f>VLOOKUP($A18,'Return Data'!$A$7:$R$526,16,0)</f>
        <v>5.1783608489386204</v>
      </c>
      <c r="Q18" s="70">
        <f t="shared" si="6"/>
        <v>1</v>
      </c>
      <c r="R18" s="69">
        <f>VLOOKUP($A18,'Return Data'!$A$7:$R$526,17,0)</f>
        <v>62.070228763812203</v>
      </c>
      <c r="S18" s="71">
        <f t="shared" si="7"/>
        <v>4</v>
      </c>
    </row>
    <row r="19" spans="1:19" x14ac:dyDescent="0.25">
      <c r="A19" s="67" t="s">
        <v>41</v>
      </c>
      <c r="B19" s="68">
        <f>VLOOKUP($A19,'Return Data'!$A$7:$R$526,2,0)</f>
        <v>43959</v>
      </c>
      <c r="C19" s="69">
        <f>VLOOKUP($A19,'Return Data'!$A$7:$R$526,3,0)</f>
        <v>8.2464999999999993</v>
      </c>
      <c r="D19" s="69">
        <f>VLOOKUP($A19,'Return Data'!$A$7:$R$526,11,0)</f>
        <v>-88.695749555418303</v>
      </c>
      <c r="E19" s="70">
        <f t="shared" si="0"/>
        <v>5</v>
      </c>
      <c r="F19" s="69">
        <f>VLOOKUP($A19,'Return Data'!$A$7:$R$526,12,0)</f>
        <v>-41.104091331136203</v>
      </c>
      <c r="G19" s="70">
        <f t="shared" si="1"/>
        <v>7</v>
      </c>
      <c r="H19" s="69">
        <f>VLOOKUP($A19,'Return Data'!$A$7:$R$526,13,0)</f>
        <v>-15.351228915904199</v>
      </c>
      <c r="I19" s="70">
        <f t="shared" si="2"/>
        <v>1</v>
      </c>
      <c r="J19" s="69">
        <f>VLOOKUP($A19,'Return Data'!$A$7:$R$526,14,0)</f>
        <v>-13.258806455338201</v>
      </c>
      <c r="K19" s="70">
        <f t="shared" si="3"/>
        <v>2</v>
      </c>
      <c r="L19" s="69"/>
      <c r="M19" s="70"/>
      <c r="N19" s="69"/>
      <c r="O19" s="70"/>
      <c r="P19" s="69"/>
      <c r="Q19" s="70"/>
      <c r="R19" s="69">
        <f>VLOOKUP($A19,'Return Data'!$A$7:$R$526,17,0)</f>
        <v>-9.6244736842105301</v>
      </c>
      <c r="S19" s="71">
        <f t="shared" si="7"/>
        <v>13</v>
      </c>
    </row>
    <row r="20" spans="1:19" x14ac:dyDescent="0.25">
      <c r="A20" s="67" t="s">
        <v>42</v>
      </c>
      <c r="B20" s="68">
        <f>VLOOKUP($A20,'Return Data'!$A$7:$R$526,2,0)</f>
        <v>43959</v>
      </c>
      <c r="C20" s="69">
        <f>VLOOKUP($A20,'Return Data'!$A$7:$R$526,3,0)</f>
        <v>8.0638000000000005</v>
      </c>
      <c r="D20" s="69">
        <f>VLOOKUP($A20,'Return Data'!$A$7:$R$526,11,0)</f>
        <v>-86.448942572413998</v>
      </c>
      <c r="E20" s="70">
        <f t="shared" si="0"/>
        <v>3</v>
      </c>
      <c r="F20" s="69">
        <f>VLOOKUP($A20,'Return Data'!$A$7:$R$526,12,0)</f>
        <v>-39.008080122853897</v>
      </c>
      <c r="G20" s="70">
        <f t="shared" si="1"/>
        <v>4</v>
      </c>
      <c r="H20" s="69">
        <f>VLOOKUP($A20,'Return Data'!$A$7:$R$526,13,0)</f>
        <v>-15.5048701792104</v>
      </c>
      <c r="I20" s="70">
        <f t="shared" si="2"/>
        <v>2</v>
      </c>
      <c r="J20" s="69">
        <f>VLOOKUP($A20,'Return Data'!$A$7:$R$526,14,0)</f>
        <v>-12.7577193245902</v>
      </c>
      <c r="K20" s="70">
        <f t="shared" si="3"/>
        <v>1</v>
      </c>
      <c r="L20" s="69"/>
      <c r="M20" s="70"/>
      <c r="N20" s="69"/>
      <c r="O20" s="70"/>
      <c r="P20" s="69"/>
      <c r="Q20" s="70"/>
      <c r="R20" s="69">
        <f>VLOOKUP($A20,'Return Data'!$A$7:$R$526,17,0)</f>
        <v>-10.9738043478261</v>
      </c>
      <c r="S20" s="71">
        <f t="shared" si="7"/>
        <v>16</v>
      </c>
    </row>
    <row r="21" spans="1:19" x14ac:dyDescent="0.25">
      <c r="A21" s="67" t="s">
        <v>43</v>
      </c>
      <c r="B21" s="68">
        <f>VLOOKUP($A21,'Return Data'!$A$7:$R$526,2,0)</f>
        <v>43959</v>
      </c>
      <c r="C21" s="69">
        <f>VLOOKUP($A21,'Return Data'!$A$7:$R$526,3,0)</f>
        <v>170.64789999999999</v>
      </c>
      <c r="D21" s="69">
        <f>VLOOKUP($A21,'Return Data'!$A$7:$R$526,11,0)</f>
        <v>-122.20528363138899</v>
      </c>
      <c r="E21" s="70">
        <f t="shared" si="0"/>
        <v>15</v>
      </c>
      <c r="F21" s="69">
        <f>VLOOKUP($A21,'Return Data'!$A$7:$R$526,12,0)</f>
        <v>-58.464524352422799</v>
      </c>
      <c r="G21" s="70">
        <f t="shared" si="1"/>
        <v>15</v>
      </c>
      <c r="H21" s="69">
        <f>VLOOKUP($A21,'Return Data'!$A$7:$R$526,13,0)</f>
        <v>-32.996574248718403</v>
      </c>
      <c r="I21" s="70">
        <f t="shared" si="2"/>
        <v>15</v>
      </c>
      <c r="J21" s="69">
        <f>VLOOKUP($A21,'Return Data'!$A$7:$R$526,14,0)</f>
        <v>-30.326036074774098</v>
      </c>
      <c r="K21" s="70">
        <f t="shared" si="3"/>
        <v>15</v>
      </c>
      <c r="L21" s="69">
        <f>VLOOKUP($A21,'Return Data'!$A$7:$R$526,18,0)</f>
        <v>0</v>
      </c>
      <c r="M21" s="70">
        <f t="shared" si="4"/>
        <v>1</v>
      </c>
      <c r="N21" s="69">
        <f>VLOOKUP($A21,'Return Data'!$A$7:$R$526,15,0)</f>
        <v>-9.5948694956532101</v>
      </c>
      <c r="O21" s="70">
        <f t="shared" si="5"/>
        <v>9</v>
      </c>
      <c r="P21" s="69">
        <f>VLOOKUP($A21,'Return Data'!$A$7:$R$526,16,0)</f>
        <v>-1.00992233051285</v>
      </c>
      <c r="Q21" s="70">
        <f t="shared" si="6"/>
        <v>10</v>
      </c>
      <c r="R21" s="69">
        <f>VLOOKUP($A21,'Return Data'!$A$7:$R$526,17,0)</f>
        <v>43.6795433720037</v>
      </c>
      <c r="S21" s="71">
        <f t="shared" si="7"/>
        <v>5</v>
      </c>
    </row>
    <row r="22" spans="1:19" x14ac:dyDescent="0.25">
      <c r="A22" s="67" t="s">
        <v>44</v>
      </c>
      <c r="B22" s="68">
        <f>VLOOKUP($A22,'Return Data'!$A$7:$R$526,2,0)</f>
        <v>43959</v>
      </c>
      <c r="C22" s="69">
        <f>VLOOKUP($A22,'Return Data'!$A$7:$R$526,3,0)</f>
        <v>8.51</v>
      </c>
      <c r="D22" s="69">
        <f>VLOOKUP($A22,'Return Data'!$A$7:$R$526,11,0)</f>
        <v>-84.167457426510396</v>
      </c>
      <c r="E22" s="70">
        <f t="shared" si="0"/>
        <v>2</v>
      </c>
      <c r="F22" s="69">
        <f>VLOOKUP($A22,'Return Data'!$A$7:$R$526,12,0)</f>
        <v>-39.542297325316198</v>
      </c>
      <c r="G22" s="70">
        <f t="shared" si="1"/>
        <v>5</v>
      </c>
      <c r="H22" s="69">
        <f>VLOOKUP($A22,'Return Data'!$A$7:$R$526,13,0)</f>
        <v>-17.652923800382499</v>
      </c>
      <c r="I22" s="70">
        <f t="shared" si="2"/>
        <v>5</v>
      </c>
      <c r="J22" s="69">
        <f>VLOOKUP($A22,'Return Data'!$A$7:$R$526,14,0)</f>
        <v>-17.808352849336501</v>
      </c>
      <c r="K22" s="70">
        <f t="shared" si="3"/>
        <v>8</v>
      </c>
      <c r="L22" s="69"/>
      <c r="M22" s="70"/>
      <c r="N22" s="69"/>
      <c r="O22" s="70"/>
      <c r="P22" s="69"/>
      <c r="Q22" s="70"/>
      <c r="R22" s="69">
        <f>VLOOKUP($A22,'Return Data'!$A$7:$R$526,17,0)</f>
        <v>-10.458653846153799</v>
      </c>
      <c r="S22" s="71">
        <f t="shared" si="7"/>
        <v>15</v>
      </c>
    </row>
    <row r="23" spans="1:19" x14ac:dyDescent="0.25">
      <c r="A23" s="67" t="s">
        <v>45</v>
      </c>
      <c r="B23" s="68">
        <f>VLOOKUP($A23,'Return Data'!$A$7:$R$526,2,0)</f>
        <v>43959</v>
      </c>
      <c r="C23" s="69">
        <f>VLOOKUP($A23,'Return Data'!$A$7:$R$526,3,0)</f>
        <v>50.596299999999999</v>
      </c>
      <c r="D23" s="69">
        <f>VLOOKUP($A23,'Return Data'!$A$7:$R$526,11,0)</f>
        <v>-97.837669267414796</v>
      </c>
      <c r="E23" s="70">
        <f t="shared" si="0"/>
        <v>8</v>
      </c>
      <c r="F23" s="69">
        <f>VLOOKUP($A23,'Return Data'!$A$7:$R$526,12,0)</f>
        <v>-37.6305728986802</v>
      </c>
      <c r="G23" s="70">
        <f t="shared" si="1"/>
        <v>2</v>
      </c>
      <c r="H23" s="69">
        <f>VLOOKUP($A23,'Return Data'!$A$7:$R$526,13,0)</f>
        <v>-16.649962410215899</v>
      </c>
      <c r="I23" s="70">
        <f t="shared" si="2"/>
        <v>3</v>
      </c>
      <c r="J23" s="69">
        <f>VLOOKUP($A23,'Return Data'!$A$7:$R$526,14,0)</f>
        <v>-14.984273515738201</v>
      </c>
      <c r="K23" s="70">
        <f t="shared" si="3"/>
        <v>3</v>
      </c>
      <c r="L23" s="69">
        <f>VLOOKUP($A23,'Return Data'!$A$7:$R$526,18,0)</f>
        <v>0</v>
      </c>
      <c r="M23" s="70">
        <f t="shared" si="4"/>
        <v>1</v>
      </c>
      <c r="N23" s="69">
        <f>VLOOKUP($A23,'Return Data'!$A$7:$R$526,15,0)</f>
        <v>-1.3395889211954399</v>
      </c>
      <c r="O23" s="70">
        <f t="shared" si="5"/>
        <v>1</v>
      </c>
      <c r="P23" s="69">
        <f>VLOOKUP($A23,'Return Data'!$A$7:$R$526,16,0)</f>
        <v>1.3435298638634701</v>
      </c>
      <c r="Q23" s="70">
        <f t="shared" si="6"/>
        <v>6</v>
      </c>
      <c r="R23" s="69">
        <f>VLOOKUP($A23,'Return Data'!$A$7:$R$526,17,0)</f>
        <v>27.409636514983401</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-99.626925932685467</v>
      </c>
      <c r="E25" s="78"/>
      <c r="F25" s="79">
        <f>AVERAGE(F8:F23)</f>
        <v>-45.103712404608956</v>
      </c>
      <c r="G25" s="78"/>
      <c r="H25" s="79">
        <f>AVERAGE(H8:H23)</f>
        <v>-23.050449605457374</v>
      </c>
      <c r="I25" s="78"/>
      <c r="J25" s="79">
        <f>AVERAGE(J8:J23)</f>
        <v>-20.766301213279142</v>
      </c>
      <c r="K25" s="78"/>
      <c r="L25" s="79">
        <f>AVERAGE(L8:L23)</f>
        <v>0</v>
      </c>
      <c r="M25" s="78"/>
      <c r="N25" s="79">
        <f>AVERAGE(N8:N23)</f>
        <v>-6.5700711842548536</v>
      </c>
      <c r="O25" s="78"/>
      <c r="P25" s="79">
        <f>AVERAGE(P8:P23)</f>
        <v>1.6735941048637926</v>
      </c>
      <c r="Q25" s="78"/>
      <c r="R25" s="79">
        <f>AVERAGE(R8:R23)</f>
        <v>26.680909630305639</v>
      </c>
      <c r="S25" s="80"/>
    </row>
    <row r="26" spans="1:19" x14ac:dyDescent="0.25">
      <c r="A26" s="77" t="s">
        <v>28</v>
      </c>
      <c r="B26" s="78"/>
      <c r="C26" s="78"/>
      <c r="D26" s="79">
        <f>MIN(D8:D23)</f>
        <v>-142.639549505221</v>
      </c>
      <c r="E26" s="78"/>
      <c r="F26" s="79">
        <f>MIN(F8:F23)</f>
        <v>-61.466323353237001</v>
      </c>
      <c r="G26" s="78"/>
      <c r="H26" s="79">
        <f>MIN(H8:H23)</f>
        <v>-36.887557336271698</v>
      </c>
      <c r="I26" s="78"/>
      <c r="J26" s="79">
        <f>MIN(J8:J23)</f>
        <v>-34.557189569513604</v>
      </c>
      <c r="K26" s="78"/>
      <c r="L26" s="79">
        <f>MIN(L8:L23)</f>
        <v>0</v>
      </c>
      <c r="M26" s="78"/>
      <c r="N26" s="79">
        <f>MIN(N8:N23)</f>
        <v>-11.8595575476139</v>
      </c>
      <c r="O26" s="78"/>
      <c r="P26" s="79">
        <f>MIN(P8:P23)</f>
        <v>-1.5046878766649201</v>
      </c>
      <c r="Q26" s="78"/>
      <c r="R26" s="79">
        <f>MIN(R8:R23)</f>
        <v>-10.9738043478261</v>
      </c>
      <c r="S26" s="80"/>
    </row>
    <row r="27" spans="1:19" ht="15.75" thickBot="1" x14ac:dyDescent="0.3">
      <c r="A27" s="81" t="s">
        <v>29</v>
      </c>
      <c r="B27" s="82"/>
      <c r="C27" s="82"/>
      <c r="D27" s="83">
        <f>MAX(D8:D23)</f>
        <v>-72.026456810426694</v>
      </c>
      <c r="E27" s="82"/>
      <c r="F27" s="83">
        <f>MAX(F8:F23)</f>
        <v>-32.946394498485198</v>
      </c>
      <c r="G27" s="82"/>
      <c r="H27" s="83">
        <f>MAX(H8:H23)</f>
        <v>-15.351228915904199</v>
      </c>
      <c r="I27" s="82"/>
      <c r="J27" s="83">
        <f>MAX(J8:J23)</f>
        <v>-12.7577193245902</v>
      </c>
      <c r="K27" s="82"/>
      <c r="L27" s="83">
        <f>MAX(L8:L23)</f>
        <v>0</v>
      </c>
      <c r="M27" s="82"/>
      <c r="N27" s="83">
        <f>MAX(N8:N23)</f>
        <v>-1.3395889211954399</v>
      </c>
      <c r="O27" s="82"/>
      <c r="P27" s="83">
        <f>MAX(P8:P23)</f>
        <v>5.1783608489386204</v>
      </c>
      <c r="Q27" s="82"/>
      <c r="R27" s="83">
        <f>MAX(R8:R23)</f>
        <v>82.961299522634306</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7" t="s">
        <v>349</v>
      </c>
    </row>
    <row r="3" spans="1:20" ht="15.75" thickBot="1" x14ac:dyDescent="0.3">
      <c r="A3" s="128"/>
    </row>
    <row r="4" spans="1:20" ht="15.75" thickBot="1" x14ac:dyDescent="0.3"/>
    <row r="5" spans="1:20" x14ac:dyDescent="0.25">
      <c r="A5" s="32" t="s">
        <v>345</v>
      </c>
      <c r="B5" s="125" t="s">
        <v>8</v>
      </c>
      <c r="C5" s="125" t="s">
        <v>9</v>
      </c>
      <c r="D5" s="131" t="s">
        <v>1</v>
      </c>
      <c r="E5" s="131"/>
      <c r="F5" s="131" t="s">
        <v>2</v>
      </c>
      <c r="G5" s="131"/>
      <c r="H5" s="131" t="s">
        <v>3</v>
      </c>
      <c r="I5" s="131"/>
      <c r="J5" s="131" t="s">
        <v>4</v>
      </c>
      <c r="K5" s="131"/>
      <c r="L5" s="131" t="s">
        <v>385</v>
      </c>
      <c r="M5" s="131"/>
      <c r="N5" s="131" t="s">
        <v>5</v>
      </c>
      <c r="O5" s="131"/>
      <c r="P5" s="131" t="s">
        <v>6</v>
      </c>
      <c r="Q5" s="131"/>
      <c r="R5" s="129" t="s">
        <v>46</v>
      </c>
      <c r="S5" s="130"/>
      <c r="T5" s="13"/>
    </row>
    <row r="6" spans="1:20" x14ac:dyDescent="0.25">
      <c r="A6" s="18" t="s">
        <v>7</v>
      </c>
      <c r="B6" s="126"/>
      <c r="C6" s="12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43959</v>
      </c>
      <c r="C8" s="69">
        <f>VLOOKUP($A8,'Return Data'!$A$7:$R$526,3,0)</f>
        <v>35.450000000000003</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-12.4996797892407</v>
      </c>
      <c r="K8" s="70">
        <f t="shared" ref="K8:K29" si="3">RANK(J8,J$8:J$71,0)</f>
        <v>16</v>
      </c>
      <c r="L8" s="69">
        <f>VLOOKUP($A8,'Return Data'!$A$7:$R$526,18,0)</f>
        <v>0</v>
      </c>
      <c r="M8" s="70">
        <f t="shared" ref="M8:M13" si="4">RANK(L8,L$8:L$71,0)</f>
        <v>1</v>
      </c>
      <c r="N8" s="69">
        <f>VLOOKUP($A8,'Return Data'!$A$7:$R$526,15,0)</f>
        <v>0.399292785537322</v>
      </c>
      <c r="O8" s="70">
        <f>RANK(N8,N$8:N$71,0)</f>
        <v>11</v>
      </c>
      <c r="P8" s="69">
        <f>VLOOKUP($A8,'Return Data'!$A$7:$R$526,16,0)</f>
        <v>6.0499667388615403</v>
      </c>
      <c r="Q8" s="70">
        <f>RANK(P8,P$8:P$71,0)</f>
        <v>13</v>
      </c>
      <c r="R8" s="69">
        <f>VLOOKUP($A8,'Return Data'!$A$7:$R$526,17,0)</f>
        <v>17.5435492939305</v>
      </c>
      <c r="S8" s="71">
        <f t="shared" ref="S8:S39" si="5">RANK(R8,R$8:R$71,0)</f>
        <v>8</v>
      </c>
    </row>
    <row r="9" spans="1:20" x14ac:dyDescent="0.25">
      <c r="A9" s="67" t="s">
        <v>164</v>
      </c>
      <c r="B9" s="68">
        <f>VLOOKUP($A9,'Return Data'!$A$7:$R$526,2,0)</f>
        <v>43959</v>
      </c>
      <c r="C9" s="69">
        <f>VLOOKUP($A9,'Return Data'!$A$7:$R$526,3,0)</f>
        <v>28.92</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-10.930644162696201</v>
      </c>
      <c r="K9" s="70">
        <f t="shared" si="3"/>
        <v>13</v>
      </c>
      <c r="L9" s="69">
        <f>VLOOKUP($A9,'Return Data'!$A$7:$R$526,18,0)</f>
        <v>0</v>
      </c>
      <c r="M9" s="70">
        <f t="shared" si="4"/>
        <v>1</v>
      </c>
      <c r="N9" s="69">
        <f>VLOOKUP($A9,'Return Data'!$A$7:$R$526,15,0)</f>
        <v>1.44168483584542</v>
      </c>
      <c r="O9" s="70">
        <f>RANK(N9,N$8:N$71,0)</f>
        <v>8</v>
      </c>
      <c r="P9" s="69">
        <f>VLOOKUP($A9,'Return Data'!$A$7:$R$526,16,0)</f>
        <v>6.9951352188384899</v>
      </c>
      <c r="Q9" s="70">
        <f>RANK(P9,P$8:P$71,0)</f>
        <v>10</v>
      </c>
      <c r="R9" s="69">
        <f>VLOOKUP($A9,'Return Data'!$A$7:$R$526,17,0)</f>
        <v>19.2568791576557</v>
      </c>
      <c r="S9" s="71">
        <f t="shared" si="5"/>
        <v>6</v>
      </c>
    </row>
    <row r="10" spans="1:20" x14ac:dyDescent="0.25">
      <c r="A10" s="67" t="s">
        <v>165</v>
      </c>
      <c r="B10" s="68">
        <f>VLOOKUP($A10,'Return Data'!$A$7:$R$526,2,0)</f>
        <v>43959</v>
      </c>
      <c r="C10" s="69">
        <f>VLOOKUP($A10,'Return Data'!$A$7:$R$526,3,0)</f>
        <v>43.486699999999999</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-6.23974906256446</v>
      </c>
      <c r="K10" s="70">
        <f t="shared" si="3"/>
        <v>8</v>
      </c>
      <c r="L10" s="69">
        <f>VLOOKUP($A10,'Return Data'!$A$7:$R$526,18,0)</f>
        <v>0</v>
      </c>
      <c r="M10" s="70">
        <f t="shared" si="4"/>
        <v>1</v>
      </c>
      <c r="N10" s="69">
        <f>VLOOKUP($A10,'Return Data'!$A$7:$R$526,15,0)</f>
        <v>5.2048292148893998</v>
      </c>
      <c r="O10" s="70">
        <f>RANK(N10,N$8:N$71,0)</f>
        <v>2</v>
      </c>
      <c r="P10" s="69">
        <f>VLOOKUP($A10,'Return Data'!$A$7:$R$526,16,0)</f>
        <v>8.3137906697168606</v>
      </c>
      <c r="Q10" s="70">
        <f>RANK(P10,P$8:P$71,0)</f>
        <v>5</v>
      </c>
      <c r="R10" s="69">
        <f>VLOOKUP($A10,'Return Data'!$A$7:$R$526,17,0)</f>
        <v>26.051192528652798</v>
      </c>
      <c r="S10" s="71">
        <f t="shared" si="5"/>
        <v>2</v>
      </c>
    </row>
    <row r="11" spans="1:20" x14ac:dyDescent="0.25">
      <c r="A11" s="67" t="s">
        <v>166</v>
      </c>
      <c r="B11" s="68">
        <f>VLOOKUP($A11,'Return Data'!$A$7:$R$526,2,0)</f>
        <v>43959</v>
      </c>
      <c r="C11" s="69">
        <f>VLOOKUP($A11,'Return Data'!$A$7:$R$526,3,0)</f>
        <v>38.06</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-16.889563103901502</v>
      </c>
      <c r="K11" s="70">
        <f t="shared" si="3"/>
        <v>35</v>
      </c>
      <c r="L11" s="69">
        <f>VLOOKUP($A11,'Return Data'!$A$7:$R$526,18,0)</f>
        <v>0</v>
      </c>
      <c r="M11" s="70">
        <f t="shared" si="4"/>
        <v>1</v>
      </c>
      <c r="N11" s="69">
        <f>VLOOKUP($A11,'Return Data'!$A$7:$R$526,15,0)</f>
        <v>-5.7003690963656304</v>
      </c>
      <c r="O11" s="70">
        <f>RANK(N11,N$8:N$71,0)</f>
        <v>40</v>
      </c>
      <c r="P11" s="69">
        <f>VLOOKUP($A11,'Return Data'!$A$7:$R$526,16,0)</f>
        <v>0.83675068335763003</v>
      </c>
      <c r="Q11" s="70">
        <f>RANK(P11,P$8:P$71,0)</f>
        <v>35</v>
      </c>
      <c r="R11" s="69">
        <f>VLOOKUP($A11,'Return Data'!$A$7:$R$526,17,0)</f>
        <v>-0.99967239397836805</v>
      </c>
      <c r="S11" s="71">
        <f t="shared" si="5"/>
        <v>46</v>
      </c>
    </row>
    <row r="12" spans="1:20" x14ac:dyDescent="0.25">
      <c r="A12" s="67" t="s">
        <v>167</v>
      </c>
      <c r="B12" s="68">
        <f>VLOOKUP($A12,'Return Data'!$A$7:$R$526,2,0)</f>
        <v>43959</v>
      </c>
      <c r="C12" s="69">
        <f>VLOOKUP($A12,'Return Data'!$A$7:$R$526,3,0)</f>
        <v>35.853000000000002</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-7.0779342699072902</v>
      </c>
      <c r="K12" s="70">
        <f t="shared" si="3"/>
        <v>9</v>
      </c>
      <c r="L12" s="69">
        <f>VLOOKUP($A12,'Return Data'!$A$7:$R$526,18,0)</f>
        <v>0</v>
      </c>
      <c r="M12" s="70">
        <f t="shared" si="4"/>
        <v>1</v>
      </c>
      <c r="N12" s="69">
        <f>VLOOKUP($A12,'Return Data'!$A$7:$R$526,15,0)</f>
        <v>1.09071954453362</v>
      </c>
      <c r="O12" s="70">
        <f>RANK(N12,N$8:N$71,0)</f>
        <v>9</v>
      </c>
      <c r="P12" s="69">
        <f>VLOOKUP($A12,'Return Data'!$A$7:$R$526,16,0)</f>
        <v>4.9453442151817901</v>
      </c>
      <c r="Q12" s="70">
        <f>RANK(P12,P$8:P$71,0)</f>
        <v>15</v>
      </c>
      <c r="R12" s="69">
        <f>VLOOKUP($A12,'Return Data'!$A$7:$R$526,17,0)</f>
        <v>15.033123941830899</v>
      </c>
      <c r="S12" s="71">
        <f t="shared" si="5"/>
        <v>11</v>
      </c>
    </row>
    <row r="13" spans="1:20" x14ac:dyDescent="0.25">
      <c r="A13" s="67" t="s">
        <v>168</v>
      </c>
      <c r="B13" s="68">
        <f>VLOOKUP($A13,'Return Data'!$A$7:$R$526,2,0)</f>
        <v>43959</v>
      </c>
      <c r="C13" s="69">
        <f>VLOOKUP($A13,'Return Data'!$A$7:$R$526,3,0)</f>
        <v>8.25</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-0.957760153241624</v>
      </c>
      <c r="K13" s="70">
        <f t="shared" si="3"/>
        <v>3</v>
      </c>
      <c r="L13" s="69">
        <f>VLOOKUP($A13,'Return Data'!$A$7:$R$526,18,0)</f>
        <v>0</v>
      </c>
      <c r="M13" s="70">
        <f t="shared" si="4"/>
        <v>1</v>
      </c>
      <c r="N13" s="69"/>
      <c r="O13" s="70"/>
      <c r="P13" s="69"/>
      <c r="Q13" s="70"/>
      <c r="R13" s="69">
        <f>VLOOKUP($A13,'Return Data'!$A$7:$R$526,17,0)</f>
        <v>-7.8955500618047001</v>
      </c>
      <c r="S13" s="71">
        <f t="shared" si="5"/>
        <v>51</v>
      </c>
    </row>
    <row r="14" spans="1:20" x14ac:dyDescent="0.25">
      <c r="A14" s="67" t="s">
        <v>169</v>
      </c>
      <c r="B14" s="68">
        <f>VLOOKUP($A14,'Return Data'!$A$7:$R$526,2,0)</f>
        <v>43959</v>
      </c>
      <c r="C14" s="69">
        <f>VLOOKUP($A14,'Return Data'!$A$7:$R$526,3,0)</f>
        <v>9.9700000000000006</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-4.3983045963461702</v>
      </c>
      <c r="K14" s="70">
        <f t="shared" si="3"/>
        <v>4</v>
      </c>
      <c r="L14" s="69"/>
      <c r="M14" s="70"/>
      <c r="N14" s="69"/>
      <c r="O14" s="70"/>
      <c r="P14" s="69"/>
      <c r="Q14" s="70"/>
      <c r="R14" s="69">
        <f>VLOOKUP($A14,'Return Data'!$A$7:$R$526,17,0)</f>
        <v>-0.19312169312168601</v>
      </c>
      <c r="S14" s="71">
        <f t="shared" si="5"/>
        <v>45</v>
      </c>
    </row>
    <row r="15" spans="1:20" x14ac:dyDescent="0.25">
      <c r="A15" s="67" t="s">
        <v>170</v>
      </c>
      <c r="B15" s="68">
        <f>VLOOKUP($A15,'Return Data'!$A$7:$R$526,2,0)</f>
        <v>43959</v>
      </c>
      <c r="C15" s="69">
        <f>VLOOKUP($A15,'Return Data'!$A$7:$R$526,3,0)</f>
        <v>53.8</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1.6200420725803699</v>
      </c>
      <c r="K15" s="70">
        <f t="shared" si="3"/>
        <v>2</v>
      </c>
      <c r="L15" s="69">
        <f>VLOOKUP($A15,'Return Data'!$A$7:$R$526,18,0)</f>
        <v>0</v>
      </c>
      <c r="M15" s="70">
        <f t="shared" ref="M15:M24" si="6">RANK(L15,L$8:L$71,0)</f>
        <v>1</v>
      </c>
      <c r="N15" s="69">
        <f>VLOOKUP($A15,'Return Data'!$A$7:$R$526,15,0)</f>
        <v>4.5045730181149404</v>
      </c>
      <c r="O15" s="70">
        <f t="shared" ref="O15:O24" si="7">RANK(N15,N$8:N$71,0)</f>
        <v>4</v>
      </c>
      <c r="P15" s="69">
        <f>VLOOKUP($A15,'Return Data'!$A$7:$R$526,16,0)</f>
        <v>8.5772103068449503</v>
      </c>
      <c r="Q15" s="70">
        <f>RANK(P15,P$8:P$71,0)</f>
        <v>4</v>
      </c>
      <c r="R15" s="69">
        <f>VLOOKUP($A15,'Return Data'!$A$7:$R$526,17,0)</f>
        <v>17.693960599133899</v>
      </c>
      <c r="S15" s="71">
        <f t="shared" si="5"/>
        <v>7</v>
      </c>
    </row>
    <row r="16" spans="1:20" x14ac:dyDescent="0.25">
      <c r="A16" s="67" t="s">
        <v>171</v>
      </c>
      <c r="B16" s="68">
        <f>VLOOKUP($A16,'Return Data'!$A$7:$R$526,2,0)</f>
        <v>43959</v>
      </c>
      <c r="C16" s="69">
        <f>VLOOKUP($A16,'Return Data'!$A$7:$R$526,3,0)</f>
        <v>61.51</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-6.0892551339511103</v>
      </c>
      <c r="K16" s="70">
        <f t="shared" si="3"/>
        <v>7</v>
      </c>
      <c r="L16" s="69">
        <f>VLOOKUP($A16,'Return Data'!$A$7:$R$526,18,0)</f>
        <v>0</v>
      </c>
      <c r="M16" s="70">
        <f t="shared" si="6"/>
        <v>1</v>
      </c>
      <c r="N16" s="69">
        <f>VLOOKUP($A16,'Return Data'!$A$7:$R$526,15,0)</f>
        <v>4.1255946577825302</v>
      </c>
      <c r="O16" s="70">
        <f t="shared" si="7"/>
        <v>5</v>
      </c>
      <c r="P16" s="69">
        <f>VLOOKUP($A16,'Return Data'!$A$7:$R$526,16,0)</f>
        <v>7.1608803750572996</v>
      </c>
      <c r="Q16" s="70">
        <f>RANK(P16,P$8:P$71,0)</f>
        <v>9</v>
      </c>
      <c r="R16" s="69">
        <f>VLOOKUP($A16,'Return Data'!$A$7:$R$526,17,0)</f>
        <v>14.404945025063901</v>
      </c>
      <c r="S16" s="71">
        <f t="shared" si="5"/>
        <v>13</v>
      </c>
    </row>
    <row r="17" spans="1:19" x14ac:dyDescent="0.25">
      <c r="A17" s="67" t="s">
        <v>172</v>
      </c>
      <c r="B17" s="68">
        <f>VLOOKUP($A17,'Return Data'!$A$7:$R$526,2,0)</f>
        <v>43959</v>
      </c>
      <c r="C17" s="69">
        <f>VLOOKUP($A17,'Return Data'!$A$7:$R$526,3,0)</f>
        <v>42.372</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-13.8226704303709</v>
      </c>
      <c r="K17" s="70">
        <f t="shared" si="3"/>
        <v>22</v>
      </c>
      <c r="L17" s="69">
        <f>VLOOKUP($A17,'Return Data'!$A$7:$R$526,18,0)</f>
        <v>0</v>
      </c>
      <c r="M17" s="70">
        <f t="shared" si="6"/>
        <v>1</v>
      </c>
      <c r="N17" s="69">
        <f>VLOOKUP($A17,'Return Data'!$A$7:$R$526,15,0)</f>
        <v>-0.85313555063111002</v>
      </c>
      <c r="O17" s="70">
        <f t="shared" si="7"/>
        <v>17</v>
      </c>
      <c r="P17" s="69">
        <f>VLOOKUP($A17,'Return Data'!$A$7:$R$526,16,0)</f>
        <v>7.44462585267053</v>
      </c>
      <c r="Q17" s="70">
        <f>RANK(P17,P$8:P$71,0)</f>
        <v>8</v>
      </c>
      <c r="R17" s="69">
        <f>VLOOKUP($A17,'Return Data'!$A$7:$R$526,17,0)</f>
        <v>16.834205408340601</v>
      </c>
      <c r="S17" s="71">
        <f t="shared" si="5"/>
        <v>9</v>
      </c>
    </row>
    <row r="18" spans="1:19" x14ac:dyDescent="0.25">
      <c r="A18" s="67" t="s">
        <v>173</v>
      </c>
      <c r="B18" s="68">
        <f>VLOOKUP($A18,'Return Data'!$A$7:$R$526,2,0)</f>
        <v>43959</v>
      </c>
      <c r="C18" s="69">
        <f>VLOOKUP($A18,'Return Data'!$A$7:$R$526,3,0)</f>
        <v>40.840000000000003</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-14.609920573741899</v>
      </c>
      <c r="K18" s="70">
        <f t="shared" si="3"/>
        <v>25</v>
      </c>
      <c r="L18" s="69">
        <f>VLOOKUP($A18,'Return Data'!$A$7:$R$526,18,0)</f>
        <v>0</v>
      </c>
      <c r="M18" s="70">
        <f t="shared" si="6"/>
        <v>1</v>
      </c>
      <c r="N18" s="69">
        <f>VLOOKUP($A18,'Return Data'!$A$7:$R$526,15,0)</f>
        <v>-2.7802257925015401</v>
      </c>
      <c r="O18" s="70">
        <f t="shared" si="7"/>
        <v>26</v>
      </c>
      <c r="P18" s="69">
        <f>VLOOKUP($A18,'Return Data'!$A$7:$R$526,16,0)</f>
        <v>2.8763996019863902</v>
      </c>
      <c r="Q18" s="70">
        <f>RANK(P18,P$8:P$71,0)</f>
        <v>25</v>
      </c>
      <c r="R18" s="69">
        <f>VLOOKUP($A18,'Return Data'!$A$7:$R$526,17,0)</f>
        <v>11.966553709673001</v>
      </c>
      <c r="S18" s="71">
        <f t="shared" si="5"/>
        <v>22</v>
      </c>
    </row>
    <row r="19" spans="1:19" x14ac:dyDescent="0.25">
      <c r="A19" s="85" t="s">
        <v>174</v>
      </c>
      <c r="B19" s="68">
        <f>VLOOKUP($A19,'Return Data'!$A$7:$R$526,2,0)</f>
        <v>43959</v>
      </c>
      <c r="C19" s="69">
        <f>VLOOKUP($A19,'Return Data'!$A$7:$R$526,3,0)</f>
        <v>12.052</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-18.777733085998801</v>
      </c>
      <c r="K19" s="70">
        <f t="shared" si="3"/>
        <v>42</v>
      </c>
      <c r="L19" s="69">
        <f>VLOOKUP($A19,'Return Data'!$A$7:$R$526,18,0)</f>
        <v>0</v>
      </c>
      <c r="M19" s="70">
        <f t="shared" si="6"/>
        <v>1</v>
      </c>
      <c r="N19" s="69">
        <f>VLOOKUP($A19,'Return Data'!$A$7:$R$526,15,0)</f>
        <v>-2.91959268392129</v>
      </c>
      <c r="O19" s="70">
        <f t="shared" si="7"/>
        <v>27</v>
      </c>
      <c r="P19" s="69"/>
      <c r="Q19" s="70"/>
      <c r="R19" s="69">
        <f>VLOOKUP($A19,'Return Data'!$A$7:$R$526,17,0)</f>
        <v>4.7076052796983001</v>
      </c>
      <c r="S19" s="71">
        <f t="shared" si="5"/>
        <v>38</v>
      </c>
    </row>
    <row r="20" spans="1:19" x14ac:dyDescent="0.25">
      <c r="A20" s="67" t="s">
        <v>175</v>
      </c>
      <c r="B20" s="68">
        <f>VLOOKUP($A20,'Return Data'!$A$7:$R$526,2,0)</f>
        <v>43959</v>
      </c>
      <c r="C20" s="69">
        <f>VLOOKUP($A20,'Return Data'!$A$7:$R$526,3,0)</f>
        <v>439.89350000000002</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-25.024775687022</v>
      </c>
      <c r="K20" s="70">
        <f t="shared" si="3"/>
        <v>53</v>
      </c>
      <c r="L20" s="69">
        <f>VLOOKUP($A20,'Return Data'!$A$7:$R$526,18,0)</f>
        <v>0</v>
      </c>
      <c r="M20" s="70">
        <f t="shared" si="6"/>
        <v>1</v>
      </c>
      <c r="N20" s="69">
        <f>VLOOKUP($A20,'Return Data'!$A$7:$R$526,15,0)</f>
        <v>-5.1241366327900302</v>
      </c>
      <c r="O20" s="70">
        <f t="shared" si="7"/>
        <v>39</v>
      </c>
      <c r="P20" s="69">
        <f>VLOOKUP($A20,'Return Data'!$A$7:$R$526,16,0)</f>
        <v>1.2502678838776999</v>
      </c>
      <c r="Q20" s="70">
        <f>RANK(P20,P$8:P$71,0)</f>
        <v>33</v>
      </c>
      <c r="R20" s="69">
        <f>VLOOKUP($A20,'Return Data'!$A$7:$R$526,17,0)</f>
        <v>11.055882889350899</v>
      </c>
      <c r="S20" s="71">
        <f t="shared" si="5"/>
        <v>25</v>
      </c>
    </row>
    <row r="21" spans="1:19" x14ac:dyDescent="0.25">
      <c r="A21" s="67" t="s">
        <v>176</v>
      </c>
      <c r="B21" s="68">
        <f>VLOOKUP($A21,'Return Data'!$A$7:$R$526,2,0)</f>
        <v>43959</v>
      </c>
      <c r="C21" s="69">
        <f>VLOOKUP($A21,'Return Data'!$A$7:$R$526,3,0)</f>
        <v>289.21899999999999</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-21.063593646368702</v>
      </c>
      <c r="K21" s="70">
        <f t="shared" si="3"/>
        <v>46</v>
      </c>
      <c r="L21" s="69">
        <f>VLOOKUP($A21,'Return Data'!$A$7:$R$526,18,0)</f>
        <v>0</v>
      </c>
      <c r="M21" s="70">
        <f t="shared" si="6"/>
        <v>1</v>
      </c>
      <c r="N21" s="69">
        <f>VLOOKUP($A21,'Return Data'!$A$7:$R$526,15,0)</f>
        <v>-2.1797687748795198</v>
      </c>
      <c r="O21" s="70">
        <f t="shared" si="7"/>
        <v>24</v>
      </c>
      <c r="P21" s="69">
        <f>VLOOKUP($A21,'Return Data'!$A$7:$R$526,16,0)</f>
        <v>4.7363746044182298</v>
      </c>
      <c r="Q21" s="70">
        <f>RANK(P21,P$8:P$71,0)</f>
        <v>17</v>
      </c>
      <c r="R21" s="69">
        <f>VLOOKUP($A21,'Return Data'!$A$7:$R$526,17,0)</f>
        <v>13.1901741336608</v>
      </c>
      <c r="S21" s="71">
        <f t="shared" si="5"/>
        <v>18</v>
      </c>
    </row>
    <row r="22" spans="1:19" x14ac:dyDescent="0.25">
      <c r="A22" s="67" t="s">
        <v>177</v>
      </c>
      <c r="B22" s="68">
        <f>VLOOKUP($A22,'Return Data'!$A$7:$R$526,2,0)</f>
        <v>43959</v>
      </c>
      <c r="C22" s="69">
        <f>VLOOKUP($A22,'Return Data'!$A$7:$R$526,3,0)</f>
        <v>398.24599999999998</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-24.929628008176199</v>
      </c>
      <c r="K22" s="70">
        <f t="shared" si="3"/>
        <v>52</v>
      </c>
      <c r="L22" s="69">
        <f>VLOOKUP($A22,'Return Data'!$A$7:$R$526,18,0)</f>
        <v>0</v>
      </c>
      <c r="M22" s="70">
        <f t="shared" si="6"/>
        <v>1</v>
      </c>
      <c r="N22" s="69">
        <f>VLOOKUP($A22,'Return Data'!$A$7:$R$526,15,0)</f>
        <v>-6.7149821064531103</v>
      </c>
      <c r="O22" s="70">
        <f t="shared" si="7"/>
        <v>42</v>
      </c>
      <c r="P22" s="69">
        <f>VLOOKUP($A22,'Return Data'!$A$7:$R$526,16,0)</f>
        <v>0.55376017995410298</v>
      </c>
      <c r="Q22" s="70">
        <f>RANK(P22,P$8:P$71,0)</f>
        <v>36</v>
      </c>
      <c r="R22" s="69">
        <f>VLOOKUP($A22,'Return Data'!$A$7:$R$526,17,0)</f>
        <v>8.5953698008949306</v>
      </c>
      <c r="S22" s="71">
        <f t="shared" si="5"/>
        <v>31</v>
      </c>
    </row>
    <row r="23" spans="1:19" x14ac:dyDescent="0.25">
      <c r="A23" s="67" t="s">
        <v>178</v>
      </c>
      <c r="B23" s="68">
        <f>VLOOKUP($A23,'Return Data'!$A$7:$R$526,2,0)</f>
        <v>43959</v>
      </c>
      <c r="C23" s="69">
        <f>VLOOKUP($A23,'Return Data'!$A$7:$R$526,3,0)</f>
        <v>30.867899999999999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-16.834661979592902</v>
      </c>
      <c r="K23" s="70">
        <f t="shared" si="3"/>
        <v>34</v>
      </c>
      <c r="L23" s="69">
        <f>VLOOKUP($A23,'Return Data'!$A$7:$R$526,18,0)</f>
        <v>0</v>
      </c>
      <c r="M23" s="70">
        <f t="shared" si="6"/>
        <v>1</v>
      </c>
      <c r="N23" s="69">
        <f>VLOOKUP($A23,'Return Data'!$A$7:$R$526,15,0)</f>
        <v>-4.6358869315287103</v>
      </c>
      <c r="O23" s="70">
        <f t="shared" si="7"/>
        <v>37</v>
      </c>
      <c r="P23" s="69">
        <f>VLOOKUP($A23,'Return Data'!$A$7:$R$526,16,0)</f>
        <v>3.58816498237903</v>
      </c>
      <c r="Q23" s="70">
        <f>RANK(P23,P$8:P$71,0)</f>
        <v>23</v>
      </c>
      <c r="R23" s="69">
        <f>VLOOKUP($A23,'Return Data'!$A$7:$R$526,17,0)</f>
        <v>11.1524118120774</v>
      </c>
      <c r="S23" s="71">
        <f t="shared" si="5"/>
        <v>23</v>
      </c>
    </row>
    <row r="24" spans="1:19" x14ac:dyDescent="0.25">
      <c r="A24" s="67" t="s">
        <v>179</v>
      </c>
      <c r="B24" s="68">
        <f>VLOOKUP($A24,'Return Data'!$A$7:$R$526,2,0)</f>
        <v>43959</v>
      </c>
      <c r="C24" s="69">
        <f>VLOOKUP($A24,'Return Data'!$A$7:$R$526,3,0)</f>
        <v>318.31</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-19.975921633490401</v>
      </c>
      <c r="K24" s="70">
        <f t="shared" si="3"/>
        <v>44</v>
      </c>
      <c r="L24" s="69">
        <f>VLOOKUP($A24,'Return Data'!$A$7:$R$526,18,0)</f>
        <v>0</v>
      </c>
      <c r="M24" s="70">
        <f t="shared" si="6"/>
        <v>1</v>
      </c>
      <c r="N24" s="69">
        <f>VLOOKUP($A24,'Return Data'!$A$7:$R$526,15,0)</f>
        <v>-2.0629692990975599</v>
      </c>
      <c r="O24" s="70">
        <f t="shared" si="7"/>
        <v>22</v>
      </c>
      <c r="P24" s="69">
        <f>VLOOKUP($A24,'Return Data'!$A$7:$R$526,16,0)</f>
        <v>3.71853630921481</v>
      </c>
      <c r="Q24" s="70">
        <f>RANK(P24,P$8:P$71,0)</f>
        <v>22</v>
      </c>
      <c r="R24" s="69">
        <f>VLOOKUP($A24,'Return Data'!$A$7:$R$526,17,0)</f>
        <v>13.617061249004999</v>
      </c>
      <c r="S24" s="71">
        <f t="shared" si="5"/>
        <v>15</v>
      </c>
    </row>
    <row r="25" spans="1:19" x14ac:dyDescent="0.25">
      <c r="A25" s="67" t="s">
        <v>180</v>
      </c>
      <c r="B25" s="68">
        <f>VLOOKUP($A25,'Return Data'!$A$7:$R$526,2,0)</f>
        <v>43959</v>
      </c>
      <c r="C25" s="69">
        <f>VLOOKUP($A25,'Return Data'!$A$7:$R$526,3,0)</f>
        <v>8.0500000000000007</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-24.487736926472799</v>
      </c>
      <c r="K25" s="70">
        <f t="shared" si="3"/>
        <v>51</v>
      </c>
      <c r="L25" s="69"/>
      <c r="M25" s="70"/>
      <c r="N25" s="69"/>
      <c r="O25" s="70"/>
      <c r="P25" s="69"/>
      <c r="Q25" s="70"/>
      <c r="R25" s="69">
        <f>VLOOKUP($A25,'Return Data'!$A$7:$R$526,17,0)</f>
        <v>-9.1602316602316591</v>
      </c>
      <c r="S25" s="71">
        <f t="shared" si="5"/>
        <v>54</v>
      </c>
    </row>
    <row r="26" spans="1:19" x14ac:dyDescent="0.25">
      <c r="A26" s="67" t="s">
        <v>181</v>
      </c>
      <c r="B26" s="68">
        <f>VLOOKUP($A26,'Return Data'!$A$7:$R$526,2,0)</f>
        <v>43959</v>
      </c>
      <c r="C26" s="69">
        <f>VLOOKUP($A26,'Return Data'!$A$7:$R$526,3,0)</f>
        <v>24.32</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-9.5648729355841304</v>
      </c>
      <c r="K26" s="70">
        <f t="shared" si="3"/>
        <v>12</v>
      </c>
      <c r="L26" s="69">
        <f>VLOOKUP($A26,'Return Data'!$A$7:$R$526,18,0)</f>
        <v>0</v>
      </c>
      <c r="M26" s="70">
        <f>RANK(L26,L$8:L$71,0)</f>
        <v>1</v>
      </c>
      <c r="N26" s="69">
        <f>VLOOKUP($A26,'Return Data'!$A$7:$R$526,15,0)</f>
        <v>-0.258162168279297</v>
      </c>
      <c r="O26" s="70">
        <f>RANK(N26,N$8:N$71,0)</f>
        <v>14</v>
      </c>
      <c r="P26" s="69">
        <f>VLOOKUP($A26,'Return Data'!$A$7:$R$526,16,0)</f>
        <v>4.4250852976324504</v>
      </c>
      <c r="Q26" s="70">
        <f>RANK(P26,P$8:P$71,0)</f>
        <v>20</v>
      </c>
      <c r="R26" s="69">
        <f>VLOOKUP($A26,'Return Data'!$A$7:$R$526,17,0)</f>
        <v>21.491776315789501</v>
      </c>
      <c r="S26" s="71">
        <f t="shared" si="5"/>
        <v>4</v>
      </c>
    </row>
    <row r="27" spans="1:19" x14ac:dyDescent="0.25">
      <c r="A27" s="67" t="s">
        <v>182</v>
      </c>
      <c r="B27" s="68">
        <f>VLOOKUP($A27,'Return Data'!$A$7:$R$526,2,0)</f>
        <v>43959</v>
      </c>
      <c r="C27" s="69">
        <f>VLOOKUP($A27,'Return Data'!$A$7:$R$526,3,0)</f>
        <v>45.07</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-22.815656990683099</v>
      </c>
      <c r="K27" s="70">
        <f t="shared" si="3"/>
        <v>47</v>
      </c>
      <c r="L27" s="69">
        <f>VLOOKUP($A27,'Return Data'!$A$7:$R$526,18,0)</f>
        <v>0</v>
      </c>
      <c r="M27" s="70">
        <f>RANK(L27,L$8:L$71,0)</f>
        <v>1</v>
      </c>
      <c r="N27" s="69">
        <f>VLOOKUP($A27,'Return Data'!$A$7:$R$526,15,0)</f>
        <v>-3.6704311242077199</v>
      </c>
      <c r="O27" s="70">
        <f>RANK(N27,N$8:N$71,0)</f>
        <v>32</v>
      </c>
      <c r="P27" s="69">
        <f>VLOOKUP($A27,'Return Data'!$A$7:$R$526,16,0)</f>
        <v>2.7527712977252699</v>
      </c>
      <c r="Q27" s="70">
        <f>RANK(P27,P$8:P$71,0)</f>
        <v>26</v>
      </c>
      <c r="R27" s="69">
        <f>VLOOKUP($A27,'Return Data'!$A$7:$R$526,17,0)</f>
        <v>13.871557251974201</v>
      </c>
      <c r="S27" s="71">
        <f t="shared" si="5"/>
        <v>14</v>
      </c>
    </row>
    <row r="28" spans="1:19" x14ac:dyDescent="0.25">
      <c r="A28" s="67" t="s">
        <v>183</v>
      </c>
      <c r="B28" s="68">
        <f>VLOOKUP($A28,'Return Data'!$A$7:$R$526,2,0)</f>
        <v>43959</v>
      </c>
      <c r="C28" s="69">
        <f>VLOOKUP($A28,'Return Data'!$A$7:$R$526,3,0)</f>
        <v>8.06</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-14.9379769892324</v>
      </c>
      <c r="K28" s="70">
        <f t="shared" si="3"/>
        <v>27</v>
      </c>
      <c r="L28" s="69">
        <f>VLOOKUP($A28,'Return Data'!$A$7:$R$526,18,0)</f>
        <v>0</v>
      </c>
      <c r="M28" s="70">
        <f>RANK(L28,L$8:L$71,0)</f>
        <v>1</v>
      </c>
      <c r="N28" s="69"/>
      <c r="O28" s="70"/>
      <c r="P28" s="69"/>
      <c r="Q28" s="70"/>
      <c r="R28" s="69">
        <f>VLOOKUP($A28,'Return Data'!$A$7:$R$526,17,0)</f>
        <v>-8.2146171693735504</v>
      </c>
      <c r="S28" s="71">
        <f t="shared" si="5"/>
        <v>52</v>
      </c>
    </row>
    <row r="29" spans="1:19" x14ac:dyDescent="0.25">
      <c r="A29" s="67" t="s">
        <v>184</v>
      </c>
      <c r="B29" s="68">
        <f>VLOOKUP($A29,'Return Data'!$A$7:$R$526,2,0)</f>
        <v>43959</v>
      </c>
      <c r="C29" s="69">
        <f>VLOOKUP($A29,'Return Data'!$A$7:$R$526,3,0)</f>
        <v>48.73</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-9.1117136338950697</v>
      </c>
      <c r="K29" s="70">
        <f t="shared" si="3"/>
        <v>10</v>
      </c>
      <c r="L29" s="69">
        <f>VLOOKUP($A29,'Return Data'!$A$7:$R$526,18,0)</f>
        <v>0</v>
      </c>
      <c r="M29" s="70">
        <f>RANK(L29,L$8:L$71,0)</f>
        <v>1</v>
      </c>
      <c r="N29" s="69">
        <f>VLOOKUP($A29,'Return Data'!$A$7:$R$526,15,0)</f>
        <v>3.0838802330529198</v>
      </c>
      <c r="O29" s="70">
        <f>RANK(N29,N$8:N$71,0)</f>
        <v>6</v>
      </c>
      <c r="P29" s="69">
        <f>VLOOKUP($A29,'Return Data'!$A$7:$R$526,16,0)</f>
        <v>8.0372352364413899</v>
      </c>
      <c r="Q29" s="70">
        <f>RANK(P29,P$8:P$71,0)</f>
        <v>7</v>
      </c>
      <c r="R29" s="69">
        <f>VLOOKUP($A29,'Return Data'!$A$7:$R$526,17,0)</f>
        <v>19.9715338144009</v>
      </c>
      <c r="S29" s="71">
        <f t="shared" si="5"/>
        <v>5</v>
      </c>
    </row>
    <row r="30" spans="1:19" x14ac:dyDescent="0.25">
      <c r="A30" s="67" t="s">
        <v>185</v>
      </c>
      <c r="B30" s="68">
        <f>VLOOKUP($A30,'Return Data'!$A$7:$R$526,2,0)</f>
        <v>43959</v>
      </c>
      <c r="C30" s="69">
        <f>VLOOKUP($A30,'Return Data'!$A$7:$R$526,3,0)</f>
        <v>8.0518999999999998</v>
      </c>
      <c r="D30" s="69">
        <f>VLOOKUP($A30,'Return Data'!$A$7:$R$526,11,0)</f>
        <v>0</v>
      </c>
      <c r="E30" s="70">
        <f t="shared" si="0"/>
        <v>1</v>
      </c>
      <c r="F30" s="69"/>
      <c r="G30" s="70"/>
      <c r="H30" s="69"/>
      <c r="I30" s="70"/>
      <c r="J30" s="69"/>
      <c r="K30" s="70"/>
      <c r="L30" s="69"/>
      <c r="M30" s="70"/>
      <c r="N30" s="69"/>
      <c r="O30" s="70"/>
      <c r="P30" s="69"/>
      <c r="Q30" s="70"/>
      <c r="R30" s="69">
        <f>VLOOKUP($A30,'Return Data'!$A$7:$R$526,17,0)</f>
        <v>-35.027413793103499</v>
      </c>
      <c r="S30" s="71">
        <f t="shared" si="5"/>
        <v>64</v>
      </c>
    </row>
    <row r="31" spans="1:19" x14ac:dyDescent="0.25">
      <c r="A31" s="67" t="s">
        <v>186</v>
      </c>
      <c r="B31" s="68">
        <f>VLOOKUP($A31,'Return Data'!$A$7:$R$526,2,0)</f>
        <v>43959</v>
      </c>
      <c r="C31" s="69">
        <f>VLOOKUP($A31,'Return Data'!$A$7:$R$526,3,0)</f>
        <v>14.7685</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-16.260838605519801</v>
      </c>
      <c r="K31" s="70">
        <f t="shared" ref="K31:K38" si="10">RANK(J31,J$8:J$71,0)</f>
        <v>32</v>
      </c>
      <c r="L31" s="69">
        <f>VLOOKUP($A31,'Return Data'!$A$7:$R$526,18,0)</f>
        <v>0</v>
      </c>
      <c r="M31" s="70">
        <f t="shared" ref="M31:M38" si="11">RANK(L31,L$8:L$71,0)</f>
        <v>1</v>
      </c>
      <c r="N31" s="69">
        <f>VLOOKUP($A31,'Return Data'!$A$7:$R$526,15,0)</f>
        <v>-1.67452624496528</v>
      </c>
      <c r="O31" s="70">
        <f t="shared" ref="O31:O38" si="12">RANK(N31,N$8:N$71,0)</f>
        <v>20</v>
      </c>
      <c r="P31" s="69">
        <f>VLOOKUP($A31,'Return Data'!$A$7:$R$526,16,0)</f>
        <v>5.7192409785644402</v>
      </c>
      <c r="Q31" s="70">
        <f>RANK(P31,P$8:P$71,0)</f>
        <v>14</v>
      </c>
      <c r="R31" s="69">
        <f>VLOOKUP($A31,'Return Data'!$A$7:$R$526,17,0)</f>
        <v>14.5047233284228</v>
      </c>
      <c r="S31" s="71">
        <f t="shared" si="5"/>
        <v>12</v>
      </c>
    </row>
    <row r="32" spans="1:19" x14ac:dyDescent="0.25">
      <c r="A32" s="67" t="s">
        <v>187</v>
      </c>
      <c r="B32" s="68">
        <f>VLOOKUP($A32,'Return Data'!$A$7:$R$526,2,0)</f>
        <v>43959</v>
      </c>
      <c r="C32" s="69">
        <f>VLOOKUP($A32,'Return Data'!$A$7:$R$526,3,0)</f>
        <v>40.375</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-13.4181808427848</v>
      </c>
      <c r="K32" s="70">
        <f t="shared" si="10"/>
        <v>19</v>
      </c>
      <c r="L32" s="69">
        <f>VLOOKUP($A32,'Return Data'!$A$7:$R$526,18,0)</f>
        <v>0</v>
      </c>
      <c r="M32" s="70">
        <f t="shared" si="11"/>
        <v>1</v>
      </c>
      <c r="N32" s="69">
        <f>VLOOKUP($A32,'Return Data'!$A$7:$R$526,15,0)</f>
        <v>-0.71195615731831596</v>
      </c>
      <c r="O32" s="70">
        <f t="shared" si="12"/>
        <v>16</v>
      </c>
      <c r="P32" s="69">
        <f>VLOOKUP($A32,'Return Data'!$A$7:$R$526,16,0)</f>
        <v>6.4189889885904003</v>
      </c>
      <c r="Q32" s="70">
        <f>RANK(P32,P$8:P$71,0)</f>
        <v>11</v>
      </c>
      <c r="R32" s="69">
        <f>VLOOKUP($A32,'Return Data'!$A$7:$R$526,17,0)</f>
        <v>13.4190959970701</v>
      </c>
      <c r="S32" s="71">
        <f t="shared" si="5"/>
        <v>16</v>
      </c>
    </row>
    <row r="33" spans="1:19" x14ac:dyDescent="0.25">
      <c r="A33" s="67" t="s">
        <v>188</v>
      </c>
      <c r="B33" s="68">
        <f>VLOOKUP($A33,'Return Data'!$A$7:$R$526,2,0)</f>
        <v>43959</v>
      </c>
      <c r="C33" s="69">
        <f>VLOOKUP($A33,'Return Data'!$A$7:$R$526,3,0)</f>
        <v>44.813000000000002</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-17.206399810468099</v>
      </c>
      <c r="K33" s="70">
        <f t="shared" si="10"/>
        <v>37</v>
      </c>
      <c r="L33" s="69">
        <f>VLOOKUP($A33,'Return Data'!$A$7:$R$526,18,0)</f>
        <v>0</v>
      </c>
      <c r="M33" s="70">
        <f t="shared" si="11"/>
        <v>1</v>
      </c>
      <c r="N33" s="69">
        <f>VLOOKUP($A33,'Return Data'!$A$7:$R$526,15,0)</f>
        <v>-3.9958533357433499</v>
      </c>
      <c r="O33" s="70">
        <f t="shared" si="12"/>
        <v>34</v>
      </c>
      <c r="P33" s="69">
        <f>VLOOKUP($A33,'Return Data'!$A$7:$R$526,16,0)</f>
        <v>4.4643660348434899</v>
      </c>
      <c r="Q33" s="70">
        <f>RANK(P33,P$8:P$71,0)</f>
        <v>19</v>
      </c>
      <c r="R33" s="69">
        <f>VLOOKUP($A33,'Return Data'!$A$7:$R$526,17,0)</f>
        <v>12.1646858831815</v>
      </c>
      <c r="S33" s="71">
        <f t="shared" si="5"/>
        <v>21</v>
      </c>
    </row>
    <row r="34" spans="1:19" x14ac:dyDescent="0.25">
      <c r="A34" s="67" t="s">
        <v>189</v>
      </c>
      <c r="B34" s="68">
        <f>VLOOKUP($A34,'Return Data'!$A$7:$R$526,2,0)</f>
        <v>43959</v>
      </c>
      <c r="C34" s="69">
        <f>VLOOKUP($A34,'Return Data'!$A$7:$R$526,3,0)</f>
        <v>58.341200000000001</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-14.0946620885085</v>
      </c>
      <c r="K34" s="70">
        <f t="shared" si="10"/>
        <v>24</v>
      </c>
      <c r="L34" s="69">
        <f>VLOOKUP($A34,'Return Data'!$A$7:$R$526,18,0)</f>
        <v>0</v>
      </c>
      <c r="M34" s="70">
        <f t="shared" si="11"/>
        <v>1</v>
      </c>
      <c r="N34" s="69">
        <f>VLOOKUP($A34,'Return Data'!$A$7:$R$526,15,0)</f>
        <v>0.144185359996166</v>
      </c>
      <c r="O34" s="70">
        <f t="shared" si="12"/>
        <v>13</v>
      </c>
      <c r="P34" s="69">
        <f>VLOOKUP($A34,'Return Data'!$A$7:$R$526,16,0)</f>
        <v>3.3781855046682399</v>
      </c>
      <c r="Q34" s="70">
        <f>RANK(P34,P$8:P$71,0)</f>
        <v>24</v>
      </c>
      <c r="R34" s="69">
        <f>VLOOKUP($A34,'Return Data'!$A$7:$R$526,17,0)</f>
        <v>12.848047493287</v>
      </c>
      <c r="S34" s="71">
        <f t="shared" si="5"/>
        <v>20</v>
      </c>
    </row>
    <row r="35" spans="1:19" x14ac:dyDescent="0.25">
      <c r="A35" s="67" t="s">
        <v>190</v>
      </c>
      <c r="B35" s="68">
        <f>VLOOKUP($A35,'Return Data'!$A$7:$R$526,2,0)</f>
        <v>43959</v>
      </c>
      <c r="C35" s="69">
        <f>VLOOKUP($A35,'Return Data'!$A$7:$R$526,3,0)</f>
        <v>10.068300000000001</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-15.3049778160528</v>
      </c>
      <c r="K35" s="70">
        <f t="shared" si="10"/>
        <v>29</v>
      </c>
      <c r="L35" s="69">
        <f>VLOOKUP($A35,'Return Data'!$A$7:$R$526,18,0)</f>
        <v>0</v>
      </c>
      <c r="M35" s="70">
        <f t="shared" si="11"/>
        <v>1</v>
      </c>
      <c r="N35" s="69">
        <f>VLOOKUP($A35,'Return Data'!$A$7:$R$526,15,0)</f>
        <v>-3.7404197965172901</v>
      </c>
      <c r="O35" s="70">
        <f t="shared" si="12"/>
        <v>33</v>
      </c>
      <c r="P35" s="69"/>
      <c r="Q35" s="70"/>
      <c r="R35" s="69">
        <f>VLOOKUP($A35,'Return Data'!$A$7:$R$526,17,0)</f>
        <v>0.192060862865951</v>
      </c>
      <c r="S35" s="71">
        <f t="shared" si="5"/>
        <v>44</v>
      </c>
    </row>
    <row r="36" spans="1:19" x14ac:dyDescent="0.25">
      <c r="A36" s="67" t="s">
        <v>191</v>
      </c>
      <c r="B36" s="68">
        <f>VLOOKUP($A36,'Return Data'!$A$7:$R$526,2,0)</f>
        <v>43959</v>
      </c>
      <c r="C36" s="69">
        <f>VLOOKUP($A36,'Return Data'!$A$7:$R$526,3,0)</f>
        <v>15.743</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-11.9241567582649</v>
      </c>
      <c r="K36" s="70">
        <f t="shared" si="10"/>
        <v>15</v>
      </c>
      <c r="L36" s="69">
        <f>VLOOKUP($A36,'Return Data'!$A$7:$R$526,18,0)</f>
        <v>0</v>
      </c>
      <c r="M36" s="70">
        <f t="shared" si="11"/>
        <v>1</v>
      </c>
      <c r="N36" s="69">
        <f>VLOOKUP($A36,'Return Data'!$A$7:$R$526,15,0)</f>
        <v>3.04537930497023</v>
      </c>
      <c r="O36" s="70">
        <f t="shared" si="12"/>
        <v>7</v>
      </c>
      <c r="P36" s="69"/>
      <c r="Q36" s="70"/>
      <c r="R36" s="69">
        <f>VLOOKUP($A36,'Return Data'!$A$7:$R$526,17,0)</f>
        <v>13.1587884494664</v>
      </c>
      <c r="S36" s="71">
        <f t="shared" si="5"/>
        <v>19</v>
      </c>
    </row>
    <row r="37" spans="1:19" x14ac:dyDescent="0.25">
      <c r="A37" s="67" t="s">
        <v>192</v>
      </c>
      <c r="B37" s="68">
        <f>VLOOKUP($A37,'Return Data'!$A$7:$R$526,2,0)</f>
        <v>43959</v>
      </c>
      <c r="C37" s="69">
        <f>VLOOKUP($A37,'Return Data'!$A$7:$R$526,3,0)</f>
        <v>15.0357</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-13.700116179236201</v>
      </c>
      <c r="K37" s="70">
        <f t="shared" si="10"/>
        <v>21</v>
      </c>
      <c r="L37" s="69">
        <f>VLOOKUP($A37,'Return Data'!$A$7:$R$526,18,0)</f>
        <v>0</v>
      </c>
      <c r="M37" s="70">
        <f t="shared" si="11"/>
        <v>1</v>
      </c>
      <c r="N37" s="69">
        <f>VLOOKUP($A37,'Return Data'!$A$7:$R$526,15,0)</f>
        <v>-2.0970372908677302</v>
      </c>
      <c r="O37" s="70">
        <f t="shared" si="12"/>
        <v>23</v>
      </c>
      <c r="P37" s="69">
        <f>VLOOKUP($A37,'Return Data'!$A$7:$R$526,16,0)</f>
        <v>9.6348369388914694</v>
      </c>
      <c r="Q37" s="70">
        <f>RANK(P37,P$8:P$71,0)</f>
        <v>2</v>
      </c>
      <c r="R37" s="69">
        <f>VLOOKUP($A37,'Return Data'!$A$7:$R$526,17,0)</f>
        <v>9.5037771458117906</v>
      </c>
      <c r="S37" s="71">
        <f t="shared" si="5"/>
        <v>29</v>
      </c>
    </row>
    <row r="38" spans="1:19" x14ac:dyDescent="0.25">
      <c r="A38" s="67" t="s">
        <v>193</v>
      </c>
      <c r="B38" s="68">
        <f>VLOOKUP($A38,'Return Data'!$A$7:$R$526,2,0)</f>
        <v>43959</v>
      </c>
      <c r="C38" s="69">
        <f>VLOOKUP($A38,'Return Data'!$A$7:$R$526,3,0)</f>
        <v>39.820099999999996</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-29.8403189610599</v>
      </c>
      <c r="K38" s="70">
        <f t="shared" si="10"/>
        <v>56</v>
      </c>
      <c r="L38" s="69">
        <f>VLOOKUP($A38,'Return Data'!$A$7:$R$526,18,0)</f>
        <v>0</v>
      </c>
      <c r="M38" s="70">
        <f t="shared" si="11"/>
        <v>1</v>
      </c>
      <c r="N38" s="69">
        <f>VLOOKUP($A38,'Return Data'!$A$7:$R$526,15,0)</f>
        <v>-10.5917896868668</v>
      </c>
      <c r="O38" s="70">
        <f t="shared" si="12"/>
        <v>47</v>
      </c>
      <c r="P38" s="69">
        <f>VLOOKUP($A38,'Return Data'!$A$7:$R$526,16,0)</f>
        <v>-2.88415671719578</v>
      </c>
      <c r="Q38" s="70">
        <f>RANK(P38,P$8:P$71,0)</f>
        <v>37</v>
      </c>
      <c r="R38" s="69">
        <f>VLOOKUP($A38,'Return Data'!$A$7:$R$526,17,0)</f>
        <v>8.2396337266283002</v>
      </c>
      <c r="S38" s="71">
        <f t="shared" si="5"/>
        <v>32</v>
      </c>
    </row>
    <row r="39" spans="1:19" x14ac:dyDescent="0.25">
      <c r="A39" s="67" t="s">
        <v>194</v>
      </c>
      <c r="B39" s="68">
        <f>VLOOKUP($A39,'Return Data'!$A$7:$R$526,2,0)</f>
        <v>43959</v>
      </c>
      <c r="C39" s="69">
        <f>VLOOKUP($A39,'Return Data'!$A$7:$R$526,3,0)</f>
        <v>8.9962</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-12.6777508650519</v>
      </c>
      <c r="S39" s="71">
        <f t="shared" si="5"/>
        <v>56</v>
      </c>
    </row>
    <row r="40" spans="1:19" x14ac:dyDescent="0.25">
      <c r="A40" s="67" t="s">
        <v>195</v>
      </c>
      <c r="B40" s="68">
        <f>VLOOKUP($A40,'Return Data'!$A$7:$R$526,2,0)</f>
        <v>43959</v>
      </c>
      <c r="C40" s="69">
        <f>VLOOKUP($A40,'Return Data'!$A$7:$R$526,3,0)</f>
        <v>12.36</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-15.6460835402083</v>
      </c>
      <c r="K40" s="70">
        <f t="shared" ref="K40:K71" si="15">RANK(J40,J$8:J$71,0)</f>
        <v>31</v>
      </c>
      <c r="L40" s="69">
        <f>VLOOKUP($A40,'Return Data'!$A$7:$R$526,18,0)</f>
        <v>0</v>
      </c>
      <c r="M40" s="70">
        <f t="shared" ref="M40:M49" si="16">RANK(L40,L$8:L$71,0)</f>
        <v>1</v>
      </c>
      <c r="N40" s="69">
        <f>VLOOKUP($A40,'Return Data'!$A$7:$R$526,15,0)</f>
        <v>-1.3693209810128399</v>
      </c>
      <c r="O40" s="70">
        <f t="shared" ref="O40:O48" si="17">RANK(N40,N$8:N$71,0)</f>
        <v>19</v>
      </c>
      <c r="P40" s="69"/>
      <c r="Q40" s="70"/>
      <c r="R40" s="69">
        <f>VLOOKUP($A40,'Return Data'!$A$7:$R$526,17,0)</f>
        <v>5.3503105590062097</v>
      </c>
      <c r="S40" s="71">
        <f t="shared" ref="S40:S71" si="18">RANK(R40,R$8:R$71,0)</f>
        <v>36</v>
      </c>
    </row>
    <row r="41" spans="1:19" x14ac:dyDescent="0.25">
      <c r="A41" s="67" t="s">
        <v>196</v>
      </c>
      <c r="B41" s="68">
        <f>VLOOKUP($A41,'Return Data'!$A$7:$R$526,2,0)</f>
        <v>43959</v>
      </c>
      <c r="C41" s="69">
        <f>VLOOKUP($A41,'Return Data'!$A$7:$R$526,3,0)</f>
        <v>158.21</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-19.1868411730084</v>
      </c>
      <c r="K41" s="70">
        <f t="shared" si="15"/>
        <v>43</v>
      </c>
      <c r="L41" s="69">
        <f>VLOOKUP($A41,'Return Data'!$A$7:$R$526,18,0)</f>
        <v>0</v>
      </c>
      <c r="M41" s="70">
        <f t="shared" si="16"/>
        <v>1</v>
      </c>
      <c r="N41" s="69">
        <f>VLOOKUP($A41,'Return Data'!$A$7:$R$526,15,0)</f>
        <v>-4.7840838378949604</v>
      </c>
      <c r="O41" s="70">
        <f t="shared" si="17"/>
        <v>38</v>
      </c>
      <c r="P41" s="69">
        <f>VLOOKUP($A41,'Return Data'!$A$7:$R$526,16,0)</f>
        <v>1.01091154213242</v>
      </c>
      <c r="Q41" s="70">
        <f t="shared" ref="Q41:Q46" si="19">RANK(P41,P$8:P$71,0)</f>
        <v>34</v>
      </c>
      <c r="R41" s="69">
        <f>VLOOKUP($A41,'Return Data'!$A$7:$R$526,17,0)</f>
        <v>7.5252391121919597</v>
      </c>
      <c r="S41" s="71">
        <f t="shared" si="18"/>
        <v>34</v>
      </c>
    </row>
    <row r="42" spans="1:19" x14ac:dyDescent="0.25">
      <c r="A42" s="67" t="s">
        <v>197</v>
      </c>
      <c r="B42" s="68">
        <f>VLOOKUP($A42,'Return Data'!$A$7:$R$526,2,0)</f>
        <v>43959</v>
      </c>
      <c r="C42" s="69">
        <f>VLOOKUP($A42,'Return Data'!$A$7:$R$526,3,0)</f>
        <v>170.15</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-18.36254230027</v>
      </c>
      <c r="K42" s="70">
        <f t="shared" si="15"/>
        <v>38</v>
      </c>
      <c r="L42" s="69">
        <f>VLOOKUP($A42,'Return Data'!$A$7:$R$526,18,0)</f>
        <v>0</v>
      </c>
      <c r="M42" s="70">
        <f t="shared" si="16"/>
        <v>1</v>
      </c>
      <c r="N42" s="69">
        <f>VLOOKUP($A42,'Return Data'!$A$7:$R$526,15,0)</f>
        <v>-3.4478523301516</v>
      </c>
      <c r="O42" s="70">
        <f t="shared" si="17"/>
        <v>31</v>
      </c>
      <c r="P42" s="69">
        <f>VLOOKUP($A42,'Return Data'!$A$7:$R$526,16,0)</f>
        <v>4.9031320478930001</v>
      </c>
      <c r="Q42" s="70">
        <f t="shared" si="19"/>
        <v>16</v>
      </c>
      <c r="R42" s="69">
        <f>VLOOKUP($A42,'Return Data'!$A$7:$R$526,17,0)</f>
        <v>13.403903336447099</v>
      </c>
      <c r="S42" s="71">
        <f t="shared" si="18"/>
        <v>17</v>
      </c>
    </row>
    <row r="43" spans="1:19" x14ac:dyDescent="0.25">
      <c r="A43" s="67" t="s">
        <v>198</v>
      </c>
      <c r="B43" s="68">
        <f>VLOOKUP($A43,'Return Data'!$A$7:$R$526,2,0)</f>
        <v>43959</v>
      </c>
      <c r="C43" s="69">
        <f>VLOOKUP($A43,'Return Data'!$A$7:$R$526,3,0)</f>
        <v>82.9071</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-9.4550697708894909</v>
      </c>
      <c r="K43" s="70">
        <f t="shared" si="15"/>
        <v>11</v>
      </c>
      <c r="L43" s="69">
        <f>VLOOKUP($A43,'Return Data'!$A$7:$R$526,18,0)</f>
        <v>0</v>
      </c>
      <c r="M43" s="70">
        <f t="shared" si="16"/>
        <v>1</v>
      </c>
      <c r="N43" s="69">
        <f>VLOOKUP($A43,'Return Data'!$A$7:$R$526,15,0)</f>
        <v>0.14706241666214301</v>
      </c>
      <c r="O43" s="70">
        <f t="shared" si="17"/>
        <v>12</v>
      </c>
      <c r="P43" s="69">
        <f>VLOOKUP($A43,'Return Data'!$A$7:$R$526,16,0)</f>
        <v>8.8541539380783707</v>
      </c>
      <c r="Q43" s="70">
        <f t="shared" si="19"/>
        <v>3</v>
      </c>
      <c r="R43" s="69">
        <f>VLOOKUP($A43,'Return Data'!$A$7:$R$526,17,0)</f>
        <v>15.2320768548472</v>
      </c>
      <c r="S43" s="71">
        <f t="shared" si="18"/>
        <v>10</v>
      </c>
    </row>
    <row r="44" spans="1:19" x14ac:dyDescent="0.25">
      <c r="A44" s="67" t="s">
        <v>199</v>
      </c>
      <c r="B44" s="68">
        <f>VLOOKUP($A44,'Return Data'!$A$7:$R$526,2,0)</f>
        <v>43959</v>
      </c>
      <c r="C44" s="69">
        <f>VLOOKUP($A44,'Return Data'!$A$7:$R$526,3,0)</f>
        <v>40.24</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-25.0939795181053</v>
      </c>
      <c r="K44" s="70">
        <f t="shared" si="15"/>
        <v>54</v>
      </c>
      <c r="L44" s="69">
        <f>VLOOKUP($A44,'Return Data'!$A$7:$R$526,18,0)</f>
        <v>0</v>
      </c>
      <c r="M44" s="70">
        <f t="shared" si="16"/>
        <v>1</v>
      </c>
      <c r="N44" s="69">
        <f>VLOOKUP($A44,'Return Data'!$A$7:$R$526,15,0)</f>
        <v>-5.717298278406</v>
      </c>
      <c r="O44" s="70">
        <f t="shared" si="17"/>
        <v>41</v>
      </c>
      <c r="P44" s="69">
        <f>VLOOKUP($A44,'Return Data'!$A$7:$R$526,16,0)</f>
        <v>1.8319587331879901</v>
      </c>
      <c r="Q44" s="70">
        <f t="shared" si="19"/>
        <v>30</v>
      </c>
      <c r="R44" s="69">
        <f>VLOOKUP($A44,'Return Data'!$A$7:$R$526,17,0)</f>
        <v>26.571015888300401</v>
      </c>
      <c r="S44" s="71">
        <f t="shared" si="18"/>
        <v>1</v>
      </c>
    </row>
    <row r="45" spans="1:19" x14ac:dyDescent="0.25">
      <c r="A45" s="67" t="s">
        <v>372</v>
      </c>
      <c r="B45" s="68">
        <f>VLOOKUP($A45,'Return Data'!$A$7:$R$526,2,0)</f>
        <v>43959</v>
      </c>
      <c r="C45" s="69">
        <f>VLOOKUP($A45,'Return Data'!$A$7:$R$526,3,0)</f>
        <v>119.66670000000001</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-17.129802301495999</v>
      </c>
      <c r="K45" s="70">
        <f t="shared" si="15"/>
        <v>36</v>
      </c>
      <c r="L45" s="69">
        <f>VLOOKUP($A45,'Return Data'!$A$7:$R$526,18,0)</f>
        <v>0</v>
      </c>
      <c r="M45" s="70">
        <f t="shared" si="16"/>
        <v>1</v>
      </c>
      <c r="N45" s="69">
        <f>VLOOKUP($A45,'Return Data'!$A$7:$R$526,15,0)</f>
        <v>-3.2376062462933501</v>
      </c>
      <c r="O45" s="70">
        <f t="shared" si="17"/>
        <v>29</v>
      </c>
      <c r="P45" s="69">
        <f>VLOOKUP($A45,'Return Data'!$A$7:$R$526,16,0)</f>
        <v>1.6672071881575501</v>
      </c>
      <c r="Q45" s="70">
        <f t="shared" si="19"/>
        <v>31</v>
      </c>
      <c r="R45" s="69">
        <f>VLOOKUP($A45,'Return Data'!$A$7:$R$526,17,0)</f>
        <v>10.488521711451099</v>
      </c>
      <c r="S45" s="71">
        <f t="shared" si="18"/>
        <v>28</v>
      </c>
    </row>
    <row r="46" spans="1:19" x14ac:dyDescent="0.25">
      <c r="A46" s="67" t="s">
        <v>201</v>
      </c>
      <c r="B46" s="68">
        <f>VLOOKUP($A46,'Return Data'!$A$7:$R$526,2,0)</f>
        <v>43959</v>
      </c>
      <c r="C46" s="69">
        <f>VLOOKUP($A46,'Return Data'!$A$7:$R$526,3,0)</f>
        <v>10.920400000000001</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-18.3786415518349</v>
      </c>
      <c r="K46" s="70">
        <f t="shared" si="15"/>
        <v>39</v>
      </c>
      <c r="L46" s="69">
        <f>VLOOKUP($A46,'Return Data'!$A$7:$R$526,18,0)</f>
        <v>0</v>
      </c>
      <c r="M46" s="70">
        <f t="shared" si="16"/>
        <v>1</v>
      </c>
      <c r="N46" s="69">
        <f>VLOOKUP($A46,'Return Data'!$A$7:$R$526,15,0)</f>
        <v>-4.5793027004658899</v>
      </c>
      <c r="O46" s="70">
        <f t="shared" si="17"/>
        <v>36</v>
      </c>
      <c r="P46" s="69">
        <f>VLOOKUP($A46,'Return Data'!$A$7:$R$526,16,0)</f>
        <v>1.9587796588334401</v>
      </c>
      <c r="Q46" s="70">
        <f t="shared" si="19"/>
        <v>28</v>
      </c>
      <c r="R46" s="69">
        <f>VLOOKUP($A46,'Return Data'!$A$7:$R$526,17,0)</f>
        <v>1.83434083199341</v>
      </c>
      <c r="S46" s="71">
        <f t="shared" si="18"/>
        <v>42</v>
      </c>
    </row>
    <row r="47" spans="1:19" x14ac:dyDescent="0.25">
      <c r="A47" s="67" t="s">
        <v>202</v>
      </c>
      <c r="B47" s="68">
        <f>VLOOKUP($A47,'Return Data'!$A$7:$R$526,2,0)</f>
        <v>43959</v>
      </c>
      <c r="C47" s="69">
        <f>VLOOKUP($A47,'Return Data'!$A$7:$R$526,3,0)</f>
        <v>11.7372</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-15.0193144918422</v>
      </c>
      <c r="K47" s="70">
        <f t="shared" si="15"/>
        <v>28</v>
      </c>
      <c r="L47" s="69">
        <f>VLOOKUP($A47,'Return Data'!$A$7:$R$526,18,0)</f>
        <v>0</v>
      </c>
      <c r="M47" s="70">
        <f t="shared" si="16"/>
        <v>1</v>
      </c>
      <c r="N47" s="69">
        <f>VLOOKUP($A47,'Return Data'!$A$7:$R$526,15,0)</f>
        <v>-2.9223077793260601</v>
      </c>
      <c r="O47" s="70">
        <f t="shared" si="17"/>
        <v>28</v>
      </c>
      <c r="P47" s="69">
        <f>VLOOKUP($A47,'Return Data'!$A$7:$R$526,16,0)</f>
        <v>4.5027077207241204</v>
      </c>
      <c r="Q47" s="70">
        <f t="shared" ref="Q47" si="20">RANK(P47,P$8:P$71,0)</f>
        <v>18</v>
      </c>
      <c r="R47" s="69">
        <f>VLOOKUP($A47,'Return Data'!$A$7:$R$526,17,0)</f>
        <v>3.3459920932905498</v>
      </c>
      <c r="S47" s="71">
        <f t="shared" si="18"/>
        <v>40</v>
      </c>
    </row>
    <row r="48" spans="1:19" x14ac:dyDescent="0.25">
      <c r="A48" s="67" t="s">
        <v>203</v>
      </c>
      <c r="B48" s="68">
        <f>VLOOKUP($A48,'Return Data'!$A$7:$R$526,2,0)</f>
        <v>43959</v>
      </c>
      <c r="C48" s="69">
        <f>VLOOKUP($A48,'Return Data'!$A$7:$R$526,3,0)</f>
        <v>11.5731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-15.3530680229797</v>
      </c>
      <c r="K48" s="70">
        <f t="shared" si="15"/>
        <v>30</v>
      </c>
      <c r="L48" s="69">
        <f>VLOOKUP($A48,'Return Data'!$A$7:$R$526,18,0)</f>
        <v>0</v>
      </c>
      <c r="M48" s="70">
        <f t="shared" si="16"/>
        <v>1</v>
      </c>
      <c r="N48" s="69">
        <f>VLOOKUP($A48,'Return Data'!$A$7:$R$526,15,0)</f>
        <v>-2.1856889577472098</v>
      </c>
      <c r="O48" s="70">
        <f t="shared" si="17"/>
        <v>25</v>
      </c>
      <c r="P48" s="69"/>
      <c r="Q48" s="70"/>
      <c r="R48" s="69">
        <f>VLOOKUP($A48,'Return Data'!$A$7:$R$526,17,0)</f>
        <v>3.8304302868579101</v>
      </c>
      <c r="S48" s="71">
        <f t="shared" si="18"/>
        <v>39</v>
      </c>
    </row>
    <row r="49" spans="1:19" x14ac:dyDescent="0.25">
      <c r="A49" s="67" t="s">
        <v>204</v>
      </c>
      <c r="B49" s="68">
        <f>VLOOKUP($A49,'Return Data'!$A$7:$R$526,2,0)</f>
        <v>43959</v>
      </c>
      <c r="C49" s="69">
        <f>VLOOKUP($A49,'Return Data'!$A$7:$R$526,3,0)</f>
        <v>11.801500000000001</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-5.45432604334649</v>
      </c>
      <c r="K49" s="70">
        <f t="shared" si="15"/>
        <v>6</v>
      </c>
      <c r="L49" s="69">
        <f>VLOOKUP($A49,'Return Data'!$A$7:$R$526,18,0)</f>
        <v>0</v>
      </c>
      <c r="M49" s="70">
        <f t="shared" si="16"/>
        <v>1</v>
      </c>
      <c r="N49" s="69">
        <f>VLOOKUP($A49,'Return Data'!$A$7:$R$526,15,0)</f>
        <v>4.8918720251395698</v>
      </c>
      <c r="O49" s="70">
        <f t="shared" ref="O49" si="21">RANK(N49,N$8:N$71,0)</f>
        <v>3</v>
      </c>
      <c r="P49" s="69"/>
      <c r="Q49" s="70"/>
      <c r="R49" s="69">
        <f>VLOOKUP($A49,'Return Data'!$A$7:$R$526,17,0)</f>
        <v>5.7984788359788402</v>
      </c>
      <c r="S49" s="71">
        <f t="shared" si="18"/>
        <v>35</v>
      </c>
    </row>
    <row r="50" spans="1:19" x14ac:dyDescent="0.25">
      <c r="A50" s="67" t="s">
        <v>205</v>
      </c>
      <c r="B50" s="68">
        <f>VLOOKUP($A50,'Return Data'!$A$7:$R$526,2,0)</f>
        <v>43959</v>
      </c>
      <c r="C50" s="69">
        <f>VLOOKUP($A50,'Return Data'!$A$7:$R$526,3,0)</f>
        <v>8.6654</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-12.842095940641499</v>
      </c>
      <c r="K50" s="70">
        <f t="shared" si="15"/>
        <v>17</v>
      </c>
      <c r="L50" s="69"/>
      <c r="M50" s="70"/>
      <c r="N50" s="69"/>
      <c r="O50" s="70"/>
      <c r="P50" s="69"/>
      <c r="Q50" s="70"/>
      <c r="R50" s="69">
        <f>VLOOKUP($A50,'Return Data'!$A$7:$R$526,17,0)</f>
        <v>-6.3017981888745203</v>
      </c>
      <c r="S50" s="71">
        <f t="shared" si="18"/>
        <v>48</v>
      </c>
    </row>
    <row r="51" spans="1:19" x14ac:dyDescent="0.25">
      <c r="A51" s="67" t="s">
        <v>206</v>
      </c>
      <c r="B51" s="68">
        <f>VLOOKUP($A51,'Return Data'!$A$7:$R$526,2,0)</f>
        <v>43959</v>
      </c>
      <c r="C51" s="69">
        <f>VLOOKUP($A51,'Return Data'!$A$7:$R$526,3,0)</f>
        <v>8.7561999999999998</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-14.8551101032775</v>
      </c>
      <c r="K51" s="70">
        <f t="shared" si="15"/>
        <v>26</v>
      </c>
      <c r="L51" s="69"/>
      <c r="M51" s="70"/>
      <c r="N51" s="69"/>
      <c r="O51" s="70"/>
      <c r="P51" s="69"/>
      <c r="Q51" s="70"/>
      <c r="R51" s="69">
        <f>VLOOKUP($A51,'Return Data'!$A$7:$R$526,17,0)</f>
        <v>-6.8681845688351002</v>
      </c>
      <c r="S51" s="71">
        <f t="shared" si="18"/>
        <v>50</v>
      </c>
    </row>
    <row r="52" spans="1:19" x14ac:dyDescent="0.25">
      <c r="A52" s="67" t="s">
        <v>207</v>
      </c>
      <c r="B52" s="68">
        <f>VLOOKUP($A52,'Return Data'!$A$7:$R$526,2,0)</f>
        <v>43959</v>
      </c>
      <c r="C52" s="69">
        <f>VLOOKUP($A52,'Return Data'!$A$7:$R$526,3,0)</f>
        <v>25.2072</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3.7827680972959201</v>
      </c>
      <c r="K52" s="70">
        <f t="shared" si="15"/>
        <v>1</v>
      </c>
      <c r="L52" s="69">
        <f>VLOOKUP($A52,'Return Data'!$A$7:$R$526,18,0)</f>
        <v>0</v>
      </c>
      <c r="M52" s="70">
        <f>RANK(L52,L$8:L$71,0)</f>
        <v>1</v>
      </c>
      <c r="N52" s="69">
        <f>VLOOKUP($A52,'Return Data'!$A$7:$R$526,15,0)</f>
        <v>8.5137266680403396</v>
      </c>
      <c r="O52" s="70">
        <f>RANK(N52,N$8:N$71,0)</f>
        <v>1</v>
      </c>
      <c r="P52" s="69">
        <f>VLOOKUP($A52,'Return Data'!$A$7:$R$526,16,0)</f>
        <v>11.7944676625673</v>
      </c>
      <c r="Q52" s="70">
        <f>RANK(P52,P$8:P$71,0)</f>
        <v>1</v>
      </c>
      <c r="R52" s="69">
        <f>VLOOKUP($A52,'Return Data'!$A$7:$R$526,17,0)</f>
        <v>24.857268248992401</v>
      </c>
      <c r="S52" s="71">
        <f t="shared" si="18"/>
        <v>3</v>
      </c>
    </row>
    <row r="53" spans="1:19" x14ac:dyDescent="0.25">
      <c r="A53" s="67" t="s">
        <v>208</v>
      </c>
      <c r="B53" s="68">
        <f>VLOOKUP($A53,'Return Data'!$A$7:$R$526,2,0)</f>
        <v>43959</v>
      </c>
      <c r="C53" s="69">
        <f>VLOOKUP($A53,'Return Data'!$A$7:$R$526,3,0)</f>
        <v>9.6563999999999997</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-5.2778117208720001</v>
      </c>
      <c r="K53" s="70">
        <f t="shared" si="15"/>
        <v>5</v>
      </c>
      <c r="L53" s="69"/>
      <c r="M53" s="70"/>
      <c r="N53" s="69"/>
      <c r="O53" s="70"/>
      <c r="P53" s="69"/>
      <c r="Q53" s="70"/>
      <c r="R53" s="69">
        <f>VLOOKUP($A53,'Return Data'!$A$7:$R$526,17,0)</f>
        <v>-2.67407249466951</v>
      </c>
      <c r="S53" s="71">
        <f t="shared" si="18"/>
        <v>47</v>
      </c>
    </row>
    <row r="54" spans="1:19" x14ac:dyDescent="0.25">
      <c r="A54" s="67" t="s">
        <v>209</v>
      </c>
      <c r="B54" s="68">
        <f>VLOOKUP($A54,'Return Data'!$A$7:$R$526,2,0)</f>
        <v>43959</v>
      </c>
      <c r="C54" s="69">
        <f>VLOOKUP($A54,'Return Data'!$A$7:$R$526,3,0)</f>
        <v>77.537999999999997</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-23.403290049655901</v>
      </c>
      <c r="K54" s="70">
        <f t="shared" si="15"/>
        <v>50</v>
      </c>
      <c r="L54" s="69">
        <f>VLOOKUP($A54,'Return Data'!$A$7:$R$526,18,0)</f>
        <v>0</v>
      </c>
      <c r="M54" s="70">
        <f t="shared" ref="M54:M60" si="22">RANK(L54,L$8:L$71,0)</f>
        <v>1</v>
      </c>
      <c r="N54" s="69">
        <f>VLOOKUP($A54,'Return Data'!$A$7:$R$526,15,0)</f>
        <v>-6.7432587561142601</v>
      </c>
      <c r="O54" s="70">
        <f>RANK(N54,N$8:N$71,0)</f>
        <v>43</v>
      </c>
      <c r="P54" s="69">
        <f>VLOOKUP($A54,'Return Data'!$A$7:$R$526,16,0)</f>
        <v>1.90257330876374</v>
      </c>
      <c r="Q54" s="70">
        <f>RANK(P54,P$8:P$71,0)</f>
        <v>29</v>
      </c>
      <c r="R54" s="69">
        <f>VLOOKUP($A54,'Return Data'!$A$7:$R$526,17,0)</f>
        <v>8.0575290123633891</v>
      </c>
      <c r="S54" s="71">
        <f t="shared" si="18"/>
        <v>33</v>
      </c>
    </row>
    <row r="55" spans="1:19" x14ac:dyDescent="0.25">
      <c r="A55" s="67" t="s">
        <v>210</v>
      </c>
      <c r="B55" s="68">
        <f>VLOOKUP($A55,'Return Data'!$A$7:$R$526,2,0)</f>
        <v>43959</v>
      </c>
      <c r="C55" s="69">
        <f>VLOOKUP($A55,'Return Data'!$A$7:$R$526,3,0)</f>
        <v>6.7370999999999999</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-33.734313300839503</v>
      </c>
      <c r="K55" s="70">
        <f t="shared" si="15"/>
        <v>59</v>
      </c>
      <c r="L55" s="69">
        <f>VLOOKUP($A55,'Return Data'!$A$7:$R$526,18,0)</f>
        <v>0</v>
      </c>
      <c r="M55" s="70">
        <f t="shared" si="22"/>
        <v>1</v>
      </c>
      <c r="N55" s="69">
        <f>VLOOKUP($A55,'Return Data'!$A$7:$R$526,15,0)</f>
        <v>-14.982615598795499</v>
      </c>
      <c r="O55" s="70">
        <f>RANK(N55,N$8:N$71,0)</f>
        <v>49</v>
      </c>
      <c r="P55" s="69"/>
      <c r="Q55" s="70"/>
      <c r="R55" s="69">
        <f>VLOOKUP($A55,'Return Data'!$A$7:$R$526,17,0)</f>
        <v>-9.3998303078137297</v>
      </c>
      <c r="S55" s="71">
        <f t="shared" si="18"/>
        <v>55</v>
      </c>
    </row>
    <row r="56" spans="1:19" x14ac:dyDescent="0.25">
      <c r="A56" s="67" t="s">
        <v>211</v>
      </c>
      <c r="B56" s="68">
        <f>VLOOKUP($A56,'Return Data'!$A$7:$R$526,2,0)</f>
        <v>43959</v>
      </c>
      <c r="C56" s="69">
        <f>VLOOKUP($A56,'Return Data'!$A$7:$R$526,3,0)</f>
        <v>5.6882000000000001</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-33.708824812912503</v>
      </c>
      <c r="K56" s="70">
        <f t="shared" si="15"/>
        <v>58</v>
      </c>
      <c r="L56" s="69">
        <f>VLOOKUP($A56,'Return Data'!$A$7:$R$526,18,0)</f>
        <v>0</v>
      </c>
      <c r="M56" s="70">
        <f t="shared" si="22"/>
        <v>1</v>
      </c>
      <c r="N56" s="69">
        <f>VLOOKUP($A56,'Return Data'!$A$7:$R$526,15,0)</f>
        <v>-14.856499480634101</v>
      </c>
      <c r="O56" s="70">
        <f t="shared" ref="O56" si="23">RANK(N56,N$8:N$71,0)</f>
        <v>48</v>
      </c>
      <c r="P56" s="69"/>
      <c r="Q56" s="70"/>
      <c r="R56" s="69">
        <f>VLOOKUP($A56,'Return Data'!$A$7:$R$526,17,0)</f>
        <v>-13.7932252410167</v>
      </c>
      <c r="S56" s="71">
        <f t="shared" si="18"/>
        <v>59</v>
      </c>
    </row>
    <row r="57" spans="1:19" x14ac:dyDescent="0.25">
      <c r="A57" s="67" t="s">
        <v>212</v>
      </c>
      <c r="B57" s="68">
        <f>VLOOKUP($A57,'Return Data'!$A$7:$R$526,2,0)</f>
        <v>43959</v>
      </c>
      <c r="C57" s="69">
        <f>VLOOKUP($A57,'Return Data'!$A$7:$R$526,3,0)</f>
        <v>5.548</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-33.9457566951423</v>
      </c>
      <c r="K57" s="70">
        <f t="shared" si="15"/>
        <v>61</v>
      </c>
      <c r="L57" s="69">
        <f>VLOOKUP($A57,'Return Data'!$A$7:$R$526,18,0)</f>
        <v>0</v>
      </c>
      <c r="M57" s="70">
        <f t="shared" si="22"/>
        <v>1</v>
      </c>
      <c r="N57" s="69"/>
      <c r="O57" s="70"/>
      <c r="P57" s="69"/>
      <c r="Q57" s="70"/>
      <c r="R57" s="69">
        <f>VLOOKUP($A57,'Return Data'!$A$7:$R$526,17,0)</f>
        <v>-15.6549132947977</v>
      </c>
      <c r="S57" s="71">
        <f t="shared" si="18"/>
        <v>60</v>
      </c>
    </row>
    <row r="58" spans="1:19" x14ac:dyDescent="0.25">
      <c r="A58" s="67" t="s">
        <v>213</v>
      </c>
      <c r="B58" s="68">
        <f>VLOOKUP($A58,'Return Data'!$A$7:$R$526,2,0)</f>
        <v>43959</v>
      </c>
      <c r="C58" s="69">
        <f>VLOOKUP($A58,'Return Data'!$A$7:$R$526,3,0)</f>
        <v>5.1856</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-35.2555344618996</v>
      </c>
      <c r="K58" s="70">
        <f t="shared" si="15"/>
        <v>62</v>
      </c>
      <c r="L58" s="69">
        <f>VLOOKUP($A58,'Return Data'!$A$7:$R$526,18,0)</f>
        <v>0</v>
      </c>
      <c r="M58" s="70">
        <f t="shared" si="22"/>
        <v>1</v>
      </c>
      <c r="N58" s="69"/>
      <c r="O58" s="70"/>
      <c r="P58" s="69"/>
      <c r="Q58" s="70"/>
      <c r="R58" s="69">
        <f>VLOOKUP($A58,'Return Data'!$A$7:$R$526,17,0)</f>
        <v>-18.4392025183631</v>
      </c>
      <c r="S58" s="71">
        <f t="shared" si="18"/>
        <v>62</v>
      </c>
    </row>
    <row r="59" spans="1:19" x14ac:dyDescent="0.25">
      <c r="A59" s="67" t="s">
        <v>214</v>
      </c>
      <c r="B59" s="68">
        <f>VLOOKUP($A59,'Return Data'!$A$7:$R$526,2,0)</f>
        <v>43959</v>
      </c>
      <c r="C59" s="69">
        <f>VLOOKUP($A59,'Return Data'!$A$7:$R$526,3,0)</f>
        <v>10.9718</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-18.733235082294801</v>
      </c>
      <c r="K59" s="70">
        <f t="shared" si="15"/>
        <v>41</v>
      </c>
      <c r="L59" s="69">
        <f>VLOOKUP($A59,'Return Data'!$A$7:$R$526,18,0)</f>
        <v>0</v>
      </c>
      <c r="M59" s="70">
        <f t="shared" si="22"/>
        <v>1</v>
      </c>
      <c r="N59" s="69">
        <f>VLOOKUP($A59,'Return Data'!$A$7:$R$526,15,0)</f>
        <v>-4.1842293210033903</v>
      </c>
      <c r="O59" s="70">
        <f>RANK(N59,N$8:N$71,0)</f>
        <v>35</v>
      </c>
      <c r="P59" s="69">
        <f>VLOOKUP($A59,'Return Data'!$A$7:$R$526,16,0)</f>
        <v>2.3616838088428</v>
      </c>
      <c r="Q59" s="70">
        <f t="shared" ref="Q59" si="24">RANK(P59,P$8:P$71,0)</f>
        <v>27</v>
      </c>
      <c r="R59" s="69">
        <f>VLOOKUP($A59,'Return Data'!$A$7:$R$526,17,0)</f>
        <v>1.8968288770053501</v>
      </c>
      <c r="S59" s="71">
        <f t="shared" si="18"/>
        <v>41</v>
      </c>
    </row>
    <row r="60" spans="1:19" x14ac:dyDescent="0.25">
      <c r="A60" s="67" t="s">
        <v>215</v>
      </c>
      <c r="B60" s="68">
        <f>VLOOKUP($A60,'Return Data'!$A$7:$R$526,2,0)</f>
        <v>43959</v>
      </c>
      <c r="C60" s="69">
        <f>VLOOKUP($A60,'Return Data'!$A$7:$R$526,3,0)</f>
        <v>12.0672</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-16.766990016598601</v>
      </c>
      <c r="K60" s="70">
        <f t="shared" si="15"/>
        <v>33</v>
      </c>
      <c r="L60" s="69">
        <f>VLOOKUP($A60,'Return Data'!$A$7:$R$526,18,0)</f>
        <v>0</v>
      </c>
      <c r="M60" s="70">
        <f t="shared" si="22"/>
        <v>1</v>
      </c>
      <c r="N60" s="69">
        <f>VLOOKUP($A60,'Return Data'!$A$7:$R$526,15,0)</f>
        <v>-3.2985152297833</v>
      </c>
      <c r="O60" s="70">
        <f>RANK(N60,N$8:N$71,0)</f>
        <v>30</v>
      </c>
      <c r="P60" s="69"/>
      <c r="Q60" s="70"/>
      <c r="R60" s="69">
        <f>VLOOKUP($A60,'Return Data'!$A$7:$R$526,17,0)</f>
        <v>5.00018555334659</v>
      </c>
      <c r="S60" s="71">
        <f t="shared" si="18"/>
        <v>37</v>
      </c>
    </row>
    <row r="61" spans="1:19" x14ac:dyDescent="0.25">
      <c r="A61" s="67" t="s">
        <v>216</v>
      </c>
      <c r="B61" s="68">
        <f>VLOOKUP($A61,'Return Data'!$A$7:$R$526,2,0)</f>
        <v>43959</v>
      </c>
      <c r="C61" s="69">
        <f>VLOOKUP($A61,'Return Data'!$A$7:$R$526,3,0)</f>
        <v>5.5602</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-33.933301938779103</v>
      </c>
      <c r="K61" s="70">
        <f t="shared" si="15"/>
        <v>60</v>
      </c>
      <c r="L61" s="69"/>
      <c r="M61" s="70"/>
      <c r="N61" s="69"/>
      <c r="O61" s="70"/>
      <c r="P61" s="69"/>
      <c r="Q61" s="70"/>
      <c r="R61" s="69">
        <f>VLOOKUP($A61,'Return Data'!$A$7:$R$526,17,0)</f>
        <v>-20.991282383419701</v>
      </c>
      <c r="S61" s="71">
        <f t="shared" si="18"/>
        <v>63</v>
      </c>
    </row>
    <row r="62" spans="1:19" x14ac:dyDescent="0.25">
      <c r="A62" s="67" t="s">
        <v>217</v>
      </c>
      <c r="B62" s="68">
        <f>VLOOKUP($A62,'Return Data'!$A$7:$R$526,2,0)</f>
        <v>43959</v>
      </c>
      <c r="C62" s="69">
        <f>VLOOKUP($A62,'Return Data'!$A$7:$R$526,3,0)</f>
        <v>6.7568999999999999</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-30.019752695327401</v>
      </c>
      <c r="K62" s="70">
        <f t="shared" si="15"/>
        <v>57</v>
      </c>
      <c r="L62" s="69"/>
      <c r="M62" s="70"/>
      <c r="N62" s="69"/>
      <c r="O62" s="70"/>
      <c r="P62" s="69"/>
      <c r="Q62" s="70"/>
      <c r="R62" s="69">
        <f>VLOOKUP($A62,'Return Data'!$A$7:$R$526,17,0)</f>
        <v>-17.433453608247401</v>
      </c>
      <c r="S62" s="71">
        <f t="shared" si="18"/>
        <v>61</v>
      </c>
    </row>
    <row r="63" spans="1:19" x14ac:dyDescent="0.25">
      <c r="A63" s="67" t="s">
        <v>218</v>
      </c>
      <c r="B63" s="68">
        <f>VLOOKUP($A63,'Return Data'!$A$7:$R$526,2,0)</f>
        <v>43959</v>
      </c>
      <c r="C63" s="69">
        <f>VLOOKUP($A63,'Return Data'!$A$7:$R$526,3,0)</f>
        <v>15.9565</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-13.9285940204109</v>
      </c>
      <c r="K63" s="70">
        <f t="shared" si="15"/>
        <v>23</v>
      </c>
      <c r="L63" s="69">
        <f>VLOOKUP($A63,'Return Data'!$A$7:$R$526,18,0)</f>
        <v>0</v>
      </c>
      <c r="M63" s="70">
        <f t="shared" ref="M63:M69" si="25">RANK(L63,L$8:L$71,0)</f>
        <v>1</v>
      </c>
      <c r="N63" s="69">
        <f>VLOOKUP($A63,'Return Data'!$A$7:$R$526,15,0)</f>
        <v>-0.36311916247070303</v>
      </c>
      <c r="O63" s="70">
        <f>RANK(N63,N$8:N$71,0)</f>
        <v>15</v>
      </c>
      <c r="P63" s="69">
        <f>VLOOKUP($A63,'Return Data'!$A$7:$R$526,16,0)</f>
        <v>8.0843119546485003</v>
      </c>
      <c r="Q63" s="70">
        <f>RANK(P63,P$8:P$71,0)</f>
        <v>6</v>
      </c>
      <c r="R63" s="69">
        <f>VLOOKUP($A63,'Return Data'!$A$7:$R$526,17,0)</f>
        <v>10.688901179941</v>
      </c>
      <c r="S63" s="71">
        <f t="shared" si="18"/>
        <v>26</v>
      </c>
    </row>
    <row r="64" spans="1:19" x14ac:dyDescent="0.25">
      <c r="A64" s="67" t="s">
        <v>219</v>
      </c>
      <c r="B64" s="68">
        <f>VLOOKUP($A64,'Return Data'!$A$7:$R$526,2,0)</f>
        <v>43959</v>
      </c>
      <c r="C64" s="69">
        <f>VLOOKUP($A64,'Return Data'!$A$7:$R$526,3,0)</f>
        <v>69.099999999999994</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-13.6738261738262</v>
      </c>
      <c r="K64" s="70">
        <f t="shared" si="15"/>
        <v>20</v>
      </c>
      <c r="L64" s="69">
        <f>VLOOKUP($A64,'Return Data'!$A$7:$R$526,18,0)</f>
        <v>0</v>
      </c>
      <c r="M64" s="70">
        <f t="shared" si="25"/>
        <v>1</v>
      </c>
      <c r="N64" s="69">
        <f>VLOOKUP($A64,'Return Data'!$A$7:$R$526,15,0)</f>
        <v>0.64355841300365402</v>
      </c>
      <c r="O64" s="70">
        <f>RANK(N64,N$8:N$71,0)</f>
        <v>10</v>
      </c>
      <c r="P64" s="69">
        <f>VLOOKUP($A64,'Return Data'!$A$7:$R$526,16,0)</f>
        <v>6.0934167117619298</v>
      </c>
      <c r="Q64" s="70">
        <f>RANK(P64,P$8:P$71,0)</f>
        <v>12</v>
      </c>
      <c r="R64" s="69">
        <f>VLOOKUP($A64,'Return Data'!$A$7:$R$526,17,0)</f>
        <v>10.688777662176999</v>
      </c>
      <c r="S64" s="71">
        <f t="shared" si="18"/>
        <v>27</v>
      </c>
    </row>
    <row r="65" spans="1:19" x14ac:dyDescent="0.25">
      <c r="A65" s="67" t="s">
        <v>220</v>
      </c>
      <c r="B65" s="68">
        <f>VLOOKUP($A65,'Return Data'!$A$7:$R$526,2,0)</f>
        <v>43959</v>
      </c>
      <c r="C65" s="69">
        <f>VLOOKUP($A65,'Return Data'!$A$7:$R$526,3,0)</f>
        <v>21.79</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-11.283697076046799</v>
      </c>
      <c r="K65" s="70">
        <f t="shared" si="15"/>
        <v>14</v>
      </c>
      <c r="L65" s="69">
        <f>VLOOKUP($A65,'Return Data'!$A$7:$R$526,18,0)</f>
        <v>0</v>
      </c>
      <c r="M65" s="70">
        <f t="shared" si="25"/>
        <v>1</v>
      </c>
      <c r="N65" s="69">
        <f>VLOOKUP($A65,'Return Data'!$A$7:$R$526,15,0)</f>
        <v>-1.2361667059100501</v>
      </c>
      <c r="O65" s="70">
        <f>RANK(N65,N$8:N$71,0)</f>
        <v>18</v>
      </c>
      <c r="P65" s="69">
        <f>VLOOKUP($A65,'Return Data'!$A$7:$R$526,16,0)</f>
        <v>1.52994390250762</v>
      </c>
      <c r="Q65" s="70">
        <f>RANK(P65,P$8:P$71,0)</f>
        <v>32</v>
      </c>
      <c r="R65" s="69">
        <f>VLOOKUP($A65,'Return Data'!$A$7:$R$526,17,0)</f>
        <v>8.9694026149146993</v>
      </c>
      <c r="S65" s="71">
        <f t="shared" si="18"/>
        <v>30</v>
      </c>
    </row>
    <row r="66" spans="1:19" x14ac:dyDescent="0.25">
      <c r="A66" s="67" t="s">
        <v>221</v>
      </c>
      <c r="B66" s="68">
        <f>VLOOKUP($A66,'Return Data'!$A$7:$R$526,2,0)</f>
        <v>43959</v>
      </c>
      <c r="C66" s="69">
        <f>VLOOKUP($A66,'Return Data'!$A$7:$R$526,3,0)</f>
        <v>10.5732</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-23.093263772541899</v>
      </c>
      <c r="K66" s="70">
        <f t="shared" si="15"/>
        <v>48</v>
      </c>
      <c r="L66" s="69">
        <f>VLOOKUP($A66,'Return Data'!$A$7:$R$526,18,0)</f>
        <v>0</v>
      </c>
      <c r="M66" s="70">
        <f t="shared" si="25"/>
        <v>1</v>
      </c>
      <c r="N66" s="69">
        <f>VLOOKUP($A66,'Return Data'!$A$7:$R$526,15,0)</f>
        <v>-7.1174648027385201</v>
      </c>
      <c r="O66" s="70">
        <f>RANK(N66,N$8:N$71,0)</f>
        <v>44</v>
      </c>
      <c r="P66" s="69"/>
      <c r="Q66" s="70"/>
      <c r="R66" s="69">
        <f>VLOOKUP($A66,'Return Data'!$A$7:$R$526,17,0)</f>
        <v>1.3947866666666699</v>
      </c>
      <c r="S66" s="71">
        <f t="shared" si="18"/>
        <v>43</v>
      </c>
    </row>
    <row r="67" spans="1:19" x14ac:dyDescent="0.25">
      <c r="A67" s="67" t="s">
        <v>222</v>
      </c>
      <c r="B67" s="68">
        <f>VLOOKUP($A67,'Return Data'!$A$7:$R$526,2,0)</f>
        <v>43959</v>
      </c>
      <c r="C67" s="69">
        <f>VLOOKUP($A67,'Return Data'!$A$7:$R$526,3,0)</f>
        <v>7.7591999999999999</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-25.814023188615501</v>
      </c>
      <c r="K67" s="70">
        <f t="shared" si="15"/>
        <v>55</v>
      </c>
      <c r="L67" s="69">
        <f>VLOOKUP($A67,'Return Data'!$A$7:$R$526,18,0)</f>
        <v>0</v>
      </c>
      <c r="M67" s="70">
        <f t="shared" si="25"/>
        <v>1</v>
      </c>
      <c r="N67" s="69">
        <f>VLOOKUP($A67,'Return Data'!$A$7:$R$526,15,0)</f>
        <v>-10.4229566661623</v>
      </c>
      <c r="O67" s="70">
        <f>RANK(N67,N$8:N$71,0)</f>
        <v>46</v>
      </c>
      <c r="P67" s="69"/>
      <c r="Q67" s="70"/>
      <c r="R67" s="69">
        <f>VLOOKUP($A67,'Return Data'!$A$7:$R$526,17,0)</f>
        <v>-6.8214512093411201</v>
      </c>
      <c r="S67" s="71">
        <f t="shared" si="18"/>
        <v>49</v>
      </c>
    </row>
    <row r="68" spans="1:19" x14ac:dyDescent="0.25">
      <c r="A68" s="67" t="s">
        <v>223</v>
      </c>
      <c r="B68" s="68">
        <f>VLOOKUP($A68,'Return Data'!$A$7:$R$526,2,0)</f>
        <v>43959</v>
      </c>
      <c r="C68" s="69">
        <f>VLOOKUP($A68,'Return Data'!$A$7:$R$526,3,0)</f>
        <v>7.4137000000000004</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-23.2162258432685</v>
      </c>
      <c r="K68" s="70">
        <f t="shared" si="15"/>
        <v>49</v>
      </c>
      <c r="L68" s="69">
        <f>VLOOKUP($A68,'Return Data'!$A$7:$R$526,18,0)</f>
        <v>0</v>
      </c>
      <c r="M68" s="70">
        <f t="shared" si="25"/>
        <v>1</v>
      </c>
      <c r="N68" s="69">
        <f>VLOOKUP($A68,'Return Data'!$A$7:$R$526,15,0)</f>
        <v>-8.9508966834386605</v>
      </c>
      <c r="O68" s="70">
        <f t="shared" ref="O68" si="26">RANK(N68,N$8:N$71,0)</f>
        <v>45</v>
      </c>
      <c r="P68" s="69"/>
      <c r="Q68" s="70"/>
      <c r="R68" s="69">
        <f>VLOOKUP($A68,'Return Data'!$A$7:$R$526,17,0)</f>
        <v>-8.3098547535211207</v>
      </c>
      <c r="S68" s="71">
        <f t="shared" si="18"/>
        <v>53</v>
      </c>
    </row>
    <row r="69" spans="1:19" x14ac:dyDescent="0.25">
      <c r="A69" s="67" t="s">
        <v>224</v>
      </c>
      <c r="B69" s="68">
        <f>VLOOKUP($A69,'Return Data'!$A$7:$R$526,2,0)</f>
        <v>43959</v>
      </c>
      <c r="C69" s="69">
        <f>VLOOKUP($A69,'Return Data'!$A$7:$R$526,3,0)</f>
        <v>6.8525999999999998</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-20.349850163774502</v>
      </c>
      <c r="K69" s="70">
        <f t="shared" si="15"/>
        <v>45</v>
      </c>
      <c r="L69" s="69">
        <f>VLOOKUP($A69,'Return Data'!$A$7:$R$526,18,0)</f>
        <v>0</v>
      </c>
      <c r="M69" s="70">
        <f t="shared" si="25"/>
        <v>1</v>
      </c>
      <c r="N69" s="69"/>
      <c r="O69" s="70"/>
      <c r="P69" s="69"/>
      <c r="Q69" s="70"/>
      <c r="R69" s="69">
        <f>VLOOKUP($A69,'Return Data'!$A$7:$R$526,17,0)</f>
        <v>-13.659940546967899</v>
      </c>
      <c r="S69" s="71">
        <f t="shared" si="18"/>
        <v>58</v>
      </c>
    </row>
    <row r="70" spans="1:19" x14ac:dyDescent="0.25">
      <c r="A70" s="67" t="s">
        <v>225</v>
      </c>
      <c r="B70" s="68">
        <f>VLOOKUP($A70,'Return Data'!$A$7:$R$526,2,0)</f>
        <v>43959</v>
      </c>
      <c r="C70" s="69">
        <f>VLOOKUP($A70,'Return Data'!$A$7:$R$526,3,0)</f>
        <v>7.1891999999999996</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-18.443885223908701</v>
      </c>
      <c r="K70" s="70">
        <f t="shared" si="15"/>
        <v>40</v>
      </c>
      <c r="L70" s="69"/>
      <c r="M70" s="70"/>
      <c r="N70" s="69"/>
      <c r="O70" s="70"/>
      <c r="P70" s="69"/>
      <c r="Q70" s="70"/>
      <c r="R70" s="69">
        <f>VLOOKUP($A70,'Return Data'!$A$7:$R$526,17,0)</f>
        <v>-13.272212160414</v>
      </c>
      <c r="S70" s="71">
        <f t="shared" si="18"/>
        <v>57</v>
      </c>
    </row>
    <row r="71" spans="1:19" x14ac:dyDescent="0.25">
      <c r="A71" s="67" t="s">
        <v>226</v>
      </c>
      <c r="B71" s="68">
        <f>VLOOKUP($A71,'Return Data'!$A$7:$R$526,2,0)</f>
        <v>43959</v>
      </c>
      <c r="C71" s="69">
        <f>VLOOKUP($A71,'Return Data'!$A$7:$R$526,3,0)</f>
        <v>77.045100000000005</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-12.8591439302457</v>
      </c>
      <c r="K71" s="70">
        <f t="shared" si="15"/>
        <v>18</v>
      </c>
      <c r="L71" s="69">
        <f>VLOOKUP($A71,'Return Data'!$A$7:$R$526,18,0)</f>
        <v>0</v>
      </c>
      <c r="M71" s="70">
        <f>RANK(L71,L$8:L$71,0)</f>
        <v>1</v>
      </c>
      <c r="N71" s="69">
        <f>VLOOKUP($A71,'Return Data'!$A$7:$R$526,15,0)</f>
        <v>-1.7219973105592801</v>
      </c>
      <c r="O71" s="70">
        <f>RANK(N71,N$8:N$71,0)</f>
        <v>21</v>
      </c>
      <c r="P71" s="69">
        <f>VLOOKUP($A71,'Return Data'!$A$7:$R$526,16,0)</f>
        <v>4.0793483768994996</v>
      </c>
      <c r="Q71" s="70">
        <f>RANK(P71,P$8:P$71,0)</f>
        <v>21</v>
      </c>
      <c r="R71" s="69">
        <f>VLOOKUP($A71,'Return Data'!$A$7:$R$526,17,0)</f>
        <v>11.069436196937801</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-16.800077235634795</v>
      </c>
      <c r="K73" s="78"/>
      <c r="L73" s="79">
        <f>AVERAGE(L8:L71)</f>
        <v>0</v>
      </c>
      <c r="M73" s="78"/>
      <c r="N73" s="79">
        <f>AVERAGE(N8:N71)</f>
        <v>-2.5427768372300821</v>
      </c>
      <c r="O73" s="78"/>
      <c r="P73" s="79">
        <f>AVERAGE(P8:P71)</f>
        <v>4.5829285875005148</v>
      </c>
      <c r="Q73" s="78"/>
      <c r="R73" s="79">
        <f>AVERAGE(R8:R71)</f>
        <v>4.5106912766817135</v>
      </c>
      <c r="S73" s="80"/>
    </row>
    <row r="74" spans="1:19" x14ac:dyDescent="0.25">
      <c r="A74" s="77" t="s">
        <v>28</v>
      </c>
      <c r="B74" s="78"/>
      <c r="C74" s="78"/>
      <c r="D74" s="79">
        <f>MIN(D8:D71)</f>
        <v>0</v>
      </c>
      <c r="E74" s="78"/>
      <c r="F74" s="79">
        <f>MIN(F8:F71)</f>
        <v>0</v>
      </c>
      <c r="G74" s="78"/>
      <c r="H74" s="79">
        <f>MIN(H8:H71)</f>
        <v>0</v>
      </c>
      <c r="I74" s="78"/>
      <c r="J74" s="79">
        <f>MIN(J8:J71)</f>
        <v>-35.2555344618996</v>
      </c>
      <c r="K74" s="78"/>
      <c r="L74" s="79">
        <f>MIN(L8:L71)</f>
        <v>0</v>
      </c>
      <c r="M74" s="78"/>
      <c r="N74" s="79">
        <f>MIN(N8:N71)</f>
        <v>-14.982615598795499</v>
      </c>
      <c r="O74" s="78"/>
      <c r="P74" s="79">
        <f>MIN(P8:P71)</f>
        <v>-2.88415671719578</v>
      </c>
      <c r="Q74" s="78"/>
      <c r="R74" s="79">
        <f>MIN(R8:R71)</f>
        <v>-35.027413793103499</v>
      </c>
      <c r="S74" s="80"/>
    </row>
    <row r="75" spans="1:19" ht="15.75" thickBot="1" x14ac:dyDescent="0.3">
      <c r="A75" s="81" t="s">
        <v>29</v>
      </c>
      <c r="B75" s="82"/>
      <c r="C75" s="82"/>
      <c r="D75" s="83">
        <f>MAX(D8:D71)</f>
        <v>0</v>
      </c>
      <c r="E75" s="82"/>
      <c r="F75" s="83">
        <f>MAX(F8:F71)</f>
        <v>0</v>
      </c>
      <c r="G75" s="82"/>
      <c r="H75" s="83">
        <f>MAX(H8:H71)</f>
        <v>0</v>
      </c>
      <c r="I75" s="82"/>
      <c r="J75" s="83">
        <f>MAX(J8:J71)</f>
        <v>3.7827680972959201</v>
      </c>
      <c r="K75" s="82"/>
      <c r="L75" s="83">
        <f>MAX(L8:L71)</f>
        <v>0</v>
      </c>
      <c r="M75" s="82"/>
      <c r="N75" s="83">
        <f>MAX(N8:N71)</f>
        <v>8.5137266680403396</v>
      </c>
      <c r="O75" s="82"/>
      <c r="P75" s="83">
        <f>MAX(P8:P71)</f>
        <v>11.7944676625673</v>
      </c>
      <c r="Q75" s="82"/>
      <c r="R75" s="83">
        <f>MAX(R8:R71)</f>
        <v>26.571015888300401</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7" t="s">
        <v>349</v>
      </c>
    </row>
    <row r="3" spans="1:20" ht="15.75" thickBot="1" x14ac:dyDescent="0.3">
      <c r="A3" s="128"/>
    </row>
    <row r="4" spans="1:20" ht="15.75" thickBot="1" x14ac:dyDescent="0.3"/>
    <row r="5" spans="1:20" x14ac:dyDescent="0.25">
      <c r="A5" s="32" t="s">
        <v>346</v>
      </c>
      <c r="B5" s="125" t="s">
        <v>8</v>
      </c>
      <c r="C5" s="125" t="s">
        <v>9</v>
      </c>
      <c r="D5" s="131" t="s">
        <v>1</v>
      </c>
      <c r="E5" s="131"/>
      <c r="F5" s="131" t="s">
        <v>2</v>
      </c>
      <c r="G5" s="131"/>
      <c r="H5" s="131" t="s">
        <v>3</v>
      </c>
      <c r="I5" s="131"/>
      <c r="J5" s="131" t="s">
        <v>4</v>
      </c>
      <c r="K5" s="131"/>
      <c r="L5" s="131" t="s">
        <v>385</v>
      </c>
      <c r="M5" s="131"/>
      <c r="N5" s="131" t="s">
        <v>5</v>
      </c>
      <c r="O5" s="131"/>
      <c r="P5" s="131" t="s">
        <v>6</v>
      </c>
      <c r="Q5" s="131"/>
      <c r="R5" s="129" t="s">
        <v>46</v>
      </c>
      <c r="S5" s="130"/>
      <c r="T5" s="13"/>
    </row>
    <row r="6" spans="1:20" x14ac:dyDescent="0.25">
      <c r="A6" s="18" t="s">
        <v>7</v>
      </c>
      <c r="B6" s="126"/>
      <c r="C6" s="12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43959</v>
      </c>
      <c r="C8" s="69">
        <f>VLOOKUP($A8,'Return Data'!$A$7:$R$526,3,0)</f>
        <v>33.06</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-13.101258007919601</v>
      </c>
      <c r="K8" s="70">
        <f t="shared" ref="K8:K29" si="3">RANK(J8,J$8:J$73,0)</f>
        <v>16</v>
      </c>
      <c r="L8" s="69">
        <f>VLOOKUP($A8,'Return Data'!$A$7:$R$526,18,0)</f>
        <v>0</v>
      </c>
      <c r="M8" s="70">
        <f t="shared" ref="M8:M13" si="4">RANK(L8,L$8:L$73,0)</f>
        <v>1</v>
      </c>
      <c r="N8" s="69">
        <f>VLOOKUP($A8,'Return Data'!$A$7:$R$526,15,0)</f>
        <v>-0.505942479925376</v>
      </c>
      <c r="O8" s="70">
        <f>RANK(N8,N$8:N$73,0)</f>
        <v>12</v>
      </c>
      <c r="P8" s="69">
        <f>VLOOKUP($A8,'Return Data'!$A$7:$R$526,16,0)</f>
        <v>4.8145436076470602</v>
      </c>
      <c r="Q8" s="70">
        <f>RANK(P8,P$8:P$73,0)</f>
        <v>13</v>
      </c>
      <c r="R8" s="69">
        <f>VLOOKUP($A8,'Return Data'!$A$7:$R$526,17,0)</f>
        <v>16.949053564236799</v>
      </c>
      <c r="S8" s="71">
        <f t="shared" ref="S8:S39" si="5">RANK(R8,R$8:R$73,0)</f>
        <v>27</v>
      </c>
    </row>
    <row r="9" spans="1:20" x14ac:dyDescent="0.25">
      <c r="A9" s="67" t="s">
        <v>267</v>
      </c>
      <c r="B9" s="68">
        <f>VLOOKUP($A9,'Return Data'!$A$7:$R$526,2,0)</f>
        <v>43959</v>
      </c>
      <c r="C9" s="69">
        <f>VLOOKUP($A9,'Return Data'!$A$7:$R$526,3,0)</f>
        <v>27.03</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-11.807181889149099</v>
      </c>
      <c r="K9" s="70">
        <f t="shared" si="3"/>
        <v>15</v>
      </c>
      <c r="L9" s="69">
        <f>VLOOKUP($A9,'Return Data'!$A$7:$R$526,18,0)</f>
        <v>0</v>
      </c>
      <c r="M9" s="70">
        <f t="shared" si="4"/>
        <v>1</v>
      </c>
      <c r="N9" s="69">
        <f>VLOOKUP($A9,'Return Data'!$A$7:$R$526,15,0)</f>
        <v>0.34859130909339398</v>
      </c>
      <c r="O9" s="70">
        <f>RANK(N9,N$8:N$73,0)</f>
        <v>9</v>
      </c>
      <c r="P9" s="69">
        <f>VLOOKUP($A9,'Return Data'!$A$7:$R$526,16,0)</f>
        <v>5.6998876419408697</v>
      </c>
      <c r="Q9" s="70">
        <f>RANK(P9,P$8:P$73,0)</f>
        <v>11</v>
      </c>
      <c r="R9" s="69">
        <f>VLOOKUP($A9,'Return Data'!$A$7:$R$526,17,0)</f>
        <v>14.2633483841214</v>
      </c>
      <c r="S9" s="71">
        <f t="shared" si="5"/>
        <v>31</v>
      </c>
    </row>
    <row r="10" spans="1:20" x14ac:dyDescent="0.25">
      <c r="A10" s="67" t="s">
        <v>268</v>
      </c>
      <c r="B10" s="68">
        <f>VLOOKUP($A10,'Return Data'!$A$7:$R$526,2,0)</f>
        <v>43959</v>
      </c>
      <c r="C10" s="69">
        <f>VLOOKUP($A10,'Return Data'!$A$7:$R$526,3,0)</f>
        <v>40.130899999999997</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-6.9956906235553404</v>
      </c>
      <c r="K10" s="70">
        <f t="shared" si="3"/>
        <v>8</v>
      </c>
      <c r="L10" s="69">
        <f>VLOOKUP($A10,'Return Data'!$A$7:$R$526,18,0)</f>
        <v>0</v>
      </c>
      <c r="M10" s="70">
        <f t="shared" si="4"/>
        <v>1</v>
      </c>
      <c r="N10" s="69">
        <f>VLOOKUP($A10,'Return Data'!$A$7:$R$526,15,0)</f>
        <v>4.1006978729909997</v>
      </c>
      <c r="O10" s="70">
        <f>RANK(N10,N$8:N$73,0)</f>
        <v>2</v>
      </c>
      <c r="P10" s="69">
        <f>VLOOKUP($A10,'Return Data'!$A$7:$R$526,16,0)</f>
        <v>6.90343848068688</v>
      </c>
      <c r="Q10" s="70">
        <f>RANK(P10,P$8:P$73,0)</f>
        <v>5</v>
      </c>
      <c r="R10" s="69">
        <f>VLOOKUP($A10,'Return Data'!$A$7:$R$526,17,0)</f>
        <v>29.071579434311399</v>
      </c>
      <c r="S10" s="71">
        <f t="shared" si="5"/>
        <v>15</v>
      </c>
    </row>
    <row r="11" spans="1:20" x14ac:dyDescent="0.25">
      <c r="A11" s="67" t="s">
        <v>269</v>
      </c>
      <c r="B11" s="68">
        <f>VLOOKUP($A11,'Return Data'!$A$7:$R$526,2,0)</f>
        <v>43959</v>
      </c>
      <c r="C11" s="69">
        <f>VLOOKUP($A11,'Return Data'!$A$7:$R$526,3,0)</f>
        <v>35.18</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-17.466799915438301</v>
      </c>
      <c r="K11" s="70">
        <f t="shared" si="3"/>
        <v>35</v>
      </c>
      <c r="L11" s="69">
        <f>VLOOKUP($A11,'Return Data'!$A$7:$R$526,18,0)</f>
        <v>0</v>
      </c>
      <c r="M11" s="70">
        <f t="shared" si="4"/>
        <v>1</v>
      </c>
      <c r="N11" s="69">
        <f>VLOOKUP($A11,'Return Data'!$A$7:$R$526,15,0)</f>
        <v>-6.4129331271600902</v>
      </c>
      <c r="O11" s="70">
        <f>RANK(N11,N$8:N$73,0)</f>
        <v>43</v>
      </c>
      <c r="P11" s="69">
        <f>VLOOKUP($A11,'Return Data'!$A$7:$R$526,16,0)</f>
        <v>-6.2272362718909603E-2</v>
      </c>
      <c r="Q11" s="70">
        <f>RANK(P11,P$8:P$73,0)</f>
        <v>37</v>
      </c>
      <c r="R11" s="69">
        <f>VLOOKUP($A11,'Return Data'!$A$7:$R$526,17,0)</f>
        <v>-1.8339536591619201</v>
      </c>
      <c r="S11" s="71">
        <f t="shared" si="5"/>
        <v>48</v>
      </c>
    </row>
    <row r="12" spans="1:20" x14ac:dyDescent="0.25">
      <c r="A12" s="67" t="s">
        <v>270</v>
      </c>
      <c r="B12" s="68">
        <f>VLOOKUP($A12,'Return Data'!$A$7:$R$526,2,0)</f>
        <v>43959</v>
      </c>
      <c r="C12" s="69">
        <f>VLOOKUP($A12,'Return Data'!$A$7:$R$526,3,0)</f>
        <v>33.918999999999997</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-8.1706531375432405</v>
      </c>
      <c r="K12" s="70">
        <f t="shared" si="3"/>
        <v>10</v>
      </c>
      <c r="L12" s="69">
        <f>VLOOKUP($A12,'Return Data'!$A$7:$R$526,18,0)</f>
        <v>0</v>
      </c>
      <c r="M12" s="70">
        <f t="shared" si="4"/>
        <v>1</v>
      </c>
      <c r="N12" s="69">
        <f>VLOOKUP($A12,'Return Data'!$A$7:$R$526,15,0)</f>
        <v>-7.2497751254501905E-2</v>
      </c>
      <c r="O12" s="70">
        <f>RANK(N12,N$8:N$73,0)</f>
        <v>11</v>
      </c>
      <c r="P12" s="69">
        <f>VLOOKUP($A12,'Return Data'!$A$7:$R$526,16,0)</f>
        <v>3.7553409881938098</v>
      </c>
      <c r="Q12" s="70">
        <f>RANK(P12,P$8:P$73,0)</f>
        <v>19</v>
      </c>
      <c r="R12" s="69">
        <f>VLOOKUP($A12,'Return Data'!$A$7:$R$526,17,0)</f>
        <v>16.6706797784991</v>
      </c>
      <c r="S12" s="71">
        <f t="shared" si="5"/>
        <v>28</v>
      </c>
    </row>
    <row r="13" spans="1:20" x14ac:dyDescent="0.25">
      <c r="A13" s="67" t="s">
        <v>271</v>
      </c>
      <c r="B13" s="68">
        <f>VLOOKUP($A13,'Return Data'!$A$7:$R$526,2,0)</f>
        <v>43959</v>
      </c>
      <c r="C13" s="69">
        <f>VLOOKUP($A13,'Return Data'!$A$7:$R$526,3,0)</f>
        <v>8.1</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-1.6943869701310501</v>
      </c>
      <c r="K13" s="70">
        <f t="shared" si="3"/>
        <v>4</v>
      </c>
      <c r="L13" s="69">
        <f>VLOOKUP($A13,'Return Data'!$A$7:$R$526,18,0)</f>
        <v>0</v>
      </c>
      <c r="M13" s="70">
        <f t="shared" si="4"/>
        <v>1</v>
      </c>
      <c r="N13" s="69"/>
      <c r="O13" s="70"/>
      <c r="P13" s="69"/>
      <c r="Q13" s="70"/>
      <c r="R13" s="69">
        <f>VLOOKUP($A13,'Return Data'!$A$7:$R$526,17,0)</f>
        <v>-8.5723114956736701</v>
      </c>
      <c r="S13" s="71">
        <f t="shared" si="5"/>
        <v>53</v>
      </c>
    </row>
    <row r="14" spans="1:20" x14ac:dyDescent="0.25">
      <c r="A14" s="67" t="s">
        <v>272</v>
      </c>
      <c r="B14" s="68">
        <f>VLOOKUP($A14,'Return Data'!$A$7:$R$526,2,0)</f>
        <v>43959</v>
      </c>
      <c r="C14" s="69">
        <f>VLOOKUP($A14,'Return Data'!$A$7:$R$526,3,0)</f>
        <v>9.8000000000000007</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-5.3906365381775103</v>
      </c>
      <c r="K14" s="70">
        <f t="shared" si="3"/>
        <v>5</v>
      </c>
      <c r="L14" s="69"/>
      <c r="M14" s="70"/>
      <c r="N14" s="69"/>
      <c r="O14" s="70"/>
      <c r="P14" s="69"/>
      <c r="Q14" s="70"/>
      <c r="R14" s="69">
        <f>VLOOKUP($A14,'Return Data'!$A$7:$R$526,17,0)</f>
        <v>-1.28747795414461</v>
      </c>
      <c r="S14" s="71">
        <f t="shared" si="5"/>
        <v>46</v>
      </c>
    </row>
    <row r="15" spans="1:20" x14ac:dyDescent="0.25">
      <c r="A15" s="67" t="s">
        <v>273</v>
      </c>
      <c r="B15" s="68">
        <f>VLOOKUP($A15,'Return Data'!$A$7:$R$526,2,0)</f>
        <v>43959</v>
      </c>
      <c r="C15" s="69">
        <f>VLOOKUP($A15,'Return Data'!$A$7:$R$526,3,0)</f>
        <v>48.89</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0.47137604747114997</v>
      </c>
      <c r="K15" s="70">
        <f t="shared" si="3"/>
        <v>2</v>
      </c>
      <c r="L15" s="69">
        <f>VLOOKUP($A15,'Return Data'!$A$7:$R$526,18,0)</f>
        <v>0</v>
      </c>
      <c r="M15" s="70">
        <f t="shared" ref="M15:M24" si="6">RANK(L15,L$8:L$73,0)</f>
        <v>1</v>
      </c>
      <c r="N15" s="69">
        <f>VLOOKUP($A15,'Return Data'!$A$7:$R$526,15,0)</f>
        <v>3.1379877343510101</v>
      </c>
      <c r="O15" s="70">
        <f t="shared" ref="O15:O24" si="7">RANK(N15,N$8:N$73,0)</f>
        <v>6</v>
      </c>
      <c r="P15" s="69">
        <f>VLOOKUP($A15,'Return Data'!$A$7:$R$526,16,0)</f>
        <v>6.7157886328377598</v>
      </c>
      <c r="Q15" s="70">
        <f>RANK(P15,P$8:P$73,0)</f>
        <v>6</v>
      </c>
      <c r="R15" s="69">
        <f>VLOOKUP($A15,'Return Data'!$A$7:$R$526,17,0)</f>
        <v>34.706234718826401</v>
      </c>
      <c r="S15" s="71">
        <f t="shared" si="5"/>
        <v>12</v>
      </c>
    </row>
    <row r="16" spans="1:20" x14ac:dyDescent="0.25">
      <c r="A16" s="67" t="s">
        <v>274</v>
      </c>
      <c r="B16" s="68">
        <f>VLOOKUP($A16,'Return Data'!$A$7:$R$526,2,0)</f>
        <v>43959</v>
      </c>
      <c r="C16" s="69">
        <f>VLOOKUP($A16,'Return Data'!$A$7:$R$526,3,0)</f>
        <v>58.62</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-6.9922644309450597</v>
      </c>
      <c r="K16" s="70">
        <f t="shared" si="3"/>
        <v>7</v>
      </c>
      <c r="L16" s="69">
        <f>VLOOKUP($A16,'Return Data'!$A$7:$R$526,18,0)</f>
        <v>0</v>
      </c>
      <c r="M16" s="70">
        <f t="shared" si="6"/>
        <v>1</v>
      </c>
      <c r="N16" s="69">
        <f>VLOOKUP($A16,'Return Data'!$A$7:$R$526,15,0)</f>
        <v>3.1530495409842798</v>
      </c>
      <c r="O16" s="70">
        <f t="shared" si="7"/>
        <v>5</v>
      </c>
      <c r="P16" s="69">
        <f>VLOOKUP($A16,'Return Data'!$A$7:$R$526,16,0)</f>
        <v>6.1395696527506196</v>
      </c>
      <c r="Q16" s="70">
        <f>RANK(P16,P$8:P$73,0)</f>
        <v>9</v>
      </c>
      <c r="R16" s="69">
        <f>VLOOKUP($A16,'Return Data'!$A$7:$R$526,17,0)</f>
        <v>41.050029563114599</v>
      </c>
      <c r="S16" s="71">
        <f t="shared" si="5"/>
        <v>9</v>
      </c>
    </row>
    <row r="17" spans="1:19" x14ac:dyDescent="0.25">
      <c r="A17" s="67" t="s">
        <v>275</v>
      </c>
      <c r="B17" s="68">
        <f>VLOOKUP($A17,'Return Data'!$A$7:$R$526,2,0)</f>
        <v>43959</v>
      </c>
      <c r="C17" s="69">
        <f>VLOOKUP($A17,'Return Data'!$A$7:$R$526,3,0)</f>
        <v>40.067999999999998</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-14.650714403388699</v>
      </c>
      <c r="K17" s="70">
        <f t="shared" si="3"/>
        <v>22</v>
      </c>
      <c r="L17" s="69">
        <f>VLOOKUP($A17,'Return Data'!$A$7:$R$526,18,0)</f>
        <v>0</v>
      </c>
      <c r="M17" s="70">
        <f t="shared" si="6"/>
        <v>1</v>
      </c>
      <c r="N17" s="69">
        <f>VLOOKUP($A17,'Return Data'!$A$7:$R$526,15,0)</f>
        <v>-1.8427903466873601</v>
      </c>
      <c r="O17" s="70">
        <f t="shared" si="7"/>
        <v>18</v>
      </c>
      <c r="P17" s="69">
        <f>VLOOKUP($A17,'Return Data'!$A$7:$R$526,16,0)</f>
        <v>6.1883019812070401</v>
      </c>
      <c r="Q17" s="70">
        <f>RANK(P17,P$8:P$73,0)</f>
        <v>8</v>
      </c>
      <c r="R17" s="69">
        <f>VLOOKUP($A17,'Return Data'!$A$7:$R$526,17,0)</f>
        <v>22.586581601152499</v>
      </c>
      <c r="S17" s="71">
        <f t="shared" si="5"/>
        <v>22</v>
      </c>
    </row>
    <row r="18" spans="1:19" x14ac:dyDescent="0.25">
      <c r="A18" s="67" t="s">
        <v>276</v>
      </c>
      <c r="B18" s="68">
        <f>VLOOKUP($A18,'Return Data'!$A$7:$R$526,2,0)</f>
        <v>43959</v>
      </c>
      <c r="C18" s="69">
        <f>VLOOKUP($A18,'Return Data'!$A$7:$R$526,3,0)</f>
        <v>37.68</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-16.054878427163999</v>
      </c>
      <c r="K18" s="70">
        <f t="shared" si="3"/>
        <v>30</v>
      </c>
      <c r="L18" s="69">
        <f>VLOOKUP($A18,'Return Data'!$A$7:$R$526,18,0)</f>
        <v>0</v>
      </c>
      <c r="M18" s="70">
        <f t="shared" si="6"/>
        <v>1</v>
      </c>
      <c r="N18" s="69">
        <f>VLOOKUP($A18,'Return Data'!$A$7:$R$526,15,0)</f>
        <v>-4.1406140004173002</v>
      </c>
      <c r="O18" s="70">
        <f t="shared" si="7"/>
        <v>32</v>
      </c>
      <c r="P18" s="69">
        <f>VLOOKUP($A18,'Return Data'!$A$7:$R$526,16,0)</f>
        <v>1.5543606642793899</v>
      </c>
      <c r="Q18" s="70">
        <f>RANK(P18,P$8:P$73,0)</f>
        <v>28</v>
      </c>
      <c r="R18" s="69">
        <f>VLOOKUP($A18,'Return Data'!$A$7:$R$526,17,0)</f>
        <v>24.362671810947699</v>
      </c>
      <c r="S18" s="71">
        <f t="shared" si="5"/>
        <v>19</v>
      </c>
    </row>
    <row r="19" spans="1:19" x14ac:dyDescent="0.25">
      <c r="A19" s="67" t="s">
        <v>277</v>
      </c>
      <c r="B19" s="68">
        <f>VLOOKUP($A19,'Return Data'!$A$7:$R$526,2,0)</f>
        <v>43959</v>
      </c>
      <c r="C19" s="69">
        <f>VLOOKUP($A19,'Return Data'!$A$7:$R$526,3,0)</f>
        <v>11.226000000000001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-20.0305462438623</v>
      </c>
      <c r="K19" s="70">
        <f t="shared" si="3"/>
        <v>44</v>
      </c>
      <c r="L19" s="69">
        <f>VLOOKUP($A19,'Return Data'!$A$7:$R$526,18,0)</f>
        <v>0</v>
      </c>
      <c r="M19" s="70">
        <f t="shared" si="6"/>
        <v>1</v>
      </c>
      <c r="N19" s="69">
        <f>VLOOKUP($A19,'Return Data'!$A$7:$R$526,15,0)</f>
        <v>-4.3723193147387001</v>
      </c>
      <c r="O19" s="70">
        <f t="shared" si="7"/>
        <v>33</v>
      </c>
      <c r="P19" s="69"/>
      <c r="Q19" s="70"/>
      <c r="R19" s="69">
        <f>VLOOKUP($A19,'Return Data'!$A$7:$R$526,17,0)</f>
        <v>2.8126335637963602</v>
      </c>
      <c r="S19" s="71">
        <f t="shared" si="5"/>
        <v>41</v>
      </c>
    </row>
    <row r="20" spans="1:19" x14ac:dyDescent="0.25">
      <c r="A20" s="67" t="s">
        <v>278</v>
      </c>
      <c r="B20" s="68">
        <f>VLOOKUP($A20,'Return Data'!$A$7:$R$526,2,0)</f>
        <v>43959</v>
      </c>
      <c r="C20" s="69">
        <f>VLOOKUP($A20,'Return Data'!$A$7:$R$526,3,0)</f>
        <v>412.01960000000003</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-25.751958485800099</v>
      </c>
      <c r="K20" s="70">
        <f t="shared" si="3"/>
        <v>56</v>
      </c>
      <c r="L20" s="69">
        <f>VLOOKUP($A20,'Return Data'!$A$7:$R$526,18,0)</f>
        <v>0</v>
      </c>
      <c r="M20" s="70">
        <f t="shared" si="6"/>
        <v>1</v>
      </c>
      <c r="N20" s="69">
        <f>VLOOKUP($A20,'Return Data'!$A$7:$R$526,15,0)</f>
        <v>-5.9466729837829897</v>
      </c>
      <c r="O20" s="70">
        <f t="shared" si="7"/>
        <v>41</v>
      </c>
      <c r="P20" s="69">
        <f>VLOOKUP($A20,'Return Data'!$A$7:$R$526,16,0)</f>
        <v>0.231253729651752</v>
      </c>
      <c r="Q20" s="70">
        <f>RANK(P20,P$8:P$73,0)</f>
        <v>36</v>
      </c>
      <c r="R20" s="69">
        <f>VLOOKUP($A20,'Return Data'!$A$7:$R$526,17,0)</f>
        <v>190.59248473827799</v>
      </c>
      <c r="S20" s="71">
        <f t="shared" si="5"/>
        <v>2</v>
      </c>
    </row>
    <row r="21" spans="1:19" x14ac:dyDescent="0.25">
      <c r="A21" s="67" t="s">
        <v>279</v>
      </c>
      <c r="B21" s="68">
        <f>VLOOKUP($A21,'Return Data'!$A$7:$R$526,2,0)</f>
        <v>43959</v>
      </c>
      <c r="C21" s="69">
        <f>VLOOKUP($A21,'Return Data'!$A$7:$R$526,3,0)</f>
        <v>277.29000000000002</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-21.457948478741599</v>
      </c>
      <c r="K21" s="70">
        <f t="shared" si="3"/>
        <v>48</v>
      </c>
      <c r="L21" s="69">
        <f>VLOOKUP($A21,'Return Data'!$A$7:$R$526,18,0)</f>
        <v>0</v>
      </c>
      <c r="M21" s="70">
        <f t="shared" si="6"/>
        <v>1</v>
      </c>
      <c r="N21" s="69">
        <f>VLOOKUP($A21,'Return Data'!$A$7:$R$526,15,0)</f>
        <v>-2.7201250153471701</v>
      </c>
      <c r="O21" s="70">
        <f t="shared" si="7"/>
        <v>22</v>
      </c>
      <c r="P21" s="69">
        <f>VLOOKUP($A21,'Return Data'!$A$7:$R$526,16,0)</f>
        <v>4.0042354720217901</v>
      </c>
      <c r="Q21" s="70">
        <f>RANK(P21,P$8:P$73,0)</f>
        <v>18</v>
      </c>
      <c r="R21" s="69">
        <f>VLOOKUP($A21,'Return Data'!$A$7:$R$526,17,0)</f>
        <v>138.07083215397699</v>
      </c>
      <c r="S21" s="71">
        <f t="shared" si="5"/>
        <v>5</v>
      </c>
    </row>
    <row r="22" spans="1:19" x14ac:dyDescent="0.25">
      <c r="A22" s="67" t="s">
        <v>280</v>
      </c>
      <c r="B22" s="68">
        <f>VLOOKUP($A22,'Return Data'!$A$7:$R$526,2,0)</f>
        <v>43959</v>
      </c>
      <c r="C22" s="69">
        <f>VLOOKUP($A22,'Return Data'!$A$7:$R$526,3,0)</f>
        <v>380.59899999999999</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-25.343966581422599</v>
      </c>
      <c r="K22" s="70">
        <f t="shared" si="3"/>
        <v>54</v>
      </c>
      <c r="L22" s="69">
        <f>VLOOKUP($A22,'Return Data'!$A$7:$R$526,18,0)</f>
        <v>0</v>
      </c>
      <c r="M22" s="70">
        <f t="shared" si="6"/>
        <v>1</v>
      </c>
      <c r="N22" s="69">
        <f>VLOOKUP($A22,'Return Data'!$A$7:$R$526,15,0)</f>
        <v>-7.2351583622680797</v>
      </c>
      <c r="O22" s="70">
        <f t="shared" si="7"/>
        <v>45</v>
      </c>
      <c r="P22" s="69">
        <f>VLOOKUP($A22,'Return Data'!$A$7:$R$526,16,0)</f>
        <v>-9.4923379090262397E-2</v>
      </c>
      <c r="Q22" s="70">
        <f>RANK(P22,P$8:P$73,0)</f>
        <v>38</v>
      </c>
      <c r="R22" s="69">
        <f>VLOOKUP($A22,'Return Data'!$A$7:$R$526,17,0)</f>
        <v>510.71109998602299</v>
      </c>
      <c r="S22" s="71">
        <f t="shared" si="5"/>
        <v>1</v>
      </c>
    </row>
    <row r="23" spans="1:19" x14ac:dyDescent="0.25">
      <c r="A23" s="67" t="s">
        <v>281</v>
      </c>
      <c r="B23" s="68">
        <f>VLOOKUP($A23,'Return Data'!$A$7:$R$526,2,0)</f>
        <v>43959</v>
      </c>
      <c r="C23" s="69">
        <f>VLOOKUP($A23,'Return Data'!$A$7:$R$526,3,0)</f>
        <v>29.1066</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-17.874599110429301</v>
      </c>
      <c r="K23" s="70">
        <f t="shared" si="3"/>
        <v>38</v>
      </c>
      <c r="L23" s="69">
        <f>VLOOKUP($A23,'Return Data'!$A$7:$R$526,18,0)</f>
        <v>0</v>
      </c>
      <c r="M23" s="70">
        <f t="shared" si="6"/>
        <v>1</v>
      </c>
      <c r="N23" s="69">
        <f>VLOOKUP($A23,'Return Data'!$A$7:$R$526,15,0)</f>
        <v>-5.4002040109404801</v>
      </c>
      <c r="O23" s="70">
        <f t="shared" si="7"/>
        <v>39</v>
      </c>
      <c r="P23" s="69">
        <f>VLOOKUP($A23,'Return Data'!$A$7:$R$526,16,0)</f>
        <v>2.63811640437009</v>
      </c>
      <c r="Q23" s="70">
        <f>RANK(P23,P$8:P$73,0)</f>
        <v>24</v>
      </c>
      <c r="R23" s="69">
        <f>VLOOKUP($A23,'Return Data'!$A$7:$R$526,17,0)</f>
        <v>14.314263136289</v>
      </c>
      <c r="S23" s="71">
        <f t="shared" si="5"/>
        <v>30</v>
      </c>
    </row>
    <row r="24" spans="1:19" x14ac:dyDescent="0.25">
      <c r="A24" s="67" t="s">
        <v>282</v>
      </c>
      <c r="B24" s="68">
        <f>VLOOKUP($A24,'Return Data'!$A$7:$R$526,2,0)</f>
        <v>43959</v>
      </c>
      <c r="C24" s="69">
        <f>VLOOKUP($A24,'Return Data'!$A$7:$R$526,3,0)</f>
        <v>296.98</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-20.528845900937899</v>
      </c>
      <c r="K24" s="70">
        <f t="shared" si="3"/>
        <v>46</v>
      </c>
      <c r="L24" s="69">
        <f>VLOOKUP($A24,'Return Data'!$A$7:$R$526,18,0)</f>
        <v>0</v>
      </c>
      <c r="M24" s="70">
        <f t="shared" si="6"/>
        <v>1</v>
      </c>
      <c r="N24" s="69">
        <f>VLOOKUP($A24,'Return Data'!$A$7:$R$526,15,0)</f>
        <v>-2.91703659367696</v>
      </c>
      <c r="O24" s="70">
        <f t="shared" si="7"/>
        <v>23</v>
      </c>
      <c r="P24" s="69">
        <f>VLOOKUP($A24,'Return Data'!$A$7:$R$526,16,0)</f>
        <v>2.5289989127633299</v>
      </c>
      <c r="Q24" s="70">
        <f>RANK(P24,P$8:P$73,0)</f>
        <v>25</v>
      </c>
      <c r="R24" s="69">
        <f>VLOOKUP($A24,'Return Data'!$A$7:$R$526,17,0)</f>
        <v>138.40869450317101</v>
      </c>
      <c r="S24" s="71">
        <f t="shared" si="5"/>
        <v>4</v>
      </c>
    </row>
    <row r="25" spans="1:19" x14ac:dyDescent="0.25">
      <c r="A25" s="67" t="s">
        <v>283</v>
      </c>
      <c r="B25" s="68">
        <f>VLOOKUP($A25,'Return Data'!$A$7:$R$526,2,0)</f>
        <v>43959</v>
      </c>
      <c r="C25" s="69">
        <f>VLOOKUP($A25,'Return Data'!$A$7:$R$526,3,0)</f>
        <v>7.88</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-24.812858460047799</v>
      </c>
      <c r="K25" s="70">
        <f t="shared" si="3"/>
        <v>53</v>
      </c>
      <c r="L25" s="69"/>
      <c r="M25" s="70"/>
      <c r="N25" s="69"/>
      <c r="O25" s="70"/>
      <c r="P25" s="69"/>
      <c r="Q25" s="70"/>
      <c r="R25" s="69">
        <f>VLOOKUP($A25,'Return Data'!$A$7:$R$526,17,0)</f>
        <v>-9.9588159588159595</v>
      </c>
      <c r="S25" s="71">
        <f t="shared" si="5"/>
        <v>57</v>
      </c>
    </row>
    <row r="26" spans="1:19" x14ac:dyDescent="0.25">
      <c r="A26" s="67" t="s">
        <v>284</v>
      </c>
      <c r="B26" s="68">
        <f>VLOOKUP($A26,'Return Data'!$A$7:$R$526,2,0)</f>
        <v>43959</v>
      </c>
      <c r="C26" s="69">
        <f>VLOOKUP($A26,'Return Data'!$A$7:$R$526,3,0)</f>
        <v>22.49</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-10.689253476854599</v>
      </c>
      <c r="K26" s="70">
        <f t="shared" si="3"/>
        <v>12</v>
      </c>
      <c r="L26" s="69">
        <f>VLOOKUP($A26,'Return Data'!$A$7:$R$526,18,0)</f>
        <v>0</v>
      </c>
      <c r="M26" s="70">
        <f>RANK(L26,L$8:L$73,0)</f>
        <v>1</v>
      </c>
      <c r="N26" s="69">
        <f>VLOOKUP($A26,'Return Data'!$A$7:$R$526,15,0)</f>
        <v>-1.7668075297733401</v>
      </c>
      <c r="O26" s="70">
        <f>RANK(N26,N$8:N$73,0)</f>
        <v>17</v>
      </c>
      <c r="P26" s="69">
        <f>VLOOKUP($A26,'Return Data'!$A$7:$R$526,16,0)</f>
        <v>2.8409698993401502</v>
      </c>
      <c r="Q26" s="70">
        <f>RANK(P26,P$8:P$73,0)</f>
        <v>23</v>
      </c>
      <c r="R26" s="69">
        <f>VLOOKUP($A26,'Return Data'!$A$7:$R$526,17,0)</f>
        <v>18.745271381578899</v>
      </c>
      <c r="S26" s="71">
        <f t="shared" si="5"/>
        <v>25</v>
      </c>
    </row>
    <row r="27" spans="1:19" x14ac:dyDescent="0.25">
      <c r="A27" s="67" t="s">
        <v>285</v>
      </c>
      <c r="B27" s="68">
        <f>VLOOKUP($A27,'Return Data'!$A$7:$R$526,2,0)</f>
        <v>43959</v>
      </c>
      <c r="C27" s="69">
        <f>VLOOKUP($A27,'Return Data'!$A$7:$R$526,3,0)</f>
        <v>41.61</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-23.684423976423702</v>
      </c>
      <c r="K27" s="70">
        <f t="shared" si="3"/>
        <v>51</v>
      </c>
      <c r="L27" s="69">
        <f>VLOOKUP($A27,'Return Data'!$A$7:$R$526,18,0)</f>
        <v>0</v>
      </c>
      <c r="M27" s="70">
        <f>RANK(L27,L$8:L$73,0)</f>
        <v>1</v>
      </c>
      <c r="N27" s="69">
        <f>VLOOKUP($A27,'Return Data'!$A$7:$R$526,15,0)</f>
        <v>-4.7184620493696103</v>
      </c>
      <c r="O27" s="70">
        <f>RANK(N27,N$8:N$73,0)</f>
        <v>36</v>
      </c>
      <c r="P27" s="69">
        <f>VLOOKUP($A27,'Return Data'!$A$7:$R$526,16,0)</f>
        <v>1.4691443963475801</v>
      </c>
      <c r="Q27" s="70">
        <f>RANK(P27,P$8:P$73,0)</f>
        <v>31</v>
      </c>
      <c r="R27" s="69">
        <f>VLOOKUP($A27,'Return Data'!$A$7:$R$526,17,0)</f>
        <v>27.794868706335802</v>
      </c>
      <c r="S27" s="71">
        <f t="shared" si="5"/>
        <v>16</v>
      </c>
    </row>
    <row r="28" spans="1:19" x14ac:dyDescent="0.25">
      <c r="A28" s="67" t="s">
        <v>286</v>
      </c>
      <c r="B28" s="68">
        <f>VLOOKUP($A28,'Return Data'!$A$7:$R$526,2,0)</f>
        <v>43959</v>
      </c>
      <c r="C28" s="69">
        <f>VLOOKUP($A28,'Return Data'!$A$7:$R$526,3,0)</f>
        <v>7.87</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-15.8753094203914</v>
      </c>
      <c r="K28" s="70">
        <f t="shared" si="3"/>
        <v>29</v>
      </c>
      <c r="L28" s="69">
        <f>VLOOKUP($A28,'Return Data'!$A$7:$R$526,18,0)</f>
        <v>0</v>
      </c>
      <c r="M28" s="70">
        <f>RANK(L28,L$8:L$73,0)</f>
        <v>1</v>
      </c>
      <c r="N28" s="69"/>
      <c r="O28" s="70"/>
      <c r="P28" s="69"/>
      <c r="Q28" s="70"/>
      <c r="R28" s="69">
        <f>VLOOKUP($A28,'Return Data'!$A$7:$R$526,17,0)</f>
        <v>-9.0191415313225001</v>
      </c>
      <c r="S28" s="71">
        <f t="shared" si="5"/>
        <v>54</v>
      </c>
    </row>
    <row r="29" spans="1:19" x14ac:dyDescent="0.25">
      <c r="A29" s="67" t="s">
        <v>287</v>
      </c>
      <c r="B29" s="68">
        <f>VLOOKUP($A29,'Return Data'!$A$7:$R$526,2,0)</f>
        <v>43959</v>
      </c>
      <c r="C29" s="69">
        <f>VLOOKUP($A29,'Return Data'!$A$7:$R$526,3,0)</f>
        <v>43.87</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-10.1482816646751</v>
      </c>
      <c r="K29" s="70">
        <f t="shared" si="3"/>
        <v>11</v>
      </c>
      <c r="L29" s="69">
        <f>VLOOKUP($A29,'Return Data'!$A$7:$R$526,18,0)</f>
        <v>0</v>
      </c>
      <c r="M29" s="70">
        <f>RANK(L29,L$8:L$73,0)</f>
        <v>1</v>
      </c>
      <c r="N29" s="69">
        <f>VLOOKUP($A29,'Return Data'!$A$7:$R$526,15,0)</f>
        <v>1.56579359963765</v>
      </c>
      <c r="O29" s="70">
        <f>RANK(N29,N$8:N$73,0)</f>
        <v>7</v>
      </c>
      <c r="P29" s="69">
        <f>VLOOKUP($A29,'Return Data'!$A$7:$R$526,16,0)</f>
        <v>5.9597309957036897</v>
      </c>
      <c r="Q29" s="70">
        <f>RANK(P29,P$8:P$73,0)</f>
        <v>10</v>
      </c>
      <c r="R29" s="69">
        <f>VLOOKUP($A29,'Return Data'!$A$7:$R$526,17,0)</f>
        <v>25.3382865341258</v>
      </c>
      <c r="S29" s="71">
        <f t="shared" si="5"/>
        <v>18</v>
      </c>
    </row>
    <row r="30" spans="1:19" x14ac:dyDescent="0.25">
      <c r="A30" s="67" t="s">
        <v>288</v>
      </c>
      <c r="B30" s="68">
        <f>VLOOKUP($A30,'Return Data'!$A$7:$R$526,2,0)</f>
        <v>43959</v>
      </c>
      <c r="C30" s="69">
        <f>VLOOKUP($A30,'Return Data'!$A$7:$R$526,3,0)</f>
        <v>7.9551999999999996</v>
      </c>
      <c r="D30" s="69">
        <f>VLOOKUP($A30,'Return Data'!$A$7:$R$526,11,0)</f>
        <v>0</v>
      </c>
      <c r="E30" s="70">
        <f t="shared" si="0"/>
        <v>1</v>
      </c>
      <c r="F30" s="69"/>
      <c r="G30" s="70"/>
      <c r="H30" s="69"/>
      <c r="I30" s="70"/>
      <c r="J30" s="69"/>
      <c r="K30" s="70"/>
      <c r="L30" s="69"/>
      <c r="M30" s="70"/>
      <c r="N30" s="69"/>
      <c r="O30" s="70"/>
      <c r="P30" s="69"/>
      <c r="Q30" s="70"/>
      <c r="R30" s="69">
        <f>VLOOKUP($A30,'Return Data'!$A$7:$R$526,17,0)</f>
        <v>-36.766108374384203</v>
      </c>
      <c r="S30" s="71">
        <f t="shared" si="5"/>
        <v>66</v>
      </c>
    </row>
    <row r="31" spans="1:19" x14ac:dyDescent="0.25">
      <c r="A31" s="67" t="s">
        <v>289</v>
      </c>
      <c r="B31" s="68">
        <f>VLOOKUP($A31,'Return Data'!$A$7:$R$526,2,0)</f>
        <v>43959</v>
      </c>
      <c r="C31" s="69">
        <f>VLOOKUP($A31,'Return Data'!$A$7:$R$526,3,0)</f>
        <v>13.6036</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-16.883397268026499</v>
      </c>
      <c r="K31" s="70">
        <f t="shared" ref="K31:K38" si="10">RANK(J31,J$8:J$73,0)</f>
        <v>32</v>
      </c>
      <c r="L31" s="69">
        <f>VLOOKUP($A31,'Return Data'!$A$7:$R$526,18,0)</f>
        <v>0</v>
      </c>
      <c r="M31" s="70">
        <f t="shared" ref="M31:M38" si="11">RANK(L31,L$8:L$73,0)</f>
        <v>1</v>
      </c>
      <c r="N31" s="69">
        <f>VLOOKUP($A31,'Return Data'!$A$7:$R$526,15,0)</f>
        <v>-2.3772373518657002</v>
      </c>
      <c r="O31" s="70">
        <f t="shared" ref="O31:O38" si="12">RANK(N31,N$8:N$73,0)</f>
        <v>20</v>
      </c>
      <c r="P31" s="69">
        <f>VLOOKUP($A31,'Return Data'!$A$7:$R$526,16,0)</f>
        <v>4.0835645954648401</v>
      </c>
      <c r="Q31" s="70">
        <f>RANK(P31,P$8:P$73,0)</f>
        <v>16</v>
      </c>
      <c r="R31" s="69">
        <f>VLOOKUP($A31,'Return Data'!$A$7:$R$526,17,0)</f>
        <v>2.9751504184573601</v>
      </c>
      <c r="S31" s="71">
        <f t="shared" si="5"/>
        <v>39</v>
      </c>
    </row>
    <row r="32" spans="1:19" x14ac:dyDescent="0.25">
      <c r="A32" s="67" t="s">
        <v>290</v>
      </c>
      <c r="B32" s="68">
        <f>VLOOKUP($A32,'Return Data'!$A$7:$R$526,2,0)</f>
        <v>43959</v>
      </c>
      <c r="C32" s="69">
        <f>VLOOKUP($A32,'Return Data'!$A$7:$R$526,3,0)</f>
        <v>36.829000000000001</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-14.446813299694799</v>
      </c>
      <c r="K32" s="70">
        <f t="shared" si="10"/>
        <v>21</v>
      </c>
      <c r="L32" s="69">
        <f>VLOOKUP($A32,'Return Data'!$A$7:$R$526,18,0)</f>
        <v>0</v>
      </c>
      <c r="M32" s="70">
        <f t="shared" si="11"/>
        <v>1</v>
      </c>
      <c r="N32" s="69">
        <f>VLOOKUP($A32,'Return Data'!$A$7:$R$526,15,0)</f>
        <v>-1.8506366552287301</v>
      </c>
      <c r="O32" s="70">
        <f t="shared" si="12"/>
        <v>19</v>
      </c>
      <c r="P32" s="69">
        <f>VLOOKUP($A32,'Return Data'!$A$7:$R$526,16,0)</f>
        <v>4.7363364836165802</v>
      </c>
      <c r="Q32" s="70">
        <f>RANK(P32,P$8:P$73,0)</f>
        <v>14</v>
      </c>
      <c r="R32" s="69">
        <f>VLOOKUP($A32,'Return Data'!$A$7:$R$526,17,0)</f>
        <v>18.5465625</v>
      </c>
      <c r="S32" s="71">
        <f t="shared" si="5"/>
        <v>26</v>
      </c>
    </row>
    <row r="33" spans="1:19" x14ac:dyDescent="0.25">
      <c r="A33" s="67" t="s">
        <v>291</v>
      </c>
      <c r="B33" s="68">
        <f>VLOOKUP($A33,'Return Data'!$A$7:$R$526,2,0)</f>
        <v>43959</v>
      </c>
      <c r="C33" s="69">
        <f>VLOOKUP($A33,'Return Data'!$A$7:$R$526,3,0)</f>
        <v>42.761000000000003</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-17.646153354238699</v>
      </c>
      <c r="K33" s="70">
        <f t="shared" si="10"/>
        <v>37</v>
      </c>
      <c r="L33" s="69">
        <f>VLOOKUP($A33,'Return Data'!$A$7:$R$526,18,0)</f>
        <v>0</v>
      </c>
      <c r="M33" s="70">
        <f t="shared" si="11"/>
        <v>1</v>
      </c>
      <c r="N33" s="69">
        <f>VLOOKUP($A33,'Return Data'!$A$7:$R$526,15,0)</f>
        <v>-4.5704751498903304</v>
      </c>
      <c r="O33" s="70">
        <f t="shared" si="12"/>
        <v>35</v>
      </c>
      <c r="P33" s="69">
        <f>VLOOKUP($A33,'Return Data'!$A$7:$R$526,16,0)</f>
        <v>3.6633438932289502</v>
      </c>
      <c r="Q33" s="70">
        <f>RANK(P33,P$8:P$73,0)</f>
        <v>20</v>
      </c>
      <c r="R33" s="69">
        <f>VLOOKUP($A33,'Return Data'!$A$7:$R$526,17,0)</f>
        <v>23.066676311728401</v>
      </c>
      <c r="S33" s="71">
        <f t="shared" si="5"/>
        <v>21</v>
      </c>
    </row>
    <row r="34" spans="1:19" x14ac:dyDescent="0.25">
      <c r="A34" s="67" t="s">
        <v>292</v>
      </c>
      <c r="B34" s="68">
        <f>VLOOKUP($A34,'Return Data'!$A$7:$R$526,2,0)</f>
        <v>43959</v>
      </c>
      <c r="C34" s="69">
        <f>VLOOKUP($A34,'Return Data'!$A$7:$R$526,3,0)</f>
        <v>54.327300000000001</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-15.0218738909947</v>
      </c>
      <c r="K34" s="70">
        <f t="shared" si="10"/>
        <v>24</v>
      </c>
      <c r="L34" s="69">
        <f>VLOOKUP($A34,'Return Data'!$A$7:$R$526,18,0)</f>
        <v>0</v>
      </c>
      <c r="M34" s="70">
        <f t="shared" si="11"/>
        <v>1</v>
      </c>
      <c r="N34" s="69">
        <f>VLOOKUP($A34,'Return Data'!$A$7:$R$526,15,0)</f>
        <v>-1.0118144734029499</v>
      </c>
      <c r="O34" s="70">
        <f t="shared" si="12"/>
        <v>14</v>
      </c>
      <c r="P34" s="69">
        <f>VLOOKUP($A34,'Return Data'!$A$7:$R$526,16,0)</f>
        <v>2.21383022060414</v>
      </c>
      <c r="Q34" s="70">
        <f>RANK(P34,P$8:P$73,0)</f>
        <v>26</v>
      </c>
      <c r="R34" s="69">
        <f>VLOOKUP($A34,'Return Data'!$A$7:$R$526,17,0)</f>
        <v>19.254392632908399</v>
      </c>
      <c r="S34" s="71">
        <f t="shared" si="5"/>
        <v>23</v>
      </c>
    </row>
    <row r="35" spans="1:19" x14ac:dyDescent="0.25">
      <c r="A35" s="67" t="s">
        <v>293</v>
      </c>
      <c r="B35" s="68">
        <f>VLOOKUP($A35,'Return Data'!$A$7:$R$526,2,0)</f>
        <v>43959</v>
      </c>
      <c r="C35" s="69">
        <f>VLOOKUP($A35,'Return Data'!$A$7:$R$526,3,0)</f>
        <v>9.3493999999999993</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-16.726329156472602</v>
      </c>
      <c r="K35" s="70">
        <f t="shared" si="10"/>
        <v>31</v>
      </c>
      <c r="L35" s="69">
        <f>VLOOKUP($A35,'Return Data'!$A$7:$R$526,18,0)</f>
        <v>0</v>
      </c>
      <c r="M35" s="70">
        <f t="shared" si="11"/>
        <v>1</v>
      </c>
      <c r="N35" s="69">
        <f>VLOOKUP($A35,'Return Data'!$A$7:$R$526,15,0)</f>
        <v>-5.4753821695317297</v>
      </c>
      <c r="O35" s="70">
        <f t="shared" si="12"/>
        <v>40</v>
      </c>
      <c r="P35" s="69"/>
      <c r="Q35" s="70"/>
      <c r="R35" s="69">
        <f>VLOOKUP($A35,'Return Data'!$A$7:$R$526,17,0)</f>
        <v>-1.82949922958398</v>
      </c>
      <c r="S35" s="71">
        <f t="shared" si="5"/>
        <v>47</v>
      </c>
    </row>
    <row r="36" spans="1:19" x14ac:dyDescent="0.25">
      <c r="A36" s="67" t="s">
        <v>294</v>
      </c>
      <c r="B36" s="68">
        <f>VLOOKUP($A36,'Return Data'!$A$7:$R$526,2,0)</f>
        <v>43959</v>
      </c>
      <c r="C36" s="69">
        <f>VLOOKUP($A36,'Return Data'!$A$7:$R$526,3,0)</f>
        <v>14.786</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-13.3284570197624</v>
      </c>
      <c r="K36" s="70">
        <f t="shared" si="10"/>
        <v>17</v>
      </c>
      <c r="L36" s="69">
        <f>VLOOKUP($A36,'Return Data'!$A$7:$R$526,18,0)</f>
        <v>0</v>
      </c>
      <c r="M36" s="70">
        <f t="shared" si="11"/>
        <v>1</v>
      </c>
      <c r="N36" s="69">
        <f>VLOOKUP($A36,'Return Data'!$A$7:$R$526,15,0)</f>
        <v>1.55105614155458</v>
      </c>
      <c r="O36" s="70">
        <f t="shared" si="12"/>
        <v>8</v>
      </c>
      <c r="P36" s="69"/>
      <c r="Q36" s="70"/>
      <c r="R36" s="69">
        <f>VLOOKUP($A36,'Return Data'!$A$7:$R$526,17,0)</f>
        <v>10.966038920276199</v>
      </c>
      <c r="S36" s="71">
        <f t="shared" si="5"/>
        <v>33</v>
      </c>
    </row>
    <row r="37" spans="1:19" x14ac:dyDescent="0.25">
      <c r="A37" s="67" t="s">
        <v>295</v>
      </c>
      <c r="B37" s="68">
        <f>VLOOKUP($A37,'Return Data'!$A$7:$R$526,2,0)</f>
        <v>43959</v>
      </c>
      <c r="C37" s="69">
        <f>VLOOKUP($A37,'Return Data'!$A$7:$R$526,3,0)</f>
        <v>14.0017</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-14.827134750769201</v>
      </c>
      <c r="K37" s="70">
        <f t="shared" si="10"/>
        <v>23</v>
      </c>
      <c r="L37" s="69">
        <f>VLOOKUP($A37,'Return Data'!$A$7:$R$526,18,0)</f>
        <v>0</v>
      </c>
      <c r="M37" s="70">
        <f t="shared" si="11"/>
        <v>1</v>
      </c>
      <c r="N37" s="69">
        <f>VLOOKUP($A37,'Return Data'!$A$7:$R$526,15,0)</f>
        <v>-3.2740375460467299</v>
      </c>
      <c r="O37" s="70">
        <f t="shared" si="12"/>
        <v>26</v>
      </c>
      <c r="P37" s="69">
        <f>VLOOKUP($A37,'Return Data'!$A$7:$R$526,16,0)</f>
        <v>7.67961728176605</v>
      </c>
      <c r="Q37" s="70">
        <f>RANK(P37,P$8:P$73,0)</f>
        <v>4</v>
      </c>
      <c r="R37" s="69">
        <f>VLOOKUP($A37,'Return Data'!$A$7:$R$526,17,0)</f>
        <v>7.55232936918304</v>
      </c>
      <c r="S37" s="71">
        <f t="shared" si="5"/>
        <v>35</v>
      </c>
    </row>
    <row r="38" spans="1:19" x14ac:dyDescent="0.25">
      <c r="A38" s="67" t="s">
        <v>296</v>
      </c>
      <c r="B38" s="68">
        <f>VLOOKUP($A38,'Return Data'!$A$7:$R$526,2,0)</f>
        <v>43959</v>
      </c>
      <c r="C38" s="69">
        <f>VLOOKUP($A38,'Return Data'!$A$7:$R$526,3,0)</f>
        <v>37.615900000000003</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-30.306235929562199</v>
      </c>
      <c r="K38" s="70">
        <f t="shared" si="10"/>
        <v>59</v>
      </c>
      <c r="L38" s="69">
        <f>VLOOKUP($A38,'Return Data'!$A$7:$R$526,18,0)</f>
        <v>0</v>
      </c>
      <c r="M38" s="70">
        <f t="shared" si="11"/>
        <v>1</v>
      </c>
      <c r="N38" s="69">
        <f>VLOOKUP($A38,'Return Data'!$A$7:$R$526,15,0)</f>
        <v>-11.158802251704101</v>
      </c>
      <c r="O38" s="70">
        <f t="shared" si="12"/>
        <v>48</v>
      </c>
      <c r="P38" s="69">
        <f>VLOOKUP($A38,'Return Data'!$A$7:$R$526,16,0)</f>
        <v>-3.5590322921908202</v>
      </c>
      <c r="Q38" s="70">
        <f>RANK(P38,P$8:P$73,0)</f>
        <v>39</v>
      </c>
      <c r="R38" s="69">
        <f>VLOOKUP($A38,'Return Data'!$A$7:$R$526,17,0)</f>
        <v>18.865437956204399</v>
      </c>
      <c r="S38" s="71">
        <f t="shared" si="5"/>
        <v>24</v>
      </c>
    </row>
    <row r="39" spans="1:19" x14ac:dyDescent="0.25">
      <c r="A39" s="67" t="s">
        <v>297</v>
      </c>
      <c r="B39" s="68">
        <f>VLOOKUP($A39,'Return Data'!$A$7:$R$526,2,0)</f>
        <v>43959</v>
      </c>
      <c r="C39" s="69">
        <f>VLOOKUP($A39,'Return Data'!$A$7:$R$526,3,0)</f>
        <v>8.9092000000000002</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-13.776539792387499</v>
      </c>
      <c r="S39" s="71">
        <f t="shared" si="5"/>
        <v>58</v>
      </c>
    </row>
    <row r="40" spans="1:19" x14ac:dyDescent="0.25">
      <c r="A40" s="67" t="s">
        <v>298</v>
      </c>
      <c r="B40" s="68">
        <f>VLOOKUP($A40,'Return Data'!$A$7:$R$526,2,0)</f>
        <v>43959</v>
      </c>
      <c r="C40" s="69">
        <f>VLOOKUP($A40,'Return Data'!$A$7:$R$526,3,0)</f>
        <v>11.6</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-16.977805921026899</v>
      </c>
      <c r="K40" s="70">
        <f t="shared" ref="K40:K73" si="15">RANK(J40,J$8:J$73,0)</f>
        <v>34</v>
      </c>
      <c r="L40" s="69">
        <f>VLOOKUP($A40,'Return Data'!$A$7:$R$526,18,0)</f>
        <v>0</v>
      </c>
      <c r="M40" s="70">
        <f t="shared" ref="M40:M49" si="16">RANK(L40,L$8:L$73,0)</f>
        <v>1</v>
      </c>
      <c r="N40" s="69">
        <f>VLOOKUP($A40,'Return Data'!$A$7:$R$526,15,0)</f>
        <v>-3.0037927579791002</v>
      </c>
      <c r="O40" s="70">
        <f t="shared" ref="O40:O48" si="17">RANK(N40,N$8:N$73,0)</f>
        <v>25</v>
      </c>
      <c r="P40" s="69"/>
      <c r="Q40" s="70"/>
      <c r="R40" s="69">
        <f>VLOOKUP($A40,'Return Data'!$A$7:$R$526,17,0)</f>
        <v>3.62732919254658</v>
      </c>
      <c r="S40" s="71">
        <f t="shared" ref="S40:S71" si="18">RANK(R40,R$8:R$73,0)</f>
        <v>38</v>
      </c>
    </row>
    <row r="41" spans="1:19" x14ac:dyDescent="0.25">
      <c r="A41" s="67" t="s">
        <v>299</v>
      </c>
      <c r="B41" s="68">
        <f>VLOOKUP($A41,'Return Data'!$A$7:$R$526,2,0)</f>
        <v>43959</v>
      </c>
      <c r="C41" s="69">
        <f>VLOOKUP($A41,'Return Data'!$A$7:$R$526,3,0)</f>
        <v>152.07</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-19.448067472497499</v>
      </c>
      <c r="K41" s="70">
        <f t="shared" si="15"/>
        <v>43</v>
      </c>
      <c r="L41" s="69">
        <f>VLOOKUP($A41,'Return Data'!$A$7:$R$526,18,0)</f>
        <v>0</v>
      </c>
      <c r="M41" s="70">
        <f t="shared" si="16"/>
        <v>1</v>
      </c>
      <c r="N41" s="69">
        <f>VLOOKUP($A41,'Return Data'!$A$7:$R$526,15,0)</f>
        <v>-5.1565572337336798</v>
      </c>
      <c r="O41" s="70">
        <f t="shared" si="17"/>
        <v>38</v>
      </c>
      <c r="P41" s="69">
        <f>VLOOKUP($A41,'Return Data'!$A$7:$R$526,16,0)</f>
        <v>0.466514323431725</v>
      </c>
      <c r="Q41" s="70">
        <f>RANK(P41,P$8:P$73,0)</f>
        <v>35</v>
      </c>
      <c r="R41" s="69">
        <f>VLOOKUP($A41,'Return Data'!$A$7:$R$526,17,0)</f>
        <v>182.61640460538999</v>
      </c>
      <c r="S41" s="71">
        <f t="shared" si="18"/>
        <v>3</v>
      </c>
    </row>
    <row r="42" spans="1:19" x14ac:dyDescent="0.25">
      <c r="A42" s="67" t="s">
        <v>300</v>
      </c>
      <c r="B42" s="68">
        <f>VLOOKUP($A42,'Return Data'!$A$7:$R$526,2,0)</f>
        <v>43959</v>
      </c>
      <c r="C42" s="69">
        <f>VLOOKUP($A42,'Return Data'!$A$7:$R$526,3,0)</f>
        <v>163.78</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-18.7367855456122</v>
      </c>
      <c r="K42" s="70">
        <f t="shared" si="15"/>
        <v>40</v>
      </c>
      <c r="L42" s="69">
        <f>VLOOKUP($A42,'Return Data'!$A$7:$R$526,18,0)</f>
        <v>0</v>
      </c>
      <c r="M42" s="70">
        <f t="shared" si="16"/>
        <v>1</v>
      </c>
      <c r="N42" s="69">
        <f>VLOOKUP($A42,'Return Data'!$A$7:$R$526,15,0)</f>
        <v>-3.9579356343162799</v>
      </c>
      <c r="O42" s="70">
        <f t="shared" si="17"/>
        <v>31</v>
      </c>
      <c r="P42" s="69">
        <f>VLOOKUP($A42,'Return Data'!$A$7:$R$526,16,0)</f>
        <v>4.2518570183425801</v>
      </c>
      <c r="Q42" s="70">
        <f>RANK(P42,P$8:P$73,0)</f>
        <v>15</v>
      </c>
      <c r="R42" s="69">
        <f>VLOOKUP($A42,'Return Data'!$A$7:$R$526,17,0)</f>
        <v>98.282046369179795</v>
      </c>
      <c r="S42" s="71">
        <f t="shared" si="18"/>
        <v>7</v>
      </c>
    </row>
    <row r="43" spans="1:19" x14ac:dyDescent="0.25">
      <c r="A43" s="67" t="s">
        <v>301</v>
      </c>
      <c r="B43" s="68">
        <f>VLOOKUP($A43,'Return Data'!$A$7:$R$526,2,0)</f>
        <v>43959</v>
      </c>
      <c r="C43" s="69">
        <f>VLOOKUP($A43,'Return Data'!$A$7:$R$526,3,0)</f>
        <v>80.216499999999996</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-10.886557940693599</v>
      </c>
      <c r="K43" s="70">
        <f t="shared" si="15"/>
        <v>13</v>
      </c>
      <c r="L43" s="69">
        <f>VLOOKUP($A43,'Return Data'!$A$7:$R$526,18,0)</f>
        <v>0</v>
      </c>
      <c r="M43" s="70">
        <f t="shared" si="16"/>
        <v>1</v>
      </c>
      <c r="N43" s="69">
        <f>VLOOKUP($A43,'Return Data'!$A$7:$R$526,15,0)</f>
        <v>-0.65733543250853699</v>
      </c>
      <c r="O43" s="70">
        <f t="shared" si="17"/>
        <v>13</v>
      </c>
      <c r="P43" s="69">
        <f>VLOOKUP($A43,'Return Data'!$A$7:$R$526,16,0)</f>
        <v>8.1141576192644997</v>
      </c>
      <c r="Q43" s="70">
        <f>RANK(P43,P$8:P$73,0)</f>
        <v>3</v>
      </c>
      <c r="R43" s="69">
        <f>VLOOKUP($A43,'Return Data'!$A$7:$R$526,17,0)</f>
        <v>34.9026589949612</v>
      </c>
      <c r="S43" s="71">
        <f t="shared" si="18"/>
        <v>11</v>
      </c>
    </row>
    <row r="44" spans="1:19" x14ac:dyDescent="0.25">
      <c r="A44" s="67" t="s">
        <v>302</v>
      </c>
      <c r="B44" s="68">
        <f>VLOOKUP($A44,'Return Data'!$A$7:$R$526,2,0)</f>
        <v>43959</v>
      </c>
      <c r="C44" s="69">
        <f>VLOOKUP($A44,'Return Data'!$A$7:$R$526,3,0)</f>
        <v>39.86</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-25.4673085619728</v>
      </c>
      <c r="K44" s="70">
        <f t="shared" si="15"/>
        <v>55</v>
      </c>
      <c r="L44" s="69">
        <f>VLOOKUP($A44,'Return Data'!$A$7:$R$526,18,0)</f>
        <v>0</v>
      </c>
      <c r="M44" s="70">
        <f t="shared" si="16"/>
        <v>1</v>
      </c>
      <c r="N44" s="69">
        <f>VLOOKUP($A44,'Return Data'!$A$7:$R$526,15,0)</f>
        <v>-5.9777986795803697</v>
      </c>
      <c r="O44" s="70">
        <f t="shared" si="17"/>
        <v>42</v>
      </c>
      <c r="P44" s="69">
        <f>VLOOKUP($A44,'Return Data'!$A$7:$R$526,16,0)</f>
        <v>1.5210113240201899</v>
      </c>
      <c r="Q44" s="70">
        <f>RANK(P44,P$8:P$73,0)</f>
        <v>30</v>
      </c>
      <c r="R44" s="69">
        <f>VLOOKUP($A44,'Return Data'!$A$7:$R$526,17,0)</f>
        <v>25.516748191681899</v>
      </c>
      <c r="S44" s="71">
        <f t="shared" si="18"/>
        <v>17</v>
      </c>
    </row>
    <row r="45" spans="1:19" x14ac:dyDescent="0.25">
      <c r="A45" s="67" t="s">
        <v>375</v>
      </c>
      <c r="B45" s="68">
        <f>VLOOKUP($A45,'Return Data'!$A$7:$R$526,2,0)</f>
        <v>43959</v>
      </c>
      <c r="C45" s="69">
        <f>VLOOKUP($A45,'Return Data'!$A$7:$R$526,3,0)</f>
        <v>114.51739999999999</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-17.634710733076101</v>
      </c>
      <c r="K45" s="70">
        <f t="shared" si="15"/>
        <v>36</v>
      </c>
      <c r="L45" s="69">
        <f>VLOOKUP($A45,'Return Data'!$A$7:$R$526,18,0)</f>
        <v>0</v>
      </c>
      <c r="M45" s="70">
        <f t="shared" si="16"/>
        <v>1</v>
      </c>
      <c r="N45" s="69">
        <f>VLOOKUP($A45,'Return Data'!$A$7:$R$526,15,0)</f>
        <v>-3.8404023270626402</v>
      </c>
      <c r="O45" s="70">
        <f t="shared" si="17"/>
        <v>30</v>
      </c>
      <c r="P45" s="69">
        <f>VLOOKUP($A45,'Return Data'!$A$7:$R$526,16,0)</f>
        <v>0.98277886229016098</v>
      </c>
      <c r="Q45" s="70">
        <f>RANK(P45,P$8:P$73,0)</f>
        <v>33</v>
      </c>
      <c r="R45" s="69">
        <f>VLOOKUP($A45,'Return Data'!$A$7:$R$526,17,0)</f>
        <v>127.417413069289</v>
      </c>
      <c r="S45" s="71">
        <f t="shared" si="18"/>
        <v>6</v>
      </c>
    </row>
    <row r="46" spans="1:19" x14ac:dyDescent="0.25">
      <c r="A46" s="67" t="s">
        <v>304</v>
      </c>
      <c r="B46" s="68">
        <f>VLOOKUP($A46,'Return Data'!$A$7:$R$526,2,0)</f>
        <v>43959</v>
      </c>
      <c r="C46" s="69">
        <f>VLOOKUP($A46,'Return Data'!$A$7:$R$526,3,0)</f>
        <v>11.1007</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-15.763650094843401</v>
      </c>
      <c r="K46" s="70">
        <f t="shared" si="15"/>
        <v>28</v>
      </c>
      <c r="L46" s="69">
        <f>VLOOKUP($A46,'Return Data'!$A$7:$R$526,18,0)</f>
        <v>0</v>
      </c>
      <c r="M46" s="70">
        <f t="shared" si="16"/>
        <v>1</v>
      </c>
      <c r="N46" s="69">
        <f>VLOOKUP($A46,'Return Data'!$A$7:$R$526,15,0)</f>
        <v>-2.9612678172108602</v>
      </c>
      <c r="O46" s="70">
        <f t="shared" si="17"/>
        <v>24</v>
      </c>
      <c r="P46" s="69"/>
      <c r="Q46" s="70"/>
      <c r="R46" s="69">
        <f>VLOOKUP($A46,'Return Data'!$A$7:$R$526,17,0)</f>
        <v>2.6801567711807799</v>
      </c>
      <c r="S46" s="71">
        <f t="shared" si="18"/>
        <v>42</v>
      </c>
    </row>
    <row r="47" spans="1:19" x14ac:dyDescent="0.25">
      <c r="A47" s="67" t="s">
        <v>305</v>
      </c>
      <c r="B47" s="68">
        <f>VLOOKUP($A47,'Return Data'!$A$7:$R$526,2,0)</f>
        <v>43959</v>
      </c>
      <c r="C47" s="69">
        <f>VLOOKUP($A47,'Return Data'!$A$7:$R$526,3,0)</f>
        <v>11.498200000000001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-15.3091474317213</v>
      </c>
      <c r="K47" s="70">
        <f t="shared" si="15"/>
        <v>26</v>
      </c>
      <c r="L47" s="69">
        <f>VLOOKUP($A47,'Return Data'!$A$7:$R$526,18,0)</f>
        <v>0</v>
      </c>
      <c r="M47" s="70">
        <f t="shared" si="16"/>
        <v>1</v>
      </c>
      <c r="N47" s="69">
        <f>VLOOKUP($A47,'Return Data'!$A$7:$R$526,15,0)</f>
        <v>-3.4150309016865998</v>
      </c>
      <c r="O47" s="70">
        <f t="shared" si="17"/>
        <v>27</v>
      </c>
      <c r="P47" s="69">
        <f>VLOOKUP($A47,'Return Data'!$A$7:$R$526,16,0)</f>
        <v>4.0099746136938599</v>
      </c>
      <c r="Q47" s="70">
        <f t="shared" ref="Q47" si="19">RANK(P47,P$8:P$73,0)</f>
        <v>17</v>
      </c>
      <c r="R47" s="69">
        <f>VLOOKUP($A47,'Return Data'!$A$7:$R$526,17,0)</f>
        <v>2.87957578030937</v>
      </c>
      <c r="S47" s="71">
        <f t="shared" si="18"/>
        <v>40</v>
      </c>
    </row>
    <row r="48" spans="1:19" x14ac:dyDescent="0.25">
      <c r="A48" s="67" t="s">
        <v>306</v>
      </c>
      <c r="B48" s="68">
        <f>VLOOKUP($A48,'Return Data'!$A$7:$R$526,2,0)</f>
        <v>43959</v>
      </c>
      <c r="C48" s="69">
        <f>VLOOKUP($A48,'Return Data'!$A$7:$R$526,3,0)</f>
        <v>10.695399999999999</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-18.662626480096002</v>
      </c>
      <c r="K48" s="70">
        <f t="shared" si="15"/>
        <v>39</v>
      </c>
      <c r="L48" s="69">
        <f>VLOOKUP($A48,'Return Data'!$A$7:$R$526,18,0)</f>
        <v>0</v>
      </c>
      <c r="M48" s="70">
        <f t="shared" si="16"/>
        <v>1</v>
      </c>
      <c r="N48" s="69">
        <f>VLOOKUP($A48,'Return Data'!$A$7:$R$526,15,0)</f>
        <v>-5.0598045000638097</v>
      </c>
      <c r="O48" s="70">
        <f t="shared" si="17"/>
        <v>37</v>
      </c>
      <c r="P48" s="69">
        <f>VLOOKUP($A48,'Return Data'!$A$7:$R$526,16,0)</f>
        <v>1.5223654233608599</v>
      </c>
      <c r="Q48" s="70">
        <f>RANK(P48,P$8:P$73,0)</f>
        <v>29</v>
      </c>
      <c r="R48" s="69">
        <f>VLOOKUP($A48,'Return Data'!$A$7:$R$526,17,0)</f>
        <v>1.4036352999125701</v>
      </c>
      <c r="S48" s="71">
        <f t="shared" si="18"/>
        <v>44</v>
      </c>
    </row>
    <row r="49" spans="1:19" x14ac:dyDescent="0.25">
      <c r="A49" s="67" t="s">
        <v>307</v>
      </c>
      <c r="B49" s="68">
        <f>VLOOKUP($A49,'Return Data'!$A$7:$R$526,2,0)</f>
        <v>43959</v>
      </c>
      <c r="C49" s="69">
        <f>VLOOKUP($A49,'Return Data'!$A$7:$R$526,3,0)</f>
        <v>11.5098</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-5.9271628206850799</v>
      </c>
      <c r="K49" s="70">
        <f t="shared" si="15"/>
        <v>6</v>
      </c>
      <c r="L49" s="69">
        <f>VLOOKUP($A49,'Return Data'!$A$7:$R$526,18,0)</f>
        <v>0</v>
      </c>
      <c r="M49" s="70">
        <f t="shared" si="16"/>
        <v>1</v>
      </c>
      <c r="N49" s="69">
        <f>VLOOKUP($A49,'Return Data'!$A$7:$R$526,15,0)</f>
        <v>3.9811384640463698</v>
      </c>
      <c r="O49" s="70">
        <f t="shared" ref="O49" si="20">RANK(N49,N$8:N$73,0)</f>
        <v>3</v>
      </c>
      <c r="P49" s="69"/>
      <c r="Q49" s="70"/>
      <c r="R49" s="69">
        <f>VLOOKUP($A49,'Return Data'!$A$7:$R$526,17,0)</f>
        <v>4.8595855379188704</v>
      </c>
      <c r="S49" s="71">
        <f t="shared" si="18"/>
        <v>36</v>
      </c>
    </row>
    <row r="50" spans="1:19" x14ac:dyDescent="0.25">
      <c r="A50" s="67" t="s">
        <v>308</v>
      </c>
      <c r="B50" s="68">
        <f>VLOOKUP($A50,'Return Data'!$A$7:$R$526,2,0)</f>
        <v>43959</v>
      </c>
      <c r="C50" s="69">
        <f>VLOOKUP($A50,'Return Data'!$A$7:$R$526,3,0)</f>
        <v>8.6092999999999993</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-15.4467252808839</v>
      </c>
      <c r="K50" s="70">
        <f t="shared" si="15"/>
        <v>27</v>
      </c>
      <c r="L50" s="69"/>
      <c r="M50" s="70"/>
      <c r="N50" s="69"/>
      <c r="O50" s="70"/>
      <c r="P50" s="69"/>
      <c r="Q50" s="70"/>
      <c r="R50" s="69">
        <f>VLOOKUP($A50,'Return Data'!$A$7:$R$526,17,0)</f>
        <v>-7.6793570347957703</v>
      </c>
      <c r="S50" s="71">
        <f t="shared" si="18"/>
        <v>51</v>
      </c>
    </row>
    <row r="51" spans="1:19" x14ac:dyDescent="0.25">
      <c r="A51" s="67" t="s">
        <v>309</v>
      </c>
      <c r="B51" s="68">
        <f>VLOOKUP($A51,'Return Data'!$A$7:$R$526,2,0)</f>
        <v>43959</v>
      </c>
      <c r="C51" s="69">
        <f>VLOOKUP($A51,'Return Data'!$A$7:$R$526,3,0)</f>
        <v>8.5144000000000002</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-13.3531035624378</v>
      </c>
      <c r="K51" s="70">
        <f t="shared" si="15"/>
        <v>18</v>
      </c>
      <c r="L51" s="69"/>
      <c r="M51" s="70"/>
      <c r="N51" s="69"/>
      <c r="O51" s="70"/>
      <c r="P51" s="69"/>
      <c r="Q51" s="70"/>
      <c r="R51" s="69">
        <f>VLOOKUP($A51,'Return Data'!$A$7:$R$526,17,0)</f>
        <v>-7.0147994825355804</v>
      </c>
      <c r="S51" s="71">
        <f t="shared" si="18"/>
        <v>50</v>
      </c>
    </row>
    <row r="52" spans="1:19" x14ac:dyDescent="0.25">
      <c r="A52" s="67" t="s">
        <v>310</v>
      </c>
      <c r="B52" s="68">
        <f>VLOOKUP($A52,'Return Data'!$A$7:$R$526,2,0)</f>
        <v>43959</v>
      </c>
      <c r="C52" s="69">
        <f>VLOOKUP($A52,'Return Data'!$A$7:$R$526,3,0)</f>
        <v>34.216000000000001</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-1.2664366186143501</v>
      </c>
      <c r="K52" s="70">
        <f t="shared" si="15"/>
        <v>3</v>
      </c>
      <c r="L52" s="69">
        <f>VLOOKUP($A52,'Return Data'!$A$7:$R$526,18,0)</f>
        <v>0</v>
      </c>
      <c r="M52" s="70">
        <f>RANK(L52,L$8:L$73,0)</f>
        <v>1</v>
      </c>
      <c r="N52" s="69">
        <f>VLOOKUP($A52,'Return Data'!$A$7:$R$526,15,0)</f>
        <v>3.6064759952920902</v>
      </c>
      <c r="O52" s="70">
        <f>RANK(N52,N$8:N$73,0)</f>
        <v>4</v>
      </c>
      <c r="P52" s="69">
        <f>VLOOKUP($A52,'Return Data'!$A$7:$R$526,16,0)</f>
        <v>10.7276202199049</v>
      </c>
      <c r="Q52" s="70">
        <f>RANK(P52,P$8:P$73,0)</f>
        <v>2</v>
      </c>
      <c r="R52" s="69">
        <f>VLOOKUP($A52,'Return Data'!$A$7:$R$526,17,0)</f>
        <v>29.840783254557699</v>
      </c>
      <c r="S52" s="71">
        <f t="shared" si="18"/>
        <v>14</v>
      </c>
    </row>
    <row r="53" spans="1:19" x14ac:dyDescent="0.25">
      <c r="A53" s="67" t="s">
        <v>311</v>
      </c>
      <c r="B53" s="68">
        <f>VLOOKUP($A53,'Return Data'!$A$7:$R$526,2,0)</f>
        <v>43959</v>
      </c>
      <c r="C53" s="69">
        <f>VLOOKUP($A53,'Return Data'!$A$7:$R$526,3,0)</f>
        <v>24.601099999999999</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3.2702176616059302</v>
      </c>
      <c r="K53" s="70">
        <f t="shared" si="15"/>
        <v>1</v>
      </c>
      <c r="L53" s="69">
        <f>VLOOKUP($A53,'Return Data'!$A$7:$R$526,18,0)</f>
        <v>0</v>
      </c>
      <c r="M53" s="70">
        <f>RANK(L53,L$8:L$73,0)</f>
        <v>1</v>
      </c>
      <c r="N53" s="69">
        <f>VLOOKUP($A53,'Return Data'!$A$7:$R$526,15,0)</f>
        <v>7.7287952058894804</v>
      </c>
      <c r="O53" s="70">
        <f>RANK(N53,N$8:N$73,0)</f>
        <v>1</v>
      </c>
      <c r="P53" s="69">
        <f>VLOOKUP($A53,'Return Data'!$A$7:$R$526,16,0)</f>
        <v>11.136708390255899</v>
      </c>
      <c r="Q53" s="70">
        <f>RANK(P53,P$8:P$73,0)</f>
        <v>1</v>
      </c>
      <c r="R53" s="69">
        <f>VLOOKUP($A53,'Return Data'!$A$7:$R$526,17,0)</f>
        <v>23.866553963278101</v>
      </c>
      <c r="S53" s="71">
        <f t="shared" si="18"/>
        <v>20</v>
      </c>
    </row>
    <row r="54" spans="1:19" x14ac:dyDescent="0.25">
      <c r="A54" s="67" t="s">
        <v>312</v>
      </c>
      <c r="B54" s="68">
        <f>VLOOKUP($A54,'Return Data'!$A$7:$R$526,2,0)</f>
        <v>43959</v>
      </c>
      <c r="C54" s="69">
        <f>VLOOKUP($A54,'Return Data'!$A$7:$R$526,3,0)</f>
        <v>9.4128000000000007</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-7.1364800761748999</v>
      </c>
      <c r="K54" s="70">
        <f t="shared" si="15"/>
        <v>9</v>
      </c>
      <c r="L54" s="69"/>
      <c r="M54" s="70"/>
      <c r="N54" s="69"/>
      <c r="O54" s="70"/>
      <c r="P54" s="69"/>
      <c r="Q54" s="70"/>
      <c r="R54" s="69">
        <f>VLOOKUP($A54,'Return Data'!$A$7:$R$526,17,0)</f>
        <v>-4.5698933901918899</v>
      </c>
      <c r="S54" s="71">
        <f t="shared" si="18"/>
        <v>49</v>
      </c>
    </row>
    <row r="55" spans="1:19" x14ac:dyDescent="0.25">
      <c r="A55" s="67" t="s">
        <v>313</v>
      </c>
      <c r="B55" s="68">
        <f>VLOOKUP($A55,'Return Data'!$A$7:$R$526,2,0)</f>
        <v>43959</v>
      </c>
      <c r="C55" s="69">
        <f>VLOOKUP($A55,'Return Data'!$A$7:$R$526,3,0)</f>
        <v>75.271600000000007</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-23.688766148187</v>
      </c>
      <c r="K55" s="70">
        <f t="shared" si="15"/>
        <v>52</v>
      </c>
      <c r="L55" s="69">
        <f>VLOOKUP($A55,'Return Data'!$A$7:$R$526,18,0)</f>
        <v>0</v>
      </c>
      <c r="M55" s="70">
        <f>RANK(L55,L$8:L$73,0)</f>
        <v>1</v>
      </c>
      <c r="N55" s="69">
        <f>VLOOKUP($A55,'Return Data'!$A$7:$R$526,15,0)</f>
        <v>-7.1469283986990604</v>
      </c>
      <c r="O55" s="70">
        <f>RANK(N55,N$8:N$73,0)</f>
        <v>44</v>
      </c>
      <c r="P55" s="69">
        <f>VLOOKUP($A55,'Return Data'!$A$7:$R$526,16,0)</f>
        <v>1.4361194815118301</v>
      </c>
      <c r="Q55" s="70">
        <f>RANK(P55,P$8:P$73,0)</f>
        <v>32</v>
      </c>
      <c r="R55" s="69">
        <f>VLOOKUP($A55,'Return Data'!$A$7:$R$526,17,0)</f>
        <v>31.278919112619398</v>
      </c>
      <c r="S55" s="71">
        <f t="shared" si="18"/>
        <v>13</v>
      </c>
    </row>
    <row r="56" spans="1:19" x14ac:dyDescent="0.25">
      <c r="A56" s="67" t="s">
        <v>314</v>
      </c>
      <c r="B56" s="68">
        <f>VLOOKUP($A56,'Return Data'!$A$7:$R$526,2,0)</f>
        <v>43959</v>
      </c>
      <c r="C56" s="69">
        <f>VLOOKUP($A56,'Return Data'!$A$7:$R$526,3,0)</f>
        <v>6.6007999999999996</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-33.833232139243101</v>
      </c>
      <c r="K56" s="70">
        <f t="shared" si="15"/>
        <v>61</v>
      </c>
      <c r="L56" s="69">
        <f>VLOOKUP($A56,'Return Data'!$A$7:$R$526,18,0)</f>
        <v>0</v>
      </c>
      <c r="M56" s="70">
        <f>RANK(L56,L$8:L$73,0)</f>
        <v>1</v>
      </c>
      <c r="N56" s="69">
        <f>VLOOKUP($A56,'Return Data'!$A$7:$R$526,15,0)</f>
        <v>-15.1835576512741</v>
      </c>
      <c r="O56" s="70">
        <f>RANK(N56,N$8:N$73,0)</f>
        <v>51</v>
      </c>
      <c r="P56" s="69"/>
      <c r="Q56" s="70"/>
      <c r="R56" s="69">
        <f>VLOOKUP($A56,'Return Data'!$A$7:$R$526,17,0)</f>
        <v>-9.7924861878453004</v>
      </c>
      <c r="S56" s="71">
        <f t="shared" si="18"/>
        <v>56</v>
      </c>
    </row>
    <row r="57" spans="1:19" x14ac:dyDescent="0.25">
      <c r="A57" s="67" t="s">
        <v>315</v>
      </c>
      <c r="B57" s="68">
        <f>VLOOKUP($A57,'Return Data'!$A$7:$R$526,2,0)</f>
        <v>43959</v>
      </c>
      <c r="C57" s="69">
        <f>VLOOKUP($A57,'Return Data'!$A$7:$R$526,3,0)</f>
        <v>5.5941000000000001</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-33.803589538747097</v>
      </c>
      <c r="K57" s="70">
        <f t="shared" si="15"/>
        <v>60</v>
      </c>
      <c r="L57" s="69">
        <f>VLOOKUP($A57,'Return Data'!$A$7:$R$526,18,0)</f>
        <v>0</v>
      </c>
      <c r="M57" s="70">
        <f>RANK(L57,L$8:L$73,0)</f>
        <v>1</v>
      </c>
      <c r="N57" s="69">
        <f>VLOOKUP($A57,'Return Data'!$A$7:$R$526,15,0)</f>
        <v>-15.127323304254899</v>
      </c>
      <c r="O57" s="70">
        <f>RANK(N57,N$8:N$73,0)</f>
        <v>50</v>
      </c>
      <c r="P57" s="69"/>
      <c r="Q57" s="70"/>
      <c r="R57" s="69">
        <f>VLOOKUP($A57,'Return Data'!$A$7:$R$526,17,0)</f>
        <v>-14.0942462751972</v>
      </c>
      <c r="S57" s="71">
        <f t="shared" si="18"/>
        <v>59</v>
      </c>
    </row>
    <row r="58" spans="1:19" x14ac:dyDescent="0.25">
      <c r="A58" s="67" t="s">
        <v>316</v>
      </c>
      <c r="B58" s="68">
        <f>VLOOKUP($A58,'Return Data'!$A$7:$R$526,2,0)</f>
        <v>43959</v>
      </c>
      <c r="C58" s="69">
        <f>VLOOKUP($A58,'Return Data'!$A$7:$R$526,3,0)</f>
        <v>5.0091000000000001</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-35.438216512939199</v>
      </c>
      <c r="K58" s="70">
        <f t="shared" si="15"/>
        <v>64</v>
      </c>
      <c r="L58" s="69">
        <f>VLOOKUP($A58,'Return Data'!$A$7:$R$526,18,0)</f>
        <v>0</v>
      </c>
      <c r="M58" s="70">
        <f>RANK(L58,L$8:L$73,0)</f>
        <v>1</v>
      </c>
      <c r="N58" s="69"/>
      <c r="O58" s="70"/>
      <c r="P58" s="69"/>
      <c r="Q58" s="70"/>
      <c r="R58" s="69">
        <f>VLOOKUP($A58,'Return Data'!$A$7:$R$526,17,0)</f>
        <v>-19.115199370409201</v>
      </c>
      <c r="S58" s="71">
        <f t="shared" si="18"/>
        <v>64</v>
      </c>
    </row>
    <row r="59" spans="1:19" x14ac:dyDescent="0.25">
      <c r="A59" s="67" t="s">
        <v>317</v>
      </c>
      <c r="B59" s="68">
        <f>VLOOKUP($A59,'Return Data'!$A$7:$R$526,2,0)</f>
        <v>43959</v>
      </c>
      <c r="C59" s="69">
        <f>VLOOKUP($A59,'Return Data'!$A$7:$R$526,3,0)</f>
        <v>5.4610000000000003</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-34.157972636081901</v>
      </c>
      <c r="K59" s="70">
        <f t="shared" si="15"/>
        <v>63</v>
      </c>
      <c r="L59" s="69">
        <f>VLOOKUP($A59,'Return Data'!$A$7:$R$526,18,0)</f>
        <v>0</v>
      </c>
      <c r="M59" s="70">
        <f>RANK(L59,L$8:L$73,0)</f>
        <v>1</v>
      </c>
      <c r="N59" s="69"/>
      <c r="O59" s="70"/>
      <c r="P59" s="69"/>
      <c r="Q59" s="70"/>
      <c r="R59" s="69">
        <f>VLOOKUP($A59,'Return Data'!$A$7:$R$526,17,0)</f>
        <v>-15.960838150289</v>
      </c>
      <c r="S59" s="71">
        <f t="shared" si="18"/>
        <v>62</v>
      </c>
    </row>
    <row r="60" spans="1:19" x14ac:dyDescent="0.25">
      <c r="A60" s="67" t="s">
        <v>318</v>
      </c>
      <c r="B60" s="68">
        <f>VLOOKUP($A60,'Return Data'!$A$7:$R$526,2,0)</f>
        <v>43959</v>
      </c>
      <c r="C60" s="69">
        <f>VLOOKUP($A60,'Return Data'!$A$7:$R$526,3,0)</f>
        <v>5.4494999999999996</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-34.073144443452001</v>
      </c>
      <c r="K60" s="70">
        <f t="shared" si="15"/>
        <v>62</v>
      </c>
      <c r="L60" s="69"/>
      <c r="M60" s="70"/>
      <c r="N60" s="69"/>
      <c r="O60" s="70"/>
      <c r="P60" s="69"/>
      <c r="Q60" s="70"/>
      <c r="R60" s="69">
        <f>VLOOKUP($A60,'Return Data'!$A$7:$R$526,17,0)</f>
        <v>-21.514669689119199</v>
      </c>
      <c r="S60" s="71">
        <f t="shared" si="18"/>
        <v>65</v>
      </c>
    </row>
    <row r="61" spans="1:19" x14ac:dyDescent="0.25">
      <c r="A61" s="67" t="s">
        <v>319</v>
      </c>
      <c r="B61" s="68">
        <f>VLOOKUP($A61,'Return Data'!$A$7:$R$526,2,0)</f>
        <v>43959</v>
      </c>
      <c r="C61" s="69">
        <f>VLOOKUP($A61,'Return Data'!$A$7:$R$526,3,0)</f>
        <v>11.825100000000001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-16.972670923397001</v>
      </c>
      <c r="K61" s="70">
        <f t="shared" si="15"/>
        <v>33</v>
      </c>
      <c r="L61" s="69">
        <f>VLOOKUP($A61,'Return Data'!$A$7:$R$526,18,0)</f>
        <v>0</v>
      </c>
      <c r="M61" s="70">
        <f>RANK(L61,L$8:L$73,0)</f>
        <v>1</v>
      </c>
      <c r="N61" s="69">
        <f>VLOOKUP($A61,'Return Data'!$A$7:$R$526,15,0)</f>
        <v>-3.78765612826093</v>
      </c>
      <c r="O61" s="70">
        <f>RANK(N61,N$8:N$73,0)</f>
        <v>29</v>
      </c>
      <c r="P61" s="69"/>
      <c r="Q61" s="70"/>
      <c r="R61" s="69">
        <f>VLOOKUP($A61,'Return Data'!$A$7:$R$526,17,0)</f>
        <v>4.4145891318754202</v>
      </c>
      <c r="S61" s="71">
        <f t="shared" si="18"/>
        <v>37</v>
      </c>
    </row>
    <row r="62" spans="1:19" x14ac:dyDescent="0.25">
      <c r="A62" s="67" t="s">
        <v>320</v>
      </c>
      <c r="B62" s="68">
        <f>VLOOKUP($A62,'Return Data'!$A$7:$R$526,2,0)</f>
        <v>43959</v>
      </c>
      <c r="C62" s="69">
        <f>VLOOKUP($A62,'Return Data'!$A$7:$R$526,3,0)</f>
        <v>10.7408</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-19.0591286172581</v>
      </c>
      <c r="K62" s="70">
        <f t="shared" si="15"/>
        <v>42</v>
      </c>
      <c r="L62" s="69">
        <f>VLOOKUP($A62,'Return Data'!$A$7:$R$526,18,0)</f>
        <v>0</v>
      </c>
      <c r="M62" s="70">
        <f>RANK(L62,L$8:L$73,0)</f>
        <v>1</v>
      </c>
      <c r="N62" s="69">
        <f>VLOOKUP($A62,'Return Data'!$A$7:$R$526,15,0)</f>
        <v>-4.5056118578041797</v>
      </c>
      <c r="O62" s="70">
        <f>RANK(N62,N$8:N$73,0)</f>
        <v>34</v>
      </c>
      <c r="P62" s="69">
        <f>VLOOKUP($A62,'Return Data'!$A$7:$R$526,16,0)</f>
        <v>1.9404877650761601</v>
      </c>
      <c r="Q62" s="70">
        <f>RANK(P62,P$8:P$73,0)</f>
        <v>27</v>
      </c>
      <c r="R62" s="69">
        <f>VLOOKUP($A62,'Return Data'!$A$7:$R$526,17,0)</f>
        <v>1.44594652406417</v>
      </c>
      <c r="S62" s="71">
        <f t="shared" si="18"/>
        <v>43</v>
      </c>
    </row>
    <row r="63" spans="1:19" x14ac:dyDescent="0.25">
      <c r="A63" s="67" t="s">
        <v>321</v>
      </c>
      <c r="B63" s="68">
        <f>VLOOKUP($A63,'Return Data'!$A$7:$R$526,2,0)</f>
        <v>43959</v>
      </c>
      <c r="C63" s="69">
        <f>VLOOKUP($A63,'Return Data'!$A$7:$R$526,3,0)</f>
        <v>6.7058999999999997</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-30.220894721848499</v>
      </c>
      <c r="K63" s="70">
        <f t="shared" si="15"/>
        <v>58</v>
      </c>
      <c r="L63" s="69"/>
      <c r="M63" s="70"/>
      <c r="N63" s="69"/>
      <c r="O63" s="70"/>
      <c r="P63" s="69"/>
      <c r="Q63" s="70"/>
      <c r="R63" s="69">
        <f>VLOOKUP($A63,'Return Data'!$A$7:$R$526,17,0)</f>
        <v>-17.707606774668601</v>
      </c>
      <c r="S63" s="71">
        <f t="shared" si="18"/>
        <v>63</v>
      </c>
    </row>
    <row r="64" spans="1:19" x14ac:dyDescent="0.25">
      <c r="A64" s="67" t="s">
        <v>322</v>
      </c>
      <c r="B64" s="68">
        <f>VLOOKUP($A64,'Return Data'!$A$7:$R$526,2,0)</f>
        <v>43959</v>
      </c>
      <c r="C64" s="69">
        <f>VLOOKUP($A64,'Return Data'!$A$7:$R$526,3,0)</f>
        <v>14.841799999999999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-15.2312593561438</v>
      </c>
      <c r="K64" s="70">
        <f t="shared" si="15"/>
        <v>25</v>
      </c>
      <c r="L64" s="69">
        <f>VLOOKUP($A64,'Return Data'!$A$7:$R$526,18,0)</f>
        <v>0</v>
      </c>
      <c r="M64" s="70">
        <f t="shared" ref="M64:M70" si="21">RANK(L64,L$8:L$73,0)</f>
        <v>1</v>
      </c>
      <c r="N64" s="69">
        <f>VLOOKUP($A64,'Return Data'!$A$7:$R$526,15,0)</f>
        <v>-1.68690598622133</v>
      </c>
      <c r="O64" s="70">
        <f t="shared" ref="O64:O69" si="22">RANK(N64,N$8:N$73,0)</f>
        <v>15</v>
      </c>
      <c r="P64" s="69">
        <f>VLOOKUP($A64,'Return Data'!$A$7:$R$526,16,0)</f>
        <v>6.3997689296743498</v>
      </c>
      <c r="Q64" s="70">
        <f>RANK(P64,P$8:P$73,0)</f>
        <v>7</v>
      </c>
      <c r="R64" s="69">
        <f>VLOOKUP($A64,'Return Data'!$A$7:$R$526,17,0)</f>
        <v>8.6885791543756099</v>
      </c>
      <c r="S64" s="71">
        <f t="shared" si="18"/>
        <v>34</v>
      </c>
    </row>
    <row r="65" spans="1:19" x14ac:dyDescent="0.25">
      <c r="A65" s="67" t="s">
        <v>323</v>
      </c>
      <c r="B65" s="68">
        <f>VLOOKUP($A65,'Return Data'!$A$7:$R$526,2,0)</f>
        <v>43959</v>
      </c>
      <c r="C65" s="69">
        <f>VLOOKUP($A65,'Return Data'!$A$7:$R$526,3,0)</f>
        <v>65.63</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-14.304323515525599</v>
      </c>
      <c r="K65" s="70">
        <f t="shared" si="15"/>
        <v>20</v>
      </c>
      <c r="L65" s="69">
        <f>VLOOKUP($A65,'Return Data'!$A$7:$R$526,18,0)</f>
        <v>0</v>
      </c>
      <c r="M65" s="70">
        <f t="shared" si="21"/>
        <v>1</v>
      </c>
      <c r="N65" s="69">
        <f>VLOOKUP($A65,'Return Data'!$A$7:$R$526,15,0)</f>
        <v>-5.0735709488412802E-3</v>
      </c>
      <c r="O65" s="70">
        <f t="shared" si="22"/>
        <v>10</v>
      </c>
      <c r="P65" s="69">
        <f>VLOOKUP($A65,'Return Data'!$A$7:$R$526,16,0)</f>
        <v>4.9252767005001798</v>
      </c>
      <c r="Q65" s="70">
        <f>RANK(P65,P$8:P$73,0)</f>
        <v>12</v>
      </c>
      <c r="R65" s="69">
        <f>VLOOKUP($A65,'Return Data'!$A$7:$R$526,17,0)</f>
        <v>37.174096277393801</v>
      </c>
      <c r="S65" s="71">
        <f t="shared" si="18"/>
        <v>10</v>
      </c>
    </row>
    <row r="66" spans="1:19" x14ac:dyDescent="0.25">
      <c r="A66" s="67" t="s">
        <v>324</v>
      </c>
      <c r="B66" s="68">
        <f>VLOOKUP($A66,'Return Data'!$A$7:$R$526,2,0)</f>
        <v>43959</v>
      </c>
      <c r="C66" s="69">
        <f>VLOOKUP($A66,'Return Data'!$A$7:$R$526,3,0)</f>
        <v>20.91</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-11.5912355824083</v>
      </c>
      <c r="K66" s="70">
        <f t="shared" si="15"/>
        <v>14</v>
      </c>
      <c r="L66" s="69">
        <f>VLOOKUP($A66,'Return Data'!$A$7:$R$526,18,0)</f>
        <v>0</v>
      </c>
      <c r="M66" s="70">
        <f t="shared" si="21"/>
        <v>1</v>
      </c>
      <c r="N66" s="69">
        <f>VLOOKUP($A66,'Return Data'!$A$7:$R$526,15,0)</f>
        <v>-1.7360996221320699</v>
      </c>
      <c r="O66" s="70">
        <f t="shared" si="22"/>
        <v>16</v>
      </c>
      <c r="P66" s="69">
        <f>VLOOKUP($A66,'Return Data'!$A$7:$R$526,16,0)</f>
        <v>0.78442862257217505</v>
      </c>
      <c r="Q66" s="70">
        <f>RANK(P66,P$8:P$73,0)</f>
        <v>34</v>
      </c>
      <c r="R66" s="69">
        <f>VLOOKUP($A66,'Return Data'!$A$7:$R$526,17,0)</f>
        <v>13.017816279830001</v>
      </c>
      <c r="S66" s="71">
        <f t="shared" si="18"/>
        <v>32</v>
      </c>
    </row>
    <row r="67" spans="1:19" x14ac:dyDescent="0.25">
      <c r="A67" s="67" t="s">
        <v>325</v>
      </c>
      <c r="B67" s="68">
        <f>VLOOKUP($A67,'Return Data'!$A$7:$R$526,2,0)</f>
        <v>43959</v>
      </c>
      <c r="C67" s="69">
        <f>VLOOKUP($A67,'Return Data'!$A$7:$R$526,3,0)</f>
        <v>10.043900000000001</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-23.202178194211399</v>
      </c>
      <c r="K67" s="70">
        <f t="shared" si="15"/>
        <v>49</v>
      </c>
      <c r="L67" s="69">
        <f>VLOOKUP($A67,'Return Data'!$A$7:$R$526,18,0)</f>
        <v>0</v>
      </c>
      <c r="M67" s="70">
        <f t="shared" si="21"/>
        <v>1</v>
      </c>
      <c r="N67" s="69">
        <f>VLOOKUP($A67,'Return Data'!$A$7:$R$526,15,0)</f>
        <v>-7.79649945063447</v>
      </c>
      <c r="O67" s="70">
        <f t="shared" si="22"/>
        <v>46</v>
      </c>
      <c r="P67" s="69"/>
      <c r="Q67" s="70"/>
      <c r="R67" s="69">
        <f>VLOOKUP($A67,'Return Data'!$A$7:$R$526,17,0)</f>
        <v>0.106823333333336</v>
      </c>
      <c r="S67" s="71">
        <f t="shared" si="18"/>
        <v>45</v>
      </c>
    </row>
    <row r="68" spans="1:19" x14ac:dyDescent="0.25">
      <c r="A68" s="67" t="s">
        <v>326</v>
      </c>
      <c r="B68" s="68">
        <f>VLOOKUP($A68,'Return Data'!$A$7:$R$526,2,0)</f>
        <v>43959</v>
      </c>
      <c r="C68" s="69">
        <f>VLOOKUP($A68,'Return Data'!$A$7:$R$526,3,0)</f>
        <v>7.4097999999999997</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-26.075750911345899</v>
      </c>
      <c r="K68" s="70">
        <f t="shared" si="15"/>
        <v>57</v>
      </c>
      <c r="L68" s="69">
        <f>VLOOKUP($A68,'Return Data'!$A$7:$R$526,18,0)</f>
        <v>0</v>
      </c>
      <c r="M68" s="70">
        <f t="shared" si="21"/>
        <v>1</v>
      </c>
      <c r="N68" s="69">
        <f>VLOOKUP($A68,'Return Data'!$A$7:$R$526,15,0)</f>
        <v>-11.3085549844602</v>
      </c>
      <c r="O68" s="70">
        <f t="shared" si="22"/>
        <v>49</v>
      </c>
      <c r="P68" s="69"/>
      <c r="Q68" s="70"/>
      <c r="R68" s="69">
        <f>VLOOKUP($A68,'Return Data'!$A$7:$R$526,17,0)</f>
        <v>-7.8850959132610496</v>
      </c>
      <c r="S68" s="71">
        <f t="shared" si="18"/>
        <v>52</v>
      </c>
    </row>
    <row r="69" spans="1:19" x14ac:dyDescent="0.25">
      <c r="A69" s="67" t="s">
        <v>327</v>
      </c>
      <c r="B69" s="68">
        <f>VLOOKUP($A69,'Return Data'!$A$7:$R$526,2,0)</f>
        <v>43959</v>
      </c>
      <c r="C69" s="69">
        <f>VLOOKUP($A69,'Return Data'!$A$7:$R$526,3,0)</f>
        <v>7.0758999999999999</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-23.539227345378301</v>
      </c>
      <c r="K69" s="70">
        <f t="shared" si="15"/>
        <v>50</v>
      </c>
      <c r="L69" s="69">
        <f>VLOOKUP($A69,'Return Data'!$A$7:$R$526,18,0)</f>
        <v>0</v>
      </c>
      <c r="M69" s="70">
        <f t="shared" si="21"/>
        <v>1</v>
      </c>
      <c r="N69" s="69">
        <f>VLOOKUP($A69,'Return Data'!$A$7:$R$526,15,0)</f>
        <v>-10.0002616549223</v>
      </c>
      <c r="O69" s="70">
        <f t="shared" si="22"/>
        <v>47</v>
      </c>
      <c r="P69" s="69"/>
      <c r="Q69" s="70"/>
      <c r="R69" s="69">
        <f>VLOOKUP($A69,'Return Data'!$A$7:$R$526,17,0)</f>
        <v>-9.3952156690140907</v>
      </c>
      <c r="S69" s="71">
        <f t="shared" si="18"/>
        <v>55</v>
      </c>
    </row>
    <row r="70" spans="1:19" x14ac:dyDescent="0.25">
      <c r="A70" s="67" t="s">
        <v>328</v>
      </c>
      <c r="B70" s="68">
        <f>VLOOKUP($A70,'Return Data'!$A$7:$R$526,2,0)</f>
        <v>43959</v>
      </c>
      <c r="C70" s="69">
        <f>VLOOKUP($A70,'Return Data'!$A$7:$R$526,3,0)</f>
        <v>6.6285999999999996</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-20.8304188717931</v>
      </c>
      <c r="K70" s="70">
        <f t="shared" si="15"/>
        <v>47</v>
      </c>
      <c r="L70" s="69">
        <f>VLOOKUP($A70,'Return Data'!$A$7:$R$526,18,0)</f>
        <v>0</v>
      </c>
      <c r="M70" s="70">
        <f t="shared" si="21"/>
        <v>1</v>
      </c>
      <c r="N70" s="69"/>
      <c r="O70" s="70"/>
      <c r="P70" s="69"/>
      <c r="Q70" s="70"/>
      <c r="R70" s="69">
        <f>VLOOKUP($A70,'Return Data'!$A$7:$R$526,17,0)</f>
        <v>-14.6321165279429</v>
      </c>
      <c r="S70" s="71">
        <f t="shared" si="18"/>
        <v>61</v>
      </c>
    </row>
    <row r="71" spans="1:19" x14ac:dyDescent="0.25">
      <c r="A71" s="67" t="s">
        <v>329</v>
      </c>
      <c r="B71" s="68">
        <f>VLOOKUP($A71,'Return Data'!$A$7:$R$526,2,0)</f>
        <v>43959</v>
      </c>
      <c r="C71" s="69">
        <f>VLOOKUP($A71,'Return Data'!$A$7:$R$526,3,0)</f>
        <v>6.9787999999999997</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-18.839160135671499</v>
      </c>
      <c r="K71" s="70">
        <f t="shared" si="15"/>
        <v>41</v>
      </c>
      <c r="L71" s="69"/>
      <c r="M71" s="70"/>
      <c r="N71" s="69"/>
      <c r="O71" s="70"/>
      <c r="P71" s="69"/>
      <c r="Q71" s="70"/>
      <c r="R71" s="69">
        <f>VLOOKUP($A71,'Return Data'!$A$7:$R$526,17,0)</f>
        <v>-14.265692108667499</v>
      </c>
      <c r="S71" s="71">
        <f t="shared" si="18"/>
        <v>60</v>
      </c>
    </row>
    <row r="72" spans="1:19" x14ac:dyDescent="0.25">
      <c r="A72" s="67" t="s">
        <v>330</v>
      </c>
      <c r="B72" s="68">
        <f>VLOOKUP($A72,'Return Data'!$A$7:$R$526,2,0)</f>
        <v>43959</v>
      </c>
      <c r="C72" s="69">
        <f>VLOOKUP($A72,'Return Data'!$A$7:$R$526,3,0)</f>
        <v>72.458799999999997</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-13.6633580453741</v>
      </c>
      <c r="K72" s="70">
        <f t="shared" si="15"/>
        <v>19</v>
      </c>
      <c r="L72" s="69">
        <f>VLOOKUP($A72,'Return Data'!$A$7:$R$526,18,0)</f>
        <v>0</v>
      </c>
      <c r="M72" s="70">
        <f>RANK(L72,L$8:L$73,0)</f>
        <v>1</v>
      </c>
      <c r="N72" s="69">
        <f>VLOOKUP($A72,'Return Data'!$A$7:$R$526,15,0)</f>
        <v>-2.5537980127980502</v>
      </c>
      <c r="O72" s="70">
        <f>RANK(N72,N$8:N$73,0)</f>
        <v>21</v>
      </c>
      <c r="P72" s="69">
        <f>VLOOKUP($A72,'Return Data'!$A$7:$R$526,16,0)</f>
        <v>2.9879505838592202</v>
      </c>
      <c r="Q72" s="70">
        <f>RANK(P72,P$8:P$73,0)</f>
        <v>21</v>
      </c>
      <c r="R72" s="69">
        <f>VLOOKUP($A72,'Return Data'!$A$7:$R$526,17,0)</f>
        <v>16.230999143652799</v>
      </c>
      <c r="S72" s="71">
        <f t="shared" ref="S72:S73" si="24">RANK(R72,R$8:R$73,0)</f>
        <v>29</v>
      </c>
    </row>
    <row r="73" spans="1:19" x14ac:dyDescent="0.25">
      <c r="A73" s="67" t="s">
        <v>331</v>
      </c>
      <c r="B73" s="68">
        <f>VLOOKUP($A73,'Return Data'!$A$7:$R$526,2,0)</f>
        <v>43959</v>
      </c>
      <c r="C73" s="69">
        <f>VLOOKUP($A73,'Return Data'!$A$7:$R$526,3,0)</f>
        <v>83.695999999999998</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-20.075019519071599</v>
      </c>
      <c r="K73" s="70">
        <f t="shared" si="15"/>
        <v>45</v>
      </c>
      <c r="L73" s="69">
        <f>VLOOKUP($A73,'Return Data'!$A$7:$R$526,18,0)</f>
        <v>0</v>
      </c>
      <c r="M73" s="70">
        <f>RANK(L73,L$8:L$73,0)</f>
        <v>1</v>
      </c>
      <c r="N73" s="69">
        <f>VLOOKUP($A73,'Return Data'!$A$7:$R$526,15,0)</f>
        <v>-3.5180467463526099</v>
      </c>
      <c r="O73" s="70">
        <f>RANK(N73,N$8:N$73,0)</f>
        <v>28</v>
      </c>
      <c r="P73" s="69">
        <f>VLOOKUP($A73,'Return Data'!$A$7:$R$526,16,0)</f>
        <v>2.94532335604451</v>
      </c>
      <c r="Q73" s="70">
        <f>RANK(P73,P$8:P$73,0)</f>
        <v>22</v>
      </c>
      <c r="R73" s="69">
        <f>VLOOKUP($A73,'Return Data'!$A$7:$R$526,17,0)</f>
        <v>64.383093333851704</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-17.259115200029004</v>
      </c>
      <c r="K75" s="78"/>
      <c r="L75" s="79">
        <f>AVERAGE(L8:L73)</f>
        <v>0</v>
      </c>
      <c r="M75" s="78"/>
      <c r="N75" s="79">
        <f>AVERAGE(N8:N73)</f>
        <v>-3.2741687441583771</v>
      </c>
      <c r="O75" s="78"/>
      <c r="P75" s="79">
        <f>AVERAGE(P8:P73)</f>
        <v>3.6988843367750119</v>
      </c>
      <c r="Q75" s="78"/>
      <c r="R75" s="79">
        <f>AVERAGE(R8:R73)</f>
        <v>27.812695309383834</v>
      </c>
      <c r="S75" s="80"/>
    </row>
    <row r="76" spans="1:19" x14ac:dyDescent="0.25">
      <c r="A76" s="77" t="s">
        <v>28</v>
      </c>
      <c r="B76" s="78"/>
      <c r="C76" s="78"/>
      <c r="D76" s="79">
        <f>MIN(D8:D73)</f>
        <v>0</v>
      </c>
      <c r="E76" s="78"/>
      <c r="F76" s="79">
        <f>MIN(F8:F73)</f>
        <v>0</v>
      </c>
      <c r="G76" s="78"/>
      <c r="H76" s="79">
        <f>MIN(H8:H73)</f>
        <v>0</v>
      </c>
      <c r="I76" s="78"/>
      <c r="J76" s="79">
        <f>MIN(J8:J73)</f>
        <v>-35.438216512939199</v>
      </c>
      <c r="K76" s="78"/>
      <c r="L76" s="79">
        <f>MIN(L8:L73)</f>
        <v>0</v>
      </c>
      <c r="M76" s="78"/>
      <c r="N76" s="79">
        <f>MIN(N8:N73)</f>
        <v>-15.1835576512741</v>
      </c>
      <c r="O76" s="78"/>
      <c r="P76" s="79">
        <f>MIN(P8:P73)</f>
        <v>-3.5590322921908202</v>
      </c>
      <c r="Q76" s="78"/>
      <c r="R76" s="79">
        <f>MIN(R8:R73)</f>
        <v>-36.766108374384203</v>
      </c>
      <c r="S76" s="80"/>
    </row>
    <row r="77" spans="1:19" ht="15.75" thickBot="1" x14ac:dyDescent="0.3">
      <c r="A77" s="81" t="s">
        <v>29</v>
      </c>
      <c r="B77" s="82"/>
      <c r="C77" s="82"/>
      <c r="D77" s="83">
        <f>MAX(D8:D73)</f>
        <v>0</v>
      </c>
      <c r="E77" s="82"/>
      <c r="F77" s="83">
        <f>MAX(F8:F73)</f>
        <v>0</v>
      </c>
      <c r="G77" s="82"/>
      <c r="H77" s="83">
        <f>MAX(H8:H73)</f>
        <v>0</v>
      </c>
      <c r="I77" s="82"/>
      <c r="J77" s="83">
        <f>MAX(J8:J73)</f>
        <v>3.2702176616059302</v>
      </c>
      <c r="K77" s="82"/>
      <c r="L77" s="83">
        <f>MAX(L8:L73)</f>
        <v>0</v>
      </c>
      <c r="M77" s="82"/>
      <c r="N77" s="83">
        <f>MAX(N8:N73)</f>
        <v>7.7287952058894804</v>
      </c>
      <c r="O77" s="82"/>
      <c r="P77" s="83">
        <f>MAX(P8:P73)</f>
        <v>11.136708390255899</v>
      </c>
      <c r="Q77" s="82"/>
      <c r="R77" s="83">
        <f>MAX(R8:R73)</f>
        <v>510.71109998602299</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7" t="s">
        <v>349</v>
      </c>
    </row>
    <row r="3" spans="1:14" ht="15.75" thickBot="1" x14ac:dyDescent="0.3">
      <c r="A3" s="128"/>
      <c r="B3" s="132"/>
      <c r="C3" s="132"/>
      <c r="D3" s="133"/>
      <c r="E3" s="133"/>
      <c r="F3" s="133"/>
      <c r="G3" s="133"/>
      <c r="H3" s="133"/>
      <c r="I3" s="133"/>
      <c r="J3" s="133"/>
      <c r="K3" s="133"/>
      <c r="L3" s="27"/>
      <c r="M3" s="28"/>
    </row>
    <row r="4" spans="1:14" ht="15.75" thickBot="1" x14ac:dyDescent="0.3">
      <c r="A4" s="27"/>
      <c r="B4" s="132"/>
      <c r="C4" s="132"/>
      <c r="D4" s="27"/>
      <c r="E4" s="27"/>
      <c r="F4" s="27"/>
      <c r="G4" s="27"/>
      <c r="H4" s="27"/>
      <c r="I4" s="27"/>
      <c r="J4" s="27"/>
      <c r="K4" s="27"/>
      <c r="L4" s="27"/>
      <c r="M4" s="27"/>
    </row>
    <row r="5" spans="1:14" x14ac:dyDescent="0.25">
      <c r="A5" s="32" t="s">
        <v>348</v>
      </c>
      <c r="B5" s="125" t="s">
        <v>8</v>
      </c>
      <c r="C5" s="125" t="s">
        <v>9</v>
      </c>
      <c r="D5" s="131" t="s">
        <v>47</v>
      </c>
      <c r="E5" s="131"/>
      <c r="F5" s="131" t="s">
        <v>48</v>
      </c>
      <c r="G5" s="131"/>
      <c r="H5" s="131" t="s">
        <v>1</v>
      </c>
      <c r="I5" s="131"/>
      <c r="J5" s="131" t="s">
        <v>2</v>
      </c>
      <c r="K5" s="131"/>
      <c r="L5" s="129" t="s">
        <v>46</v>
      </c>
      <c r="M5" s="130"/>
      <c r="N5" s="13"/>
    </row>
    <row r="6" spans="1:14" x14ac:dyDescent="0.25">
      <c r="A6" s="35" t="s">
        <v>7</v>
      </c>
      <c r="B6" s="126"/>
      <c r="C6" s="126"/>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43959</v>
      </c>
      <c r="C8" s="69">
        <f>VLOOKUP($A8,'Return Data'!$A$7:$R$526,3,0)</f>
        <v>9.42</v>
      </c>
      <c r="D8" s="69">
        <f>VLOOKUP($A8,'Return Data'!$A$7:$R$526,9,0)</f>
        <v>42.186777623671198</v>
      </c>
      <c r="E8" s="70">
        <f>RANK(D8,D$8:D$10,0)</f>
        <v>2</v>
      </c>
      <c r="F8" s="69">
        <f>VLOOKUP($A8,'Return Data'!$A$7:$R$526,10,0)</f>
        <v>27.7415852334417</v>
      </c>
      <c r="G8" s="70">
        <f t="shared" ref="G8" si="0">RANK(F8,F$8:F$10,0)</f>
        <v>3</v>
      </c>
      <c r="H8" s="69"/>
      <c r="I8" s="70"/>
      <c r="J8" s="69"/>
      <c r="K8" s="70"/>
      <c r="L8" s="69">
        <f>VLOOKUP($A8,'Return Data'!$A$7:$R$526,17,0)</f>
        <v>-24.616279069767501</v>
      </c>
      <c r="M8" s="71">
        <f>RANK(L8,L$8:L$10,0)</f>
        <v>3</v>
      </c>
    </row>
    <row r="9" spans="1:14" x14ac:dyDescent="0.25">
      <c r="A9" s="67" t="s">
        <v>49</v>
      </c>
      <c r="B9" s="68">
        <f>VLOOKUP($A9,'Return Data'!$A$7:$R$526,2,0)</f>
        <v>43959</v>
      </c>
      <c r="C9" s="69">
        <f>VLOOKUP($A9,'Return Data'!$A$7:$R$526,3,0)</f>
        <v>8.56</v>
      </c>
      <c r="D9" s="69">
        <f>VLOOKUP($A9,'Return Data'!$A$7:$R$526,9,0)</f>
        <v>21.495877502944801</v>
      </c>
      <c r="E9" s="70">
        <f t="shared" ref="E9:E10" si="1">RANK(D9,D$8:D$10,0)</f>
        <v>3</v>
      </c>
      <c r="F9" s="69">
        <f>VLOOKUP($A9,'Return Data'!$A$7:$R$526,10,0)</f>
        <v>62.776412776412798</v>
      </c>
      <c r="G9" s="70">
        <f t="shared" ref="G9" si="2">RANK(F9,F$8:F$10,0)</f>
        <v>2</v>
      </c>
      <c r="H9" s="69">
        <f>VLOOKUP($A9,'Return Data'!$A$7:$R$526,11,0)</f>
        <v>-87.545787545787505</v>
      </c>
      <c r="I9" s="70">
        <f t="shared" ref="I9:K10" si="3">RANK(H9,H$8:H$10,0)</f>
        <v>1</v>
      </c>
      <c r="J9" s="69">
        <f>VLOOKUP($A9,'Return Data'!$A$7:$R$526,12,0)</f>
        <v>-37.053898482469897</v>
      </c>
      <c r="K9" s="70">
        <f t="shared" si="3"/>
        <v>1</v>
      </c>
      <c r="L9" s="69">
        <f>VLOOKUP($A9,'Return Data'!$A$7:$R$526,17,0)</f>
        <v>-17.4617940199335</v>
      </c>
      <c r="M9" s="71">
        <f t="shared" ref="M9:M10" si="4">RANK(L9,L$8:L$10,0)</f>
        <v>2</v>
      </c>
    </row>
    <row r="10" spans="1:14" x14ac:dyDescent="0.25">
      <c r="A10" s="67" t="s">
        <v>50</v>
      </c>
      <c r="B10" s="68">
        <f>VLOOKUP($A10,'Return Data'!$A$7:$R$526,2,0)</f>
        <v>43959</v>
      </c>
      <c r="C10" s="69">
        <f>VLOOKUP($A10,'Return Data'!$A$7:$R$526,3,0)</f>
        <v>91.181299999999993</v>
      </c>
      <c r="D10" s="69">
        <f>VLOOKUP($A10,'Return Data'!$A$7:$R$526,9,0)</f>
        <v>53.304473934291899</v>
      </c>
      <c r="E10" s="70">
        <f t="shared" si="1"/>
        <v>1</v>
      </c>
      <c r="F10" s="69">
        <f>VLOOKUP($A10,'Return Data'!$A$7:$R$526,10,0)</f>
        <v>71.616083611554501</v>
      </c>
      <c r="G10" s="70">
        <f t="shared" ref="G10" si="5">RANK(F10,F$8:F$10,0)</f>
        <v>1</v>
      </c>
      <c r="H10" s="69">
        <f>VLOOKUP($A10,'Return Data'!$A$7:$R$526,11,0)</f>
        <v>-99.775887147214405</v>
      </c>
      <c r="I10" s="70">
        <f t="shared" si="3"/>
        <v>2</v>
      </c>
      <c r="J10" s="69">
        <f>VLOOKUP($A10,'Return Data'!$A$7:$R$526,12,0)</f>
        <v>-44.650456247976003</v>
      </c>
      <c r="K10" s="70">
        <f t="shared" si="3"/>
        <v>2</v>
      </c>
      <c r="L10" s="69">
        <f>VLOOKUP($A10,'Return Data'!$A$7:$R$526,17,0)</f>
        <v>12.1107044053997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38.995709686969299</v>
      </c>
      <c r="E12" s="78"/>
      <c r="F12" s="79">
        <f>AVERAGE(F8:F10)</f>
        <v>54.044693873802998</v>
      </c>
      <c r="G12" s="78"/>
      <c r="H12" s="79">
        <f>AVERAGE(H8:H10)</f>
        <v>-93.660837346500955</v>
      </c>
      <c r="I12" s="78"/>
      <c r="J12" s="79">
        <f>AVERAGE(J8:J10)</f>
        <v>-40.85217736522295</v>
      </c>
      <c r="K12" s="78"/>
      <c r="L12" s="79">
        <f>AVERAGE(L8:L10)</f>
        <v>-9.9891228947670996</v>
      </c>
      <c r="M12" s="80"/>
    </row>
    <row r="13" spans="1:14" x14ac:dyDescent="0.25">
      <c r="A13" s="77" t="s">
        <v>28</v>
      </c>
      <c r="B13" s="78"/>
      <c r="C13" s="78"/>
      <c r="D13" s="79">
        <f>MIN(D8:D10)</f>
        <v>21.495877502944801</v>
      </c>
      <c r="E13" s="78"/>
      <c r="F13" s="79">
        <f>MIN(F8:F10)</f>
        <v>27.7415852334417</v>
      </c>
      <c r="G13" s="78"/>
      <c r="H13" s="79">
        <f>MIN(H8:H10)</f>
        <v>-99.775887147214405</v>
      </c>
      <c r="I13" s="78"/>
      <c r="J13" s="79">
        <f>MIN(J8:J10)</f>
        <v>-44.650456247976003</v>
      </c>
      <c r="K13" s="78"/>
      <c r="L13" s="79">
        <f>MIN(L8:L10)</f>
        <v>-24.616279069767501</v>
      </c>
      <c r="M13" s="80"/>
    </row>
    <row r="14" spans="1:14" ht="15.75" thickBot="1" x14ac:dyDescent="0.3">
      <c r="A14" s="81" t="s">
        <v>29</v>
      </c>
      <c r="B14" s="82"/>
      <c r="C14" s="82"/>
      <c r="D14" s="83">
        <f>MAX(D8:D10)</f>
        <v>53.304473934291899</v>
      </c>
      <c r="E14" s="82"/>
      <c r="F14" s="83">
        <f>MAX(F8:F10)</f>
        <v>71.616083611554501</v>
      </c>
      <c r="G14" s="82"/>
      <c r="H14" s="83">
        <f>MAX(H8:H10)</f>
        <v>-87.545787545787505</v>
      </c>
      <c r="I14" s="82"/>
      <c r="J14" s="83">
        <f>MAX(J8:J10)</f>
        <v>-37.053898482469897</v>
      </c>
      <c r="K14" s="82"/>
      <c r="L14" s="83">
        <f>MAX(L8:L10)</f>
        <v>12.1107044053997</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7" t="s">
        <v>349</v>
      </c>
    </row>
    <row r="3" spans="1:14" ht="15.75" thickBot="1" x14ac:dyDescent="0.3">
      <c r="A3" s="128"/>
      <c r="B3" s="132"/>
      <c r="C3" s="132"/>
      <c r="D3" s="133"/>
      <c r="E3" s="133"/>
      <c r="F3" s="133"/>
      <c r="G3" s="133"/>
      <c r="H3" s="133"/>
      <c r="I3" s="133"/>
      <c r="J3" s="133"/>
      <c r="K3" s="133"/>
      <c r="L3" s="27"/>
      <c r="M3" s="28"/>
    </row>
    <row r="4" spans="1:14" ht="15.75" thickBot="1" x14ac:dyDescent="0.3">
      <c r="A4" s="27"/>
      <c r="B4" s="132"/>
      <c r="C4" s="132"/>
      <c r="D4" s="27"/>
      <c r="E4" s="27"/>
      <c r="F4" s="27"/>
      <c r="G4" s="27"/>
      <c r="H4" s="27"/>
      <c r="I4" s="27"/>
      <c r="J4" s="27"/>
      <c r="K4" s="27"/>
      <c r="L4" s="27"/>
      <c r="M4" s="27"/>
    </row>
    <row r="5" spans="1:14" x14ac:dyDescent="0.25">
      <c r="A5" s="32" t="s">
        <v>347</v>
      </c>
      <c r="B5" s="125" t="s">
        <v>8</v>
      </c>
      <c r="C5" s="125" t="s">
        <v>9</v>
      </c>
      <c r="D5" s="131" t="s">
        <v>47</v>
      </c>
      <c r="E5" s="131"/>
      <c r="F5" s="131" t="s">
        <v>48</v>
      </c>
      <c r="G5" s="131"/>
      <c r="H5" s="131" t="s">
        <v>1</v>
      </c>
      <c r="I5" s="131"/>
      <c r="J5" s="131" t="s">
        <v>2</v>
      </c>
      <c r="K5" s="131"/>
      <c r="L5" s="129" t="s">
        <v>46</v>
      </c>
      <c r="M5" s="130"/>
      <c r="N5" s="13"/>
    </row>
    <row r="6" spans="1:14" x14ac:dyDescent="0.25">
      <c r="A6" s="35" t="s">
        <v>7</v>
      </c>
      <c r="B6" s="126"/>
      <c r="C6" s="126"/>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43959</v>
      </c>
      <c r="C8" s="69">
        <f>VLOOKUP($A8,'Return Data'!$A$7:$R$526,3,0)</f>
        <v>9.3800000000000008</v>
      </c>
      <c r="D8" s="69">
        <f>VLOOKUP($A8,'Return Data'!$A$7:$R$526,9,0)</f>
        <v>39.502164502164497</v>
      </c>
      <c r="E8" s="70">
        <f>RANK(D8,D$8:D$10,0)</f>
        <v>2</v>
      </c>
      <c r="F8" s="69">
        <f>VLOOKUP($A8,'Return Data'!$A$7:$R$526,10,0)</f>
        <v>25.1541530649259</v>
      </c>
      <c r="G8" s="70">
        <f t="shared" ref="G8" si="0">RANK(F8,F$8:F$10,0)</f>
        <v>3</v>
      </c>
      <c r="H8" s="69"/>
      <c r="I8" s="70"/>
      <c r="J8" s="69"/>
      <c r="K8" s="70"/>
      <c r="L8" s="69">
        <f>VLOOKUP($A8,'Return Data'!$A$7:$R$526,17,0)</f>
        <v>-26.3139534883721</v>
      </c>
      <c r="M8" s="71">
        <f>RANK(L8,L$8:L$10,0)</f>
        <v>3</v>
      </c>
    </row>
    <row r="9" spans="1:14" x14ac:dyDescent="0.25">
      <c r="A9" s="67" t="s">
        <v>51</v>
      </c>
      <c r="B9" s="68">
        <f>VLOOKUP($A9,'Return Data'!$A$7:$R$526,2,0)</f>
        <v>43959</v>
      </c>
      <c r="C9" s="69">
        <f>VLOOKUP($A9,'Return Data'!$A$7:$R$526,3,0)</f>
        <v>8.52</v>
      </c>
      <c r="D9" s="69">
        <f>VLOOKUP($A9,'Return Data'!$A$7:$R$526,9,0)</f>
        <v>21.597633136094601</v>
      </c>
      <c r="E9" s="70">
        <f t="shared" ref="E9:E10" si="1">RANK(D9,D$8:D$10,0)</f>
        <v>3</v>
      </c>
      <c r="F9" s="69">
        <f>VLOOKUP($A9,'Return Data'!$A$7:$R$526,10,0)</f>
        <v>61.508425811755103</v>
      </c>
      <c r="G9" s="70">
        <f t="shared" ref="G9:G10" si="2">RANK(F9,F$8:F$10,0)</f>
        <v>2</v>
      </c>
      <c r="H9" s="69">
        <f>VLOOKUP($A9,'Return Data'!$A$7:$R$526,11,0)</f>
        <v>-88.153604637121106</v>
      </c>
      <c r="I9" s="70">
        <f t="shared" ref="I9:K10" si="3">RANK(H9,H$8:H$10,0)</f>
        <v>1</v>
      </c>
      <c r="J9" s="69">
        <f>VLOOKUP($A9,'Return Data'!$A$7:$R$526,12,0)</f>
        <v>-37.662766213767199</v>
      </c>
      <c r="K9" s="70">
        <f t="shared" si="3"/>
        <v>1</v>
      </c>
      <c r="L9" s="69">
        <f>VLOOKUP($A9,'Return Data'!$A$7:$R$526,17,0)</f>
        <v>-17.946843853820599</v>
      </c>
      <c r="M9" s="71">
        <f t="shared" ref="M9:M10" si="4">RANK(L9,L$8:L$10,0)</f>
        <v>2</v>
      </c>
    </row>
    <row r="10" spans="1:14" x14ac:dyDescent="0.25">
      <c r="A10" s="67" t="s">
        <v>52</v>
      </c>
      <c r="B10" s="68">
        <f>VLOOKUP($A10,'Return Data'!$A$7:$R$526,2,0)</f>
        <v>43959</v>
      </c>
      <c r="C10" s="69">
        <f>VLOOKUP($A10,'Return Data'!$A$7:$R$526,3,0)</f>
        <v>86.214799999999997</v>
      </c>
      <c r="D10" s="69">
        <f>VLOOKUP($A10,'Return Data'!$A$7:$R$526,9,0)</f>
        <v>52.404447509515997</v>
      </c>
      <c r="E10" s="70">
        <f t="shared" si="1"/>
        <v>1</v>
      </c>
      <c r="F10" s="69">
        <f>VLOOKUP($A10,'Return Data'!$A$7:$R$526,10,0)</f>
        <v>70.686238533611601</v>
      </c>
      <c r="G10" s="70">
        <f t="shared" si="2"/>
        <v>1</v>
      </c>
      <c r="H10" s="69">
        <f>VLOOKUP($A10,'Return Data'!$A$7:$R$526,11,0)</f>
        <v>-100.383637365341</v>
      </c>
      <c r="I10" s="70">
        <f t="shared" si="3"/>
        <v>2</v>
      </c>
      <c r="J10" s="69">
        <f>VLOOKUP($A10,'Return Data'!$A$7:$R$526,12,0)</f>
        <v>-45.2897050733065</v>
      </c>
      <c r="K10" s="70">
        <f t="shared" si="3"/>
        <v>2</v>
      </c>
      <c r="L10" s="69">
        <f>VLOOKUP($A10,'Return Data'!$A$7:$R$526,17,0)</f>
        <v>126.133752339929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37.834748382591698</v>
      </c>
      <c r="E12" s="78"/>
      <c r="F12" s="79">
        <f>AVERAGE(F8:F10)</f>
        <v>52.44960580343087</v>
      </c>
      <c r="G12" s="78"/>
      <c r="H12" s="79">
        <f>AVERAGE(H8:H10)</f>
        <v>-94.268621001231054</v>
      </c>
      <c r="I12" s="78"/>
      <c r="J12" s="79">
        <f>AVERAGE(J8:J10)</f>
        <v>-41.476235643536853</v>
      </c>
      <c r="K12" s="78"/>
      <c r="L12" s="79">
        <f>AVERAGE(L8:L10)</f>
        <v>27.290984999245435</v>
      </c>
      <c r="M12" s="80"/>
    </row>
    <row r="13" spans="1:14" x14ac:dyDescent="0.25">
      <c r="A13" s="77" t="s">
        <v>28</v>
      </c>
      <c r="B13" s="78"/>
      <c r="C13" s="78"/>
      <c r="D13" s="79">
        <f>MIN(D8:D10)</f>
        <v>21.597633136094601</v>
      </c>
      <c r="E13" s="78"/>
      <c r="F13" s="79">
        <f>MIN(F8:F10)</f>
        <v>25.1541530649259</v>
      </c>
      <c r="G13" s="78"/>
      <c r="H13" s="79">
        <f>MIN(H8:H10)</f>
        <v>-100.383637365341</v>
      </c>
      <c r="I13" s="78"/>
      <c r="J13" s="79">
        <f>MIN(J8:J10)</f>
        <v>-45.2897050733065</v>
      </c>
      <c r="K13" s="78"/>
      <c r="L13" s="79">
        <f>MIN(L8:L10)</f>
        <v>-26.3139534883721</v>
      </c>
      <c r="M13" s="80"/>
    </row>
    <row r="14" spans="1:14" ht="15.75" thickBot="1" x14ac:dyDescent="0.3">
      <c r="A14" s="81" t="s">
        <v>29</v>
      </c>
      <c r="B14" s="82"/>
      <c r="C14" s="82"/>
      <c r="D14" s="83">
        <f>MAX(D8:D10)</f>
        <v>52.404447509515997</v>
      </c>
      <c r="E14" s="82"/>
      <c r="F14" s="83">
        <f>MAX(F8:F10)</f>
        <v>70.686238533611601</v>
      </c>
      <c r="G14" s="82"/>
      <c r="H14" s="83">
        <f>MAX(H8:H10)</f>
        <v>-88.153604637121106</v>
      </c>
      <c r="I14" s="82"/>
      <c r="J14" s="83">
        <f>MAX(J8:J10)</f>
        <v>-37.662766213767199</v>
      </c>
      <c r="K14" s="82"/>
      <c r="L14" s="83">
        <f>MAX(L8:L10)</f>
        <v>126.133752339929</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7" t="s">
        <v>349</v>
      </c>
    </row>
    <row r="3" spans="1:19" ht="15.75" thickBot="1" x14ac:dyDescent="0.3">
      <c r="A3" s="128"/>
    </row>
    <row r="4" spans="1:19" ht="15.75" thickBot="1" x14ac:dyDescent="0.3"/>
    <row r="5" spans="1:19" x14ac:dyDescent="0.25">
      <c r="A5" s="32" t="s">
        <v>350</v>
      </c>
      <c r="B5" s="125" t="s">
        <v>8</v>
      </c>
      <c r="C5" s="125" t="s">
        <v>9</v>
      </c>
      <c r="D5" s="131" t="s">
        <v>48</v>
      </c>
      <c r="E5" s="131"/>
      <c r="F5" s="131" t="s">
        <v>1</v>
      </c>
      <c r="G5" s="131"/>
      <c r="H5" s="131" t="s">
        <v>2</v>
      </c>
      <c r="I5" s="131"/>
      <c r="J5" s="131" t="s">
        <v>3</v>
      </c>
      <c r="K5" s="131"/>
      <c r="L5" s="131" t="s">
        <v>4</v>
      </c>
      <c r="M5" s="131"/>
      <c r="N5" s="131" t="s">
        <v>385</v>
      </c>
      <c r="O5" s="131"/>
      <c r="P5" s="131" t="s">
        <v>5</v>
      </c>
      <c r="Q5" s="131"/>
      <c r="R5" s="131" t="s">
        <v>46</v>
      </c>
      <c r="S5" s="134"/>
    </row>
    <row r="6" spans="1:19" x14ac:dyDescent="0.25">
      <c r="A6" s="18" t="s">
        <v>7</v>
      </c>
      <c r="B6" s="126"/>
      <c r="C6" s="126"/>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43959</v>
      </c>
      <c r="C8" s="69">
        <f>VLOOKUP($A8,'Return Data'!$A$7:$R$526,3,0)</f>
        <v>32.951500000000003</v>
      </c>
      <c r="D8" s="69">
        <f>VLOOKUP($A8,'Return Data'!$A$7:$R$526,10,0)</f>
        <v>7.2876755822723398</v>
      </c>
      <c r="E8" s="70">
        <f>RANK(D8,D$8:D$37,0)</f>
        <v>25</v>
      </c>
      <c r="F8" s="69">
        <f>VLOOKUP($A8,'Return Data'!$A$7:$R$526,11,0)</f>
        <v>-1.92129548730706</v>
      </c>
      <c r="G8" s="70">
        <f>RANK(F8,F$8:F$37,0)</f>
        <v>26</v>
      </c>
      <c r="H8" s="69">
        <f>VLOOKUP($A8,'Return Data'!$A$7:$R$526,12,0)</f>
        <v>-4.6426896969698301</v>
      </c>
      <c r="I8" s="70">
        <f>RANK(H8,H$8:H$37,0)</f>
        <v>27</v>
      </c>
      <c r="J8" s="69">
        <f>VLOOKUP($A8,'Return Data'!$A$7:$R$526,13,0)</f>
        <v>-5.1016196430479797</v>
      </c>
      <c r="K8" s="70">
        <f>RANK(J8,J$8:J$37,0)</f>
        <v>28</v>
      </c>
      <c r="L8" s="69">
        <f>VLOOKUP($A8,'Return Data'!$A$7:$R$526,14,0)</f>
        <v>0.77807650219744395</v>
      </c>
      <c r="M8" s="70">
        <f>RANK(L8,L$8:L$37,0)</f>
        <v>26</v>
      </c>
      <c r="N8" s="69">
        <f>VLOOKUP($A8,'Return Data'!$A$7:$R$526,18,0)</f>
        <v>0</v>
      </c>
      <c r="O8" s="70">
        <f>RANK(N8,N$8:N$37,0)</f>
        <v>1</v>
      </c>
      <c r="P8" s="69">
        <f>VLOOKUP($A8,'Return Data'!$A$7:$R$526,15,0)</f>
        <v>3.6429553309954001</v>
      </c>
      <c r="Q8" s="70">
        <f>RANK(P8,P$8:P$37,0)</f>
        <v>24</v>
      </c>
      <c r="R8" s="69">
        <f>VLOOKUP($A8,'Return Data'!$A$7:$R$526,17,0)</f>
        <v>9.4611207792814795</v>
      </c>
      <c r="S8" s="71">
        <f>RANK(R8,R$8:R$37,0)</f>
        <v>24</v>
      </c>
    </row>
    <row r="9" spans="1:19" x14ac:dyDescent="0.25">
      <c r="A9" s="86" t="s">
        <v>54</v>
      </c>
      <c r="B9" s="68">
        <f>VLOOKUP($A9,'Return Data'!$A$7:$R$526,2,0)</f>
        <v>43959</v>
      </c>
      <c r="C9" s="69">
        <f>VLOOKUP($A9,'Return Data'!$A$7:$R$526,3,0)</f>
        <v>1.4522999999999999</v>
      </c>
      <c r="D9" s="69">
        <f>VLOOKUP($A9,'Return Data'!$A$7:$R$526,10,0)</f>
        <v>0</v>
      </c>
      <c r="E9" s="70">
        <f t="shared" ref="E9:G37" si="0">RANK(D9,D$8:D$37,0)</f>
        <v>26</v>
      </c>
      <c r="F9" s="69">
        <f>VLOOKUP($A9,'Return Data'!$A$7:$R$526,11,0)</f>
        <v>-101.69720801402499</v>
      </c>
      <c r="G9" s="70">
        <f t="shared" si="0"/>
        <v>29</v>
      </c>
      <c r="H9" s="69"/>
      <c r="I9" s="70"/>
      <c r="J9" s="69"/>
      <c r="K9" s="70"/>
      <c r="L9" s="69"/>
      <c r="M9" s="70"/>
      <c r="N9" s="69"/>
      <c r="O9" s="70"/>
      <c r="P9" s="69"/>
      <c r="Q9" s="70"/>
      <c r="R9" s="69">
        <f>VLOOKUP($A9,'Return Data'!$A$7:$R$526,17,0)</f>
        <v>-52.956981568063597</v>
      </c>
      <c r="S9" s="71">
        <f t="shared" ref="S9:S37" si="1">RANK(R9,R$8:R$37,0)</f>
        <v>30</v>
      </c>
    </row>
    <row r="10" spans="1:19" x14ac:dyDescent="0.25">
      <c r="A10" s="86" t="s">
        <v>55</v>
      </c>
      <c r="B10" s="68">
        <f>VLOOKUP($A10,'Return Data'!$A$7:$R$526,2,0)</f>
        <v>43959</v>
      </c>
      <c r="C10" s="69">
        <f>VLOOKUP($A10,'Return Data'!$A$7:$R$526,3,0)</f>
        <v>23.355399999999999</v>
      </c>
      <c r="D10" s="69">
        <f>VLOOKUP($A10,'Return Data'!$A$7:$R$526,10,0)</f>
        <v>57.867384316363797</v>
      </c>
      <c r="E10" s="70">
        <f t="shared" si="0"/>
        <v>5</v>
      </c>
      <c r="F10" s="69">
        <f>VLOOKUP($A10,'Return Data'!$A$7:$R$526,11,0)</f>
        <v>12.6669897301158</v>
      </c>
      <c r="G10" s="70">
        <f t="shared" si="0"/>
        <v>12</v>
      </c>
      <c r="H10" s="69">
        <f>VLOOKUP($A10,'Return Data'!$A$7:$R$526,12,0)</f>
        <v>15.409525579474201</v>
      </c>
      <c r="I10" s="70">
        <f t="shared" ref="I10" si="2">RANK(H10,H$8:H$37,0)</f>
        <v>5</v>
      </c>
      <c r="J10" s="69">
        <f>VLOOKUP($A10,'Return Data'!$A$7:$R$526,13,0)</f>
        <v>11.689284025074899</v>
      </c>
      <c r="K10" s="70">
        <f t="shared" ref="K10" si="3">RANK(J10,J$8:J$37,0)</f>
        <v>5</v>
      </c>
      <c r="L10" s="69">
        <f>VLOOKUP($A10,'Return Data'!$A$7:$R$526,14,0)</f>
        <v>15.057604928880099</v>
      </c>
      <c r="M10" s="70">
        <f t="shared" ref="M10" si="4">RANK(L10,L$8:L$37,0)</f>
        <v>5</v>
      </c>
      <c r="N10" s="69">
        <f>VLOOKUP($A10,'Return Data'!$A$7:$R$526,18,0)</f>
        <v>0</v>
      </c>
      <c r="O10" s="70">
        <f t="shared" ref="O10" si="5">RANK(N10,N$8:N$37,0)</f>
        <v>1</v>
      </c>
      <c r="P10" s="69">
        <f>VLOOKUP($A10,'Return Data'!$A$7:$R$526,15,0)</f>
        <v>10.307882078835201</v>
      </c>
      <c r="Q10" s="70">
        <f t="shared" ref="Q10" si="6">RANK(P10,P$8:P$37,0)</f>
        <v>5</v>
      </c>
      <c r="R10" s="69">
        <f>VLOOKUP($A10,'Return Data'!$A$7:$R$526,17,0)</f>
        <v>13.6544170886492</v>
      </c>
      <c r="S10" s="71">
        <f t="shared" si="1"/>
        <v>4</v>
      </c>
    </row>
    <row r="11" spans="1:19" x14ac:dyDescent="0.25">
      <c r="A11" s="86" t="s">
        <v>56</v>
      </c>
      <c r="B11" s="68">
        <f>VLOOKUP($A11,'Return Data'!$A$7:$R$526,2,0)</f>
        <v>43959</v>
      </c>
      <c r="C11" s="69">
        <f>VLOOKUP($A11,'Return Data'!$A$7:$R$526,3,0)</f>
        <v>18.402799999999999</v>
      </c>
      <c r="D11" s="69">
        <f>VLOOKUP($A11,'Return Data'!$A$7:$R$526,10,0)</f>
        <v>42.532562481722401</v>
      </c>
      <c r="E11" s="70">
        <f t="shared" si="0"/>
        <v>13</v>
      </c>
      <c r="F11" s="69">
        <f>VLOOKUP($A11,'Return Data'!$A$7:$R$526,11,0)</f>
        <v>13.788394707051101</v>
      </c>
      <c r="G11" s="70">
        <f t="shared" si="0"/>
        <v>10</v>
      </c>
      <c r="H11" s="69">
        <f>VLOOKUP($A11,'Return Data'!$A$7:$R$526,12,0)</f>
        <v>11.901198404977499</v>
      </c>
      <c r="I11" s="70">
        <f t="shared" ref="I11" si="7">RANK(H11,H$8:H$37,0)</f>
        <v>14</v>
      </c>
      <c r="J11" s="69">
        <f>VLOOKUP($A11,'Return Data'!$A$7:$R$526,13,0)</f>
        <v>7.8199326376272298</v>
      </c>
      <c r="K11" s="70">
        <f t="shared" ref="K11" si="8">RANK(J11,J$8:J$37,0)</f>
        <v>18</v>
      </c>
      <c r="L11" s="69">
        <f>VLOOKUP($A11,'Return Data'!$A$7:$R$526,14,0)</f>
        <v>1.5083945791298401</v>
      </c>
      <c r="M11" s="70">
        <f t="shared" ref="M11" si="9">RANK(L11,L$8:L$37,0)</f>
        <v>25</v>
      </c>
      <c r="N11" s="69">
        <f>VLOOKUP($A11,'Return Data'!$A$7:$R$526,18,0)</f>
        <v>0</v>
      </c>
      <c r="O11" s="70">
        <f t="shared" ref="O11" si="10">RANK(N11,N$8:N$37,0)</f>
        <v>1</v>
      </c>
      <c r="P11" s="69">
        <f>VLOOKUP($A11,'Return Data'!$A$7:$R$526,15,0)</f>
        <v>4.4640310920225499</v>
      </c>
      <c r="Q11" s="70">
        <f t="shared" ref="Q11" si="11">RANK(P11,P$8:P$37,0)</f>
        <v>23</v>
      </c>
      <c r="R11" s="69">
        <f>VLOOKUP($A11,'Return Data'!$A$7:$R$526,17,0)</f>
        <v>10.1665274439836</v>
      </c>
      <c r="S11" s="71">
        <f t="shared" si="1"/>
        <v>20</v>
      </c>
    </row>
    <row r="12" spans="1:19" x14ac:dyDescent="0.25">
      <c r="A12" s="86" t="s">
        <v>57</v>
      </c>
      <c r="B12" s="68">
        <f>VLOOKUP($A12,'Return Data'!$A$7:$R$526,2,0)</f>
        <v>43959</v>
      </c>
      <c r="C12" s="69">
        <f>VLOOKUP($A12,'Return Data'!$A$7:$R$526,3,0)</f>
        <v>37.082099999999997</v>
      </c>
      <c r="D12" s="69">
        <f>VLOOKUP($A12,'Return Data'!$A$7:$R$526,10,0)</f>
        <v>46.7414072169856</v>
      </c>
      <c r="E12" s="70">
        <f t="shared" si="0"/>
        <v>12</v>
      </c>
      <c r="F12" s="69">
        <f>VLOOKUP($A12,'Return Data'!$A$7:$R$526,11,0)</f>
        <v>15.726745860142699</v>
      </c>
      <c r="G12" s="70">
        <f t="shared" si="0"/>
        <v>7</v>
      </c>
      <c r="H12" s="69">
        <f>VLOOKUP($A12,'Return Data'!$A$7:$R$526,12,0)</f>
        <v>14.5366290672704</v>
      </c>
      <c r="I12" s="70">
        <f t="shared" ref="I12" si="12">RANK(H12,H$8:H$37,0)</f>
        <v>8</v>
      </c>
      <c r="J12" s="69">
        <f>VLOOKUP($A12,'Return Data'!$A$7:$R$526,13,0)</f>
        <v>10.268630786754899</v>
      </c>
      <c r="K12" s="70">
        <f t="shared" ref="K12" si="13">RANK(J12,J$8:J$37,0)</f>
        <v>10</v>
      </c>
      <c r="L12" s="69">
        <f>VLOOKUP($A12,'Return Data'!$A$7:$R$526,14,0)</f>
        <v>12.70928548056</v>
      </c>
      <c r="M12" s="70">
        <f t="shared" ref="M12" si="14">RANK(L12,L$8:L$37,0)</f>
        <v>16</v>
      </c>
      <c r="N12" s="69">
        <f>VLOOKUP($A12,'Return Data'!$A$7:$R$526,18,0)</f>
        <v>0</v>
      </c>
      <c r="O12" s="70">
        <f t="shared" ref="O12" si="15">RANK(N12,N$8:N$37,0)</f>
        <v>1</v>
      </c>
      <c r="P12" s="69">
        <f>VLOOKUP($A12,'Return Data'!$A$7:$R$526,15,0)</f>
        <v>8.9845526464868506</v>
      </c>
      <c r="Q12" s="70">
        <f t="shared" ref="Q12" si="16">RANK(P12,P$8:P$37,0)</f>
        <v>11</v>
      </c>
      <c r="R12" s="69">
        <f>VLOOKUP($A12,'Return Data'!$A$7:$R$526,17,0)</f>
        <v>12.6814646499995</v>
      </c>
      <c r="S12" s="71">
        <f t="shared" si="1"/>
        <v>10</v>
      </c>
    </row>
    <row r="13" spans="1:19" x14ac:dyDescent="0.25">
      <c r="A13" s="86" t="s">
        <v>58</v>
      </c>
      <c r="B13" s="68">
        <f>VLOOKUP($A13,'Return Data'!$A$7:$R$526,2,0)</f>
        <v>43959</v>
      </c>
      <c r="C13" s="69">
        <f>VLOOKUP($A13,'Return Data'!$A$7:$R$526,3,0)</f>
        <v>24.249099999999999</v>
      </c>
      <c r="D13" s="69">
        <f>VLOOKUP($A13,'Return Data'!$A$7:$R$526,10,0)</f>
        <v>52.539222982710399</v>
      </c>
      <c r="E13" s="70">
        <f t="shared" si="0"/>
        <v>7</v>
      </c>
      <c r="F13" s="69">
        <f>VLOOKUP($A13,'Return Data'!$A$7:$R$526,11,0)</f>
        <v>18.106905485847602</v>
      </c>
      <c r="G13" s="70">
        <f t="shared" si="0"/>
        <v>6</v>
      </c>
      <c r="H13" s="69">
        <f>VLOOKUP($A13,'Return Data'!$A$7:$R$526,12,0)</f>
        <v>13.6765166466501</v>
      </c>
      <c r="I13" s="70">
        <f t="shared" ref="I13" si="17">RANK(H13,H$8:H$37,0)</f>
        <v>11</v>
      </c>
      <c r="J13" s="69">
        <f>VLOOKUP($A13,'Return Data'!$A$7:$R$526,13,0)</f>
        <v>9.3160774506335908</v>
      </c>
      <c r="K13" s="70">
        <f t="shared" ref="K13" si="18">RANK(J13,J$8:J$37,0)</f>
        <v>13</v>
      </c>
      <c r="L13" s="69">
        <f>VLOOKUP($A13,'Return Data'!$A$7:$R$526,14,0)</f>
        <v>13.924563347578999</v>
      </c>
      <c r="M13" s="70">
        <f t="shared" ref="M13" si="19">RANK(L13,L$8:L$37,0)</f>
        <v>10</v>
      </c>
      <c r="N13" s="69">
        <f>VLOOKUP($A13,'Return Data'!$A$7:$R$526,18,0)</f>
        <v>0</v>
      </c>
      <c r="O13" s="70">
        <f t="shared" ref="O13" si="20">RANK(N13,N$8:N$37,0)</f>
        <v>1</v>
      </c>
      <c r="P13" s="69">
        <f>VLOOKUP($A13,'Return Data'!$A$7:$R$526,15,0)</f>
        <v>8.3652087221247502</v>
      </c>
      <c r="Q13" s="70">
        <f t="shared" ref="Q13" si="21">RANK(P13,P$8:P$37,0)</f>
        <v>13</v>
      </c>
      <c r="R13" s="69">
        <f>VLOOKUP($A13,'Return Data'!$A$7:$R$526,17,0)</f>
        <v>12.646333931754</v>
      </c>
      <c r="S13" s="71">
        <f t="shared" si="1"/>
        <v>11</v>
      </c>
    </row>
    <row r="14" spans="1:19" x14ac:dyDescent="0.25">
      <c r="A14" s="86" t="s">
        <v>59</v>
      </c>
      <c r="B14" s="68">
        <f>VLOOKUP($A14,'Return Data'!$A$7:$R$526,2,0)</f>
        <v>43959</v>
      </c>
      <c r="C14" s="69">
        <f>VLOOKUP($A14,'Return Data'!$A$7:$R$526,3,0)</f>
        <v>2602.8544000000002</v>
      </c>
      <c r="D14" s="69">
        <f>VLOOKUP($A14,'Return Data'!$A$7:$R$526,10,0)</f>
        <v>62.290517052607903</v>
      </c>
      <c r="E14" s="70">
        <f t="shared" si="0"/>
        <v>2</v>
      </c>
      <c r="F14" s="69">
        <f>VLOOKUP($A14,'Return Data'!$A$7:$R$526,11,0)</f>
        <v>23.179720811242898</v>
      </c>
      <c r="G14" s="70">
        <f t="shared" si="0"/>
        <v>2</v>
      </c>
      <c r="H14" s="69">
        <f>VLOOKUP($A14,'Return Data'!$A$7:$R$526,12,0)</f>
        <v>18.752475720217799</v>
      </c>
      <c r="I14" s="70">
        <f t="shared" ref="I14" si="22">RANK(H14,H$8:H$37,0)</f>
        <v>1</v>
      </c>
      <c r="J14" s="69">
        <f>VLOOKUP($A14,'Return Data'!$A$7:$R$526,13,0)</f>
        <v>16.595364683122899</v>
      </c>
      <c r="K14" s="70">
        <f t="shared" ref="K14" si="23">RANK(J14,J$8:J$37,0)</f>
        <v>1</v>
      </c>
      <c r="L14" s="69">
        <f>VLOOKUP($A14,'Return Data'!$A$7:$R$526,14,0)</f>
        <v>16.905354830778801</v>
      </c>
      <c r="M14" s="70">
        <f t="shared" ref="M14" si="24">RANK(L14,L$8:L$37,0)</f>
        <v>4</v>
      </c>
      <c r="N14" s="69">
        <f>VLOOKUP($A14,'Return Data'!$A$7:$R$526,18,0)</f>
        <v>0</v>
      </c>
      <c r="O14" s="70">
        <f t="shared" ref="O14" si="25">RANK(N14,N$8:N$37,0)</f>
        <v>1</v>
      </c>
      <c r="P14" s="69">
        <f>VLOOKUP($A14,'Return Data'!$A$7:$R$526,15,0)</f>
        <v>10.1822678855318</v>
      </c>
      <c r="Q14" s="70">
        <f t="shared" ref="Q14" si="26">RANK(P14,P$8:P$37,0)</f>
        <v>6</v>
      </c>
      <c r="R14" s="69">
        <f>VLOOKUP($A14,'Return Data'!$A$7:$R$526,17,0)</f>
        <v>12.932008315589201</v>
      </c>
      <c r="S14" s="71">
        <f t="shared" si="1"/>
        <v>9</v>
      </c>
    </row>
    <row r="15" spans="1:19" x14ac:dyDescent="0.25">
      <c r="A15" s="86" t="s">
        <v>60</v>
      </c>
      <c r="B15" s="68">
        <f>VLOOKUP($A15,'Return Data'!$A$7:$R$526,2,0)</f>
        <v>43959</v>
      </c>
      <c r="C15" s="69">
        <f>VLOOKUP($A15,'Return Data'!$A$7:$R$526,3,0)</f>
        <v>23.476900000000001</v>
      </c>
      <c r="D15" s="69">
        <f>VLOOKUP($A15,'Return Data'!$A$7:$R$526,10,0)</f>
        <v>12.333504006517201</v>
      </c>
      <c r="E15" s="70">
        <f t="shared" si="0"/>
        <v>23</v>
      </c>
      <c r="F15" s="69">
        <f>VLOOKUP($A15,'Return Data'!$A$7:$R$526,11,0)</f>
        <v>11.524396151409601</v>
      </c>
      <c r="G15" s="70">
        <f t="shared" si="0"/>
        <v>15</v>
      </c>
      <c r="H15" s="69">
        <f>VLOOKUP($A15,'Return Data'!$A$7:$R$526,12,0)</f>
        <v>10.430886407755199</v>
      </c>
      <c r="I15" s="70">
        <f t="shared" ref="I15" si="27">RANK(H15,H$8:H$37,0)</f>
        <v>17</v>
      </c>
      <c r="J15" s="69">
        <f>VLOOKUP($A15,'Return Data'!$A$7:$R$526,13,0)</f>
        <v>8.0566047876195199</v>
      </c>
      <c r="K15" s="70">
        <f t="shared" ref="K15" si="28">RANK(J15,J$8:J$37,0)</f>
        <v>17</v>
      </c>
      <c r="L15" s="69">
        <f>VLOOKUP($A15,'Return Data'!$A$7:$R$526,14,0)</f>
        <v>13.304606786761999</v>
      </c>
      <c r="M15" s="70">
        <f t="shared" ref="M15" si="29">RANK(L15,L$8:L$37,0)</f>
        <v>13</v>
      </c>
      <c r="N15" s="69">
        <f>VLOOKUP($A15,'Return Data'!$A$7:$R$526,18,0)</f>
        <v>0</v>
      </c>
      <c r="O15" s="70">
        <f t="shared" ref="O15" si="30">RANK(N15,N$8:N$37,0)</f>
        <v>1</v>
      </c>
      <c r="P15" s="69">
        <f>VLOOKUP($A15,'Return Data'!$A$7:$R$526,15,0)</f>
        <v>9.7405017304834107</v>
      </c>
      <c r="Q15" s="70">
        <f t="shared" ref="Q15" si="31">RANK(P15,P$8:P$37,0)</f>
        <v>8</v>
      </c>
      <c r="R15" s="69">
        <f>VLOOKUP($A15,'Return Data'!$A$7:$R$526,17,0)</f>
        <v>11.5472240437535</v>
      </c>
      <c r="S15" s="71">
        <f t="shared" si="1"/>
        <v>14</v>
      </c>
    </row>
    <row r="16" spans="1:19" x14ac:dyDescent="0.25">
      <c r="A16" s="86" t="s">
        <v>61</v>
      </c>
      <c r="B16" s="68">
        <f>VLOOKUP($A16,'Return Data'!$A$7:$R$526,2,0)</f>
        <v>43959</v>
      </c>
      <c r="C16" s="69">
        <f>VLOOKUP($A16,'Return Data'!$A$7:$R$526,3,0)</f>
        <v>69.315799999999996</v>
      </c>
      <c r="D16" s="69">
        <f>VLOOKUP($A16,'Return Data'!$A$7:$R$526,10,0)</f>
        <v>-23.913297645397702</v>
      </c>
      <c r="E16" s="70">
        <f t="shared" si="0"/>
        <v>29</v>
      </c>
      <c r="F16" s="69">
        <f>VLOOKUP($A16,'Return Data'!$A$7:$R$526,11,0)</f>
        <v>-12.9786279761781</v>
      </c>
      <c r="G16" s="70">
        <f t="shared" si="0"/>
        <v>28</v>
      </c>
      <c r="H16" s="69">
        <f>VLOOKUP($A16,'Return Data'!$A$7:$R$526,12,0)</f>
        <v>-9.5791251679822906</v>
      </c>
      <c r="I16" s="70">
        <f t="shared" ref="I16" si="32">RANK(H16,H$8:H$37,0)</f>
        <v>28</v>
      </c>
      <c r="J16" s="69">
        <f>VLOOKUP($A16,'Return Data'!$A$7:$R$526,13,0)</f>
        <v>-4.5503792208559499</v>
      </c>
      <c r="K16" s="70">
        <f t="shared" ref="K16" si="33">RANK(J16,J$8:J$37,0)</f>
        <v>27</v>
      </c>
      <c r="L16" s="69">
        <f>VLOOKUP($A16,'Return Data'!$A$7:$R$526,14,0)</f>
        <v>-1.3340320777805099</v>
      </c>
      <c r="M16" s="70">
        <f t="shared" ref="M16" si="34">RANK(L16,L$8:L$37,0)</f>
        <v>27</v>
      </c>
      <c r="N16" s="69">
        <f>VLOOKUP($A16,'Return Data'!$A$7:$R$526,18,0)</f>
        <v>0</v>
      </c>
      <c r="O16" s="70">
        <f t="shared" ref="O16" si="35">RANK(N16,N$8:N$37,0)</f>
        <v>1</v>
      </c>
      <c r="P16" s="69">
        <f>VLOOKUP($A16,'Return Data'!$A$7:$R$526,15,0)</f>
        <v>5.7412883506991896</v>
      </c>
      <c r="Q16" s="70">
        <f t="shared" ref="Q16" si="36">RANK(P16,P$8:P$37,0)</f>
        <v>19</v>
      </c>
      <c r="R16" s="69">
        <f>VLOOKUP($A16,'Return Data'!$A$7:$R$526,17,0)</f>
        <v>10.5853551660721</v>
      </c>
      <c r="S16" s="71">
        <f t="shared" si="1"/>
        <v>18</v>
      </c>
    </row>
    <row r="17" spans="1:19" x14ac:dyDescent="0.25">
      <c r="A17" s="86" t="s">
        <v>62</v>
      </c>
      <c r="B17" s="68">
        <f>VLOOKUP($A17,'Return Data'!$A$7:$R$526,2,0)</f>
        <v>43959</v>
      </c>
      <c r="C17" s="69">
        <f>VLOOKUP($A17,'Return Data'!$A$7:$R$526,3,0)</f>
        <v>67.945499999999996</v>
      </c>
      <c r="D17" s="69">
        <f>VLOOKUP($A17,'Return Data'!$A$7:$R$526,10,0)</f>
        <v>22.243511735625599</v>
      </c>
      <c r="E17" s="70">
        <f t="shared" si="0"/>
        <v>21</v>
      </c>
      <c r="F17" s="69">
        <f>VLOOKUP($A17,'Return Data'!$A$7:$R$526,11,0)</f>
        <v>6.3109233164395198</v>
      </c>
      <c r="G17" s="70">
        <f t="shared" si="0"/>
        <v>21</v>
      </c>
      <c r="H17" s="69">
        <f>VLOOKUP($A17,'Return Data'!$A$7:$R$526,12,0)</f>
        <v>8.5048747295434897</v>
      </c>
      <c r="I17" s="70">
        <f t="shared" ref="I17" si="37">RANK(H17,H$8:H$37,0)</f>
        <v>20</v>
      </c>
      <c r="J17" s="69">
        <f>VLOOKUP($A17,'Return Data'!$A$7:$R$526,13,0)</f>
        <v>8.1224122082308394</v>
      </c>
      <c r="K17" s="70">
        <f t="shared" ref="K17" si="38">RANK(J17,J$8:J$37,0)</f>
        <v>16</v>
      </c>
      <c r="L17" s="69">
        <f>VLOOKUP($A17,'Return Data'!$A$7:$R$526,14,0)</f>
        <v>9.5962885121555903</v>
      </c>
      <c r="M17" s="70">
        <f t="shared" ref="M17" si="39">RANK(L17,L$8:L$37,0)</f>
        <v>19</v>
      </c>
      <c r="N17" s="69">
        <f>VLOOKUP($A17,'Return Data'!$A$7:$R$526,18,0)</f>
        <v>0</v>
      </c>
      <c r="O17" s="70">
        <f t="shared" ref="O17" si="40">RANK(N17,N$8:N$37,0)</f>
        <v>1</v>
      </c>
      <c r="P17" s="69">
        <f>VLOOKUP($A17,'Return Data'!$A$7:$R$526,15,0)</f>
        <v>5.2521825762238503</v>
      </c>
      <c r="Q17" s="70">
        <f t="shared" ref="Q17" si="41">RANK(P17,P$8:P$37,0)</f>
        <v>21</v>
      </c>
      <c r="R17" s="69">
        <f>VLOOKUP($A17,'Return Data'!$A$7:$R$526,17,0)</f>
        <v>10.418622739154699</v>
      </c>
      <c r="S17" s="71">
        <f t="shared" si="1"/>
        <v>19</v>
      </c>
    </row>
    <row r="18" spans="1:19" x14ac:dyDescent="0.25">
      <c r="A18" s="86" t="s">
        <v>63</v>
      </c>
      <c r="B18" s="68">
        <f>VLOOKUP($A18,'Return Data'!$A$7:$R$526,2,0)</f>
        <v>43959</v>
      </c>
      <c r="C18" s="69">
        <f>VLOOKUP($A18,'Return Data'!$A$7:$R$526,3,0)</f>
        <v>28.7028</v>
      </c>
      <c r="D18" s="69">
        <f>VLOOKUP($A18,'Return Data'!$A$7:$R$526,10,0)</f>
        <v>32.358341201941897</v>
      </c>
      <c r="E18" s="70">
        <f t="shared" si="0"/>
        <v>17</v>
      </c>
      <c r="F18" s="69">
        <f>VLOOKUP($A18,'Return Data'!$A$7:$R$526,11,0)</f>
        <v>10.5350810115507</v>
      </c>
      <c r="G18" s="70">
        <f t="shared" si="0"/>
        <v>17</v>
      </c>
      <c r="H18" s="69">
        <f>VLOOKUP($A18,'Return Data'!$A$7:$R$526,12,0)</f>
        <v>10.2086554178087</v>
      </c>
      <c r="I18" s="70">
        <f t="shared" ref="I18" si="42">RANK(H18,H$8:H$37,0)</f>
        <v>18</v>
      </c>
      <c r="J18" s="69">
        <f>VLOOKUP($A18,'Return Data'!$A$7:$R$526,13,0)</f>
        <v>7.5281086044335499</v>
      </c>
      <c r="K18" s="70">
        <f t="shared" ref="K18" si="43">RANK(J18,J$8:J$37,0)</f>
        <v>19</v>
      </c>
      <c r="L18" s="69">
        <f>VLOOKUP($A18,'Return Data'!$A$7:$R$526,14,0)</f>
        <v>12.841757845214699</v>
      </c>
      <c r="M18" s="70">
        <f t="shared" ref="M18" si="44">RANK(L18,L$8:L$37,0)</f>
        <v>14</v>
      </c>
      <c r="N18" s="69">
        <f>VLOOKUP($A18,'Return Data'!$A$7:$R$526,18,0)</f>
        <v>0</v>
      </c>
      <c r="O18" s="70">
        <f t="shared" ref="O18" si="45">RANK(N18,N$8:N$37,0)</f>
        <v>1</v>
      </c>
      <c r="P18" s="69">
        <f>VLOOKUP($A18,'Return Data'!$A$7:$R$526,15,0)</f>
        <v>8.1989230784637694</v>
      </c>
      <c r="Q18" s="70">
        <f t="shared" ref="Q18" si="46">RANK(P18,P$8:P$37,0)</f>
        <v>15</v>
      </c>
      <c r="R18" s="69">
        <f>VLOOKUP($A18,'Return Data'!$A$7:$R$526,17,0)</f>
        <v>10.676845681612599</v>
      </c>
      <c r="S18" s="71">
        <f t="shared" si="1"/>
        <v>17</v>
      </c>
    </row>
    <row r="19" spans="1:19" x14ac:dyDescent="0.25">
      <c r="A19" s="86" t="s">
        <v>64</v>
      </c>
      <c r="B19" s="68">
        <f>VLOOKUP($A19,'Return Data'!$A$7:$R$526,2,0)</f>
        <v>43959</v>
      </c>
      <c r="C19" s="69">
        <f>VLOOKUP($A19,'Return Data'!$A$7:$R$526,3,0)</f>
        <v>27.148700000000002</v>
      </c>
      <c r="D19" s="69">
        <f>VLOOKUP($A19,'Return Data'!$A$7:$R$526,10,0)</f>
        <v>36.5361899847735</v>
      </c>
      <c r="E19" s="70">
        <f t="shared" si="0"/>
        <v>15</v>
      </c>
      <c r="F19" s="69">
        <f>VLOOKUP($A19,'Return Data'!$A$7:$R$526,11,0)</f>
        <v>12.1750396069249</v>
      </c>
      <c r="G19" s="70">
        <f t="shared" si="0"/>
        <v>13</v>
      </c>
      <c r="H19" s="69">
        <f>VLOOKUP($A19,'Return Data'!$A$7:$R$526,12,0)</f>
        <v>13.934627313053101</v>
      </c>
      <c r="I19" s="70">
        <f t="shared" ref="I19" si="47">RANK(H19,H$8:H$37,0)</f>
        <v>9</v>
      </c>
      <c r="J19" s="69">
        <f>VLOOKUP($A19,'Return Data'!$A$7:$R$526,13,0)</f>
        <v>11.3798734271783</v>
      </c>
      <c r="K19" s="70">
        <f t="shared" ref="K19" si="48">RANK(J19,J$8:J$37,0)</f>
        <v>6</v>
      </c>
      <c r="L19" s="69">
        <f>VLOOKUP($A19,'Return Data'!$A$7:$R$526,14,0)</f>
        <v>13.360329689790699</v>
      </c>
      <c r="M19" s="70">
        <f t="shared" ref="M19" si="49">RANK(L19,L$8:L$37,0)</f>
        <v>12</v>
      </c>
      <c r="N19" s="69">
        <f>VLOOKUP($A19,'Return Data'!$A$7:$R$526,18,0)</f>
        <v>0</v>
      </c>
      <c r="O19" s="70">
        <f t="shared" ref="O19" si="50">RANK(N19,N$8:N$37,0)</f>
        <v>1</v>
      </c>
      <c r="P19" s="69">
        <f>VLOOKUP($A19,'Return Data'!$A$7:$R$526,15,0)</f>
        <v>10.136095574013099</v>
      </c>
      <c r="Q19" s="70">
        <f t="shared" ref="Q19" si="51">RANK(P19,P$8:P$37,0)</f>
        <v>7</v>
      </c>
      <c r="R19" s="69">
        <f>VLOOKUP($A19,'Return Data'!$A$7:$R$526,17,0)</f>
        <v>15.878287901965299</v>
      </c>
      <c r="S19" s="71">
        <f t="shared" si="1"/>
        <v>1</v>
      </c>
    </row>
    <row r="20" spans="1:19" x14ac:dyDescent="0.25">
      <c r="A20" s="86" t="s">
        <v>65</v>
      </c>
      <c r="B20" s="68">
        <f>VLOOKUP($A20,'Return Data'!$A$7:$R$526,2,0)</f>
        <v>43959</v>
      </c>
      <c r="C20" s="69">
        <f>VLOOKUP($A20,'Return Data'!$A$7:$R$526,3,0)</f>
        <v>17.075600000000001</v>
      </c>
      <c r="D20" s="69">
        <f>VLOOKUP($A20,'Return Data'!$A$7:$R$526,10,0)</f>
        <v>17.1683097755079</v>
      </c>
      <c r="E20" s="70">
        <f t="shared" si="0"/>
        <v>22</v>
      </c>
      <c r="F20" s="69">
        <f>VLOOKUP($A20,'Return Data'!$A$7:$R$526,11,0)</f>
        <v>3.9734840658657902</v>
      </c>
      <c r="G20" s="70">
        <f t="shared" si="0"/>
        <v>24</v>
      </c>
      <c r="H20" s="69">
        <f>VLOOKUP($A20,'Return Data'!$A$7:$R$526,12,0)</f>
        <v>9.1785797906459692</v>
      </c>
      <c r="I20" s="70">
        <f t="shared" ref="I20" si="52">RANK(H20,H$8:H$37,0)</f>
        <v>19</v>
      </c>
      <c r="J20" s="69">
        <f>VLOOKUP($A20,'Return Data'!$A$7:$R$526,13,0)</f>
        <v>6.4551194207625198</v>
      </c>
      <c r="K20" s="70">
        <f t="shared" ref="K20" si="53">RANK(J20,J$8:J$37,0)</f>
        <v>21</v>
      </c>
      <c r="L20" s="69">
        <f>VLOOKUP($A20,'Return Data'!$A$7:$R$526,14,0)</f>
        <v>6.4334240037630899</v>
      </c>
      <c r="M20" s="70">
        <f t="shared" ref="M20" si="54">RANK(L20,L$8:L$37,0)</f>
        <v>22</v>
      </c>
      <c r="N20" s="69">
        <f>VLOOKUP($A20,'Return Data'!$A$7:$R$526,18,0)</f>
        <v>0</v>
      </c>
      <c r="O20" s="70">
        <f t="shared" ref="O20" si="55">RANK(N20,N$8:N$37,0)</f>
        <v>1</v>
      </c>
      <c r="P20" s="69">
        <f>VLOOKUP($A20,'Return Data'!$A$7:$R$526,15,0)</f>
        <v>5.7048751491505403</v>
      </c>
      <c r="Q20" s="70">
        <f t="shared" ref="Q20" si="56">RANK(P20,P$8:P$37,0)</f>
        <v>20</v>
      </c>
      <c r="R20" s="69">
        <f>VLOOKUP($A20,'Return Data'!$A$7:$R$526,17,0)</f>
        <v>7.8213643794786298</v>
      </c>
      <c r="S20" s="71">
        <f t="shared" si="1"/>
        <v>29</v>
      </c>
    </row>
    <row r="21" spans="1:19" x14ac:dyDescent="0.25">
      <c r="A21" s="86" t="s">
        <v>66</v>
      </c>
      <c r="B21" s="68">
        <f>VLOOKUP($A21,'Return Data'!$A$7:$R$526,2,0)</f>
        <v>43959</v>
      </c>
      <c r="C21" s="69">
        <f>VLOOKUP($A21,'Return Data'!$A$7:$R$526,3,0)</f>
        <v>27.682400000000001</v>
      </c>
      <c r="D21" s="69">
        <f>VLOOKUP($A21,'Return Data'!$A$7:$R$526,10,0)</f>
        <v>60.769882358890598</v>
      </c>
      <c r="E21" s="70">
        <f t="shared" si="0"/>
        <v>3</v>
      </c>
      <c r="F21" s="69">
        <f>VLOOKUP($A21,'Return Data'!$A$7:$R$526,11,0)</f>
        <v>20.553786395126199</v>
      </c>
      <c r="G21" s="70">
        <f t="shared" si="0"/>
        <v>4</v>
      </c>
      <c r="H21" s="69">
        <f>VLOOKUP($A21,'Return Data'!$A$7:$R$526,12,0)</f>
        <v>18.161380018595501</v>
      </c>
      <c r="I21" s="70">
        <f t="shared" ref="I21" si="57">RANK(H21,H$8:H$37,0)</f>
        <v>2</v>
      </c>
      <c r="J21" s="69">
        <f>VLOOKUP($A21,'Return Data'!$A$7:$R$526,13,0)</f>
        <v>12.7488182330216</v>
      </c>
      <c r="K21" s="70">
        <f t="shared" ref="K21" si="58">RANK(J21,J$8:J$37,0)</f>
        <v>3</v>
      </c>
      <c r="L21" s="69">
        <f>VLOOKUP($A21,'Return Data'!$A$7:$R$526,14,0)</f>
        <v>17.738323023476799</v>
      </c>
      <c r="M21" s="70">
        <f t="shared" ref="M21" si="59">RANK(L21,L$8:L$37,0)</f>
        <v>1</v>
      </c>
      <c r="N21" s="69">
        <f>VLOOKUP($A21,'Return Data'!$A$7:$R$526,18,0)</f>
        <v>0</v>
      </c>
      <c r="O21" s="70">
        <f t="shared" ref="O21" si="60">RANK(N21,N$8:N$37,0)</f>
        <v>1</v>
      </c>
      <c r="P21" s="69">
        <f>VLOOKUP($A21,'Return Data'!$A$7:$R$526,15,0)</f>
        <v>10.651516693320399</v>
      </c>
      <c r="Q21" s="70">
        <f t="shared" ref="Q21" si="61">RANK(P21,P$8:P$37,0)</f>
        <v>2</v>
      </c>
      <c r="R21" s="69">
        <f>VLOOKUP($A21,'Return Data'!$A$7:$R$526,17,0)</f>
        <v>13.9709909863597</v>
      </c>
      <c r="S21" s="71">
        <f t="shared" si="1"/>
        <v>2</v>
      </c>
    </row>
    <row r="22" spans="1:19" x14ac:dyDescent="0.25">
      <c r="A22" s="86" t="s">
        <v>67</v>
      </c>
      <c r="B22" s="68">
        <f>VLOOKUP($A22,'Return Data'!$A$7:$R$526,2,0)</f>
        <v>43959</v>
      </c>
      <c r="C22" s="69">
        <f>VLOOKUP($A22,'Return Data'!$A$7:$R$526,3,0)</f>
        <v>16.414100000000001</v>
      </c>
      <c r="D22" s="69">
        <f>VLOOKUP($A22,'Return Data'!$A$7:$R$526,10,0)</f>
        <v>-4.2030437334303903</v>
      </c>
      <c r="E22" s="70">
        <f t="shared" si="0"/>
        <v>27</v>
      </c>
      <c r="F22" s="69">
        <f>VLOOKUP($A22,'Return Data'!$A$7:$R$526,11,0)</f>
        <v>2.9985849851675699</v>
      </c>
      <c r="G22" s="70">
        <f t="shared" si="0"/>
        <v>25</v>
      </c>
      <c r="H22" s="69">
        <f>VLOOKUP($A22,'Return Data'!$A$7:$R$526,12,0)</f>
        <v>5.6583043108723503</v>
      </c>
      <c r="I22" s="70">
        <f t="shared" ref="I22" si="62">RANK(H22,H$8:H$37,0)</f>
        <v>25</v>
      </c>
      <c r="J22" s="69">
        <f>VLOOKUP($A22,'Return Data'!$A$7:$R$526,13,0)</f>
        <v>6.4450676848950996</v>
      </c>
      <c r="K22" s="70">
        <f t="shared" ref="K22" si="63">RANK(J22,J$8:J$37,0)</f>
        <v>22</v>
      </c>
      <c r="L22" s="69">
        <f>VLOOKUP($A22,'Return Data'!$A$7:$R$526,14,0)</f>
        <v>7.2701959123620004</v>
      </c>
      <c r="M22" s="70">
        <f t="shared" ref="M22" si="64">RANK(L22,L$8:L$37,0)</f>
        <v>20</v>
      </c>
      <c r="N22" s="69">
        <f>VLOOKUP($A22,'Return Data'!$A$7:$R$526,18,0)</f>
        <v>0</v>
      </c>
      <c r="O22" s="70">
        <f t="shared" ref="O22" si="65">RANK(N22,N$8:N$37,0)</f>
        <v>1</v>
      </c>
      <c r="P22" s="69">
        <f>VLOOKUP($A22,'Return Data'!$A$7:$R$526,15,0)</f>
        <v>7.8859025335834403</v>
      </c>
      <c r="Q22" s="70">
        <f t="shared" ref="Q22" si="66">RANK(P22,P$8:P$37,0)</f>
        <v>18</v>
      </c>
      <c r="R22" s="69">
        <f>VLOOKUP($A22,'Return Data'!$A$7:$R$526,17,0)</f>
        <v>9.3272768924302802</v>
      </c>
      <c r="S22" s="71">
        <f t="shared" si="1"/>
        <v>25</v>
      </c>
    </row>
    <row r="23" spans="1:19" x14ac:dyDescent="0.25">
      <c r="A23" s="86" t="s">
        <v>68</v>
      </c>
      <c r="B23" s="68">
        <f>VLOOKUP($A23,'Return Data'!$A$7:$R$526,2,0)</f>
        <v>43959</v>
      </c>
      <c r="C23" s="69">
        <f>VLOOKUP($A23,'Return Data'!$A$7:$R$526,3,0)</f>
        <v>1141.4636</v>
      </c>
      <c r="D23" s="69">
        <f>VLOOKUP($A23,'Return Data'!$A$7:$R$526,10,0)</f>
        <v>27.766740287107702</v>
      </c>
      <c r="E23" s="70">
        <f t="shared" si="0"/>
        <v>18</v>
      </c>
      <c r="F23" s="69">
        <f>VLOOKUP($A23,'Return Data'!$A$7:$R$526,11,0)</f>
        <v>7.3205847265667998</v>
      </c>
      <c r="G23" s="70">
        <f t="shared" si="0"/>
        <v>20</v>
      </c>
      <c r="H23" s="69">
        <f>VLOOKUP($A23,'Return Data'!$A$7:$R$526,12,0)</f>
        <v>7.5784303275579399</v>
      </c>
      <c r="I23" s="70">
        <f t="shared" ref="I23" si="67">RANK(H23,H$8:H$37,0)</f>
        <v>21</v>
      </c>
      <c r="J23" s="69">
        <f>VLOOKUP($A23,'Return Data'!$A$7:$R$526,13,0)</f>
        <v>7.38033701945362</v>
      </c>
      <c r="K23" s="70">
        <f t="shared" ref="K23" si="68">RANK(J23,J$8:J$37,0)</f>
        <v>20</v>
      </c>
      <c r="L23" s="69">
        <f>VLOOKUP($A23,'Return Data'!$A$7:$R$526,14,0)</f>
        <v>9.9444676957694291</v>
      </c>
      <c r="M23" s="70">
        <f t="shared" ref="M23" si="69">RANK(L23,L$8:L$37,0)</f>
        <v>18</v>
      </c>
      <c r="N23" s="69"/>
      <c r="O23" s="70"/>
      <c r="P23" s="69"/>
      <c r="Q23" s="70"/>
      <c r="R23" s="69">
        <f>VLOOKUP($A23,'Return Data'!$A$7:$R$526,17,0)</f>
        <v>9.9105976967370495</v>
      </c>
      <c r="S23" s="71">
        <f t="shared" si="1"/>
        <v>22</v>
      </c>
    </row>
    <row r="24" spans="1:19" x14ac:dyDescent="0.25">
      <c r="A24" s="86" t="s">
        <v>69</v>
      </c>
      <c r="B24" s="68">
        <f>VLOOKUP($A24,'Return Data'!$A$7:$R$526,2,0)</f>
        <v>43959</v>
      </c>
      <c r="C24" s="69">
        <f>VLOOKUP($A24,'Return Data'!$A$7:$R$526,3,0)</f>
        <v>31.950600000000001</v>
      </c>
      <c r="D24" s="69">
        <f>VLOOKUP($A24,'Return Data'!$A$7:$R$526,10,0)</f>
        <v>23.850880076248199</v>
      </c>
      <c r="E24" s="70">
        <f t="shared" si="0"/>
        <v>20</v>
      </c>
      <c r="F24" s="69">
        <f>VLOOKUP($A24,'Return Data'!$A$7:$R$526,11,0)</f>
        <v>5.2113557573153004</v>
      </c>
      <c r="G24" s="70">
        <f t="shared" si="0"/>
        <v>23</v>
      </c>
      <c r="H24" s="69">
        <f>VLOOKUP($A24,'Return Data'!$A$7:$R$526,12,0)</f>
        <v>6.4682920650005302</v>
      </c>
      <c r="I24" s="70">
        <f t="shared" ref="I24" si="70">RANK(H24,H$8:H$37,0)</f>
        <v>22</v>
      </c>
      <c r="J24" s="69">
        <f>VLOOKUP($A24,'Return Data'!$A$7:$R$526,13,0)</f>
        <v>6.2144940240387196</v>
      </c>
      <c r="K24" s="70">
        <f t="shared" ref="K24" si="71">RANK(J24,J$8:J$37,0)</f>
        <v>23</v>
      </c>
      <c r="L24" s="69">
        <f>VLOOKUP($A24,'Return Data'!$A$7:$R$526,14,0)</f>
        <v>6.5384302278314896</v>
      </c>
      <c r="M24" s="70">
        <f t="shared" ref="M24" si="72">RANK(L24,L$8:L$37,0)</f>
        <v>21</v>
      </c>
      <c r="N24" s="69">
        <f>VLOOKUP($A24,'Return Data'!$A$7:$R$526,18,0)</f>
        <v>0</v>
      </c>
      <c r="O24" s="70">
        <f t="shared" ref="O24" si="73">RANK(N24,N$8:N$37,0)</f>
        <v>1</v>
      </c>
      <c r="P24" s="69">
        <f>VLOOKUP($A24,'Return Data'!$A$7:$R$526,15,0)</f>
        <v>7.9951255711801803</v>
      </c>
      <c r="Q24" s="70">
        <f t="shared" ref="Q24" si="74">RANK(P24,P$8:P$37,0)</f>
        <v>16</v>
      </c>
      <c r="R24" s="69">
        <f>VLOOKUP($A24,'Return Data'!$A$7:$R$526,17,0)</f>
        <v>11.033367707926701</v>
      </c>
      <c r="S24" s="71">
        <f t="shared" si="1"/>
        <v>15</v>
      </c>
    </row>
    <row r="25" spans="1:19" x14ac:dyDescent="0.25">
      <c r="A25" s="86" t="s">
        <v>70</v>
      </c>
      <c r="B25" s="68">
        <f>VLOOKUP($A25,'Return Data'!$A$7:$R$526,2,0)</f>
        <v>43959</v>
      </c>
      <c r="C25" s="69">
        <f>VLOOKUP($A25,'Return Data'!$A$7:$R$526,3,0)</f>
        <v>28.4864</v>
      </c>
      <c r="D25" s="69">
        <f>VLOOKUP($A25,'Return Data'!$A$7:$R$526,10,0)</f>
        <v>40.513776642822897</v>
      </c>
      <c r="E25" s="70">
        <f t="shared" si="0"/>
        <v>14</v>
      </c>
      <c r="F25" s="69">
        <f>VLOOKUP($A25,'Return Data'!$A$7:$R$526,11,0)</f>
        <v>8.3260744902405595</v>
      </c>
      <c r="G25" s="70">
        <f t="shared" si="0"/>
        <v>19</v>
      </c>
      <c r="H25" s="69">
        <f>VLOOKUP($A25,'Return Data'!$A$7:$R$526,12,0)</f>
        <v>10.8331505321497</v>
      </c>
      <c r="I25" s="70">
        <f t="shared" ref="I25" si="75">RANK(H25,H$8:H$37,0)</f>
        <v>16</v>
      </c>
      <c r="J25" s="69">
        <f>VLOOKUP($A25,'Return Data'!$A$7:$R$526,13,0)</f>
        <v>9.1003268038981808</v>
      </c>
      <c r="K25" s="70">
        <f t="shared" ref="K25" si="76">RANK(J25,J$8:J$37,0)</f>
        <v>14</v>
      </c>
      <c r="L25" s="69">
        <f>VLOOKUP($A25,'Return Data'!$A$7:$R$526,14,0)</f>
        <v>12.830548784638401</v>
      </c>
      <c r="M25" s="70">
        <f t="shared" ref="M25" si="77">RANK(L25,L$8:L$37,0)</f>
        <v>15</v>
      </c>
      <c r="N25" s="69">
        <f>VLOOKUP($A25,'Return Data'!$A$7:$R$526,18,0)</f>
        <v>0</v>
      </c>
      <c r="O25" s="70">
        <f t="shared" ref="O25" si="78">RANK(N25,N$8:N$37,0)</f>
        <v>1</v>
      </c>
      <c r="P25" s="69">
        <f>VLOOKUP($A25,'Return Data'!$A$7:$R$526,15,0)</f>
        <v>10.4241339192577</v>
      </c>
      <c r="Q25" s="70">
        <f t="shared" ref="Q25" si="79">RANK(P25,P$8:P$37,0)</f>
        <v>4</v>
      </c>
      <c r="R25" s="69">
        <f>VLOOKUP($A25,'Return Data'!$A$7:$R$526,17,0)</f>
        <v>13.692612598507599</v>
      </c>
      <c r="S25" s="71">
        <f t="shared" si="1"/>
        <v>3</v>
      </c>
    </row>
    <row r="26" spans="1:19" x14ac:dyDescent="0.25">
      <c r="A26" s="86" t="s">
        <v>71</v>
      </c>
      <c r="B26" s="68">
        <f>VLOOKUP($A26,'Return Data'!$A$7:$R$526,2,0)</f>
        <v>43959</v>
      </c>
      <c r="C26" s="69">
        <f>VLOOKUP($A26,'Return Data'!$A$7:$R$526,3,0)</f>
        <v>23.6463</v>
      </c>
      <c r="D26" s="69">
        <f>VLOOKUP($A26,'Return Data'!$A$7:$R$526,10,0)</f>
        <v>50.496168076110003</v>
      </c>
      <c r="E26" s="70">
        <f t="shared" si="0"/>
        <v>9</v>
      </c>
      <c r="F26" s="69">
        <f>VLOOKUP($A26,'Return Data'!$A$7:$R$526,11,0)</f>
        <v>14.849846825849101</v>
      </c>
      <c r="G26" s="70">
        <f t="shared" si="0"/>
        <v>8</v>
      </c>
      <c r="H26" s="69">
        <f>VLOOKUP($A26,'Return Data'!$A$7:$R$526,12,0)</f>
        <v>13.365198915677301</v>
      </c>
      <c r="I26" s="70">
        <f t="shared" ref="I26" si="80">RANK(H26,H$8:H$37,0)</f>
        <v>12</v>
      </c>
      <c r="J26" s="69">
        <f>VLOOKUP($A26,'Return Data'!$A$7:$R$526,13,0)</f>
        <v>10.4589112808544</v>
      </c>
      <c r="K26" s="70">
        <f t="shared" ref="K26" si="81">RANK(J26,J$8:J$37,0)</f>
        <v>7</v>
      </c>
      <c r="L26" s="69">
        <f>VLOOKUP($A26,'Return Data'!$A$7:$R$526,14,0)</f>
        <v>13.9522586750125</v>
      </c>
      <c r="M26" s="70">
        <f t="shared" ref="M26" si="82">RANK(L26,L$8:L$37,0)</f>
        <v>9</v>
      </c>
      <c r="N26" s="69">
        <f>VLOOKUP($A26,'Return Data'!$A$7:$R$526,18,0)</f>
        <v>0</v>
      </c>
      <c r="O26" s="70">
        <f t="shared" ref="O26" si="83">RANK(N26,N$8:N$37,0)</f>
        <v>1</v>
      </c>
      <c r="P26" s="69">
        <f>VLOOKUP($A26,'Return Data'!$A$7:$R$526,15,0)</f>
        <v>9.7328936259583294</v>
      </c>
      <c r="Q26" s="70">
        <f t="shared" ref="Q26" si="84">RANK(P26,P$8:P$37,0)</f>
        <v>9</v>
      </c>
      <c r="R26" s="69">
        <f>VLOOKUP($A26,'Return Data'!$A$7:$R$526,17,0)</f>
        <v>13.0486008824702</v>
      </c>
      <c r="S26" s="71">
        <f t="shared" si="1"/>
        <v>6</v>
      </c>
    </row>
    <row r="27" spans="1:19" x14ac:dyDescent="0.25">
      <c r="A27" s="86" t="s">
        <v>72</v>
      </c>
      <c r="B27" s="68">
        <f>VLOOKUP($A27,'Return Data'!$A$7:$R$526,2,0)</f>
        <v>43959</v>
      </c>
      <c r="C27" s="69">
        <f>VLOOKUP($A27,'Return Data'!$A$7:$R$526,3,0)</f>
        <v>13.4247</v>
      </c>
      <c r="D27" s="69">
        <f>VLOOKUP($A27,'Return Data'!$A$7:$R$526,10,0)</f>
        <v>53.158875404593601</v>
      </c>
      <c r="E27" s="70">
        <f t="shared" si="0"/>
        <v>6</v>
      </c>
      <c r="F27" s="69">
        <f>VLOOKUP($A27,'Return Data'!$A$7:$R$526,11,0)</f>
        <v>24.809521752421599</v>
      </c>
      <c r="G27" s="70">
        <f t="shared" si="0"/>
        <v>1</v>
      </c>
      <c r="H27" s="69">
        <f>VLOOKUP($A27,'Return Data'!$A$7:$R$526,12,0)</f>
        <v>17.863929251405199</v>
      </c>
      <c r="I27" s="70">
        <f t="shared" ref="I27" si="85">RANK(H27,H$8:H$37,0)</f>
        <v>3</v>
      </c>
      <c r="J27" s="69">
        <f>VLOOKUP($A27,'Return Data'!$A$7:$R$526,13,0)</f>
        <v>12.7920624274267</v>
      </c>
      <c r="K27" s="70">
        <f t="shared" ref="K27" si="86">RANK(J27,J$8:J$37,0)</f>
        <v>2</v>
      </c>
      <c r="L27" s="69">
        <f>VLOOKUP($A27,'Return Data'!$A$7:$R$526,14,0)</f>
        <v>17.669778719694499</v>
      </c>
      <c r="M27" s="70">
        <f t="shared" ref="M27" si="87">RANK(L27,L$8:L$37,0)</f>
        <v>2</v>
      </c>
      <c r="N27" s="69">
        <f>VLOOKUP($A27,'Return Data'!$A$7:$R$526,18,0)</f>
        <v>0</v>
      </c>
      <c r="O27" s="70">
        <f t="shared" ref="O27" si="88">RANK(N27,N$8:N$37,0)</f>
        <v>1</v>
      </c>
      <c r="P27" s="69"/>
      <c r="Q27" s="70"/>
      <c r="R27" s="69">
        <f>VLOOKUP($A27,'Return Data'!$A$7:$R$526,17,0)</f>
        <v>10.9554382120947</v>
      </c>
      <c r="S27" s="71">
        <f t="shared" si="1"/>
        <v>16</v>
      </c>
    </row>
    <row r="28" spans="1:19" x14ac:dyDescent="0.25">
      <c r="A28" s="86" t="s">
        <v>73</v>
      </c>
      <c r="B28" s="68">
        <f>VLOOKUP($A28,'Return Data'!$A$7:$R$526,2,0)</f>
        <v>43959</v>
      </c>
      <c r="C28" s="69">
        <f>VLOOKUP($A28,'Return Data'!$A$7:$R$526,3,0)</f>
        <v>29.275600000000001</v>
      </c>
      <c r="D28" s="69">
        <f>VLOOKUP($A28,'Return Data'!$A$7:$R$526,10,0)</f>
        <v>62.339055922418702</v>
      </c>
      <c r="E28" s="70">
        <f t="shared" si="0"/>
        <v>1</v>
      </c>
      <c r="F28" s="69">
        <f>VLOOKUP($A28,'Return Data'!$A$7:$R$526,11,0)</f>
        <v>20.7694767302877</v>
      </c>
      <c r="G28" s="70">
        <f t="shared" si="0"/>
        <v>3</v>
      </c>
      <c r="H28" s="69">
        <f>VLOOKUP($A28,'Return Data'!$A$7:$R$526,12,0)</f>
        <v>14.8957724476503</v>
      </c>
      <c r="I28" s="70">
        <f t="shared" ref="I28" si="89">RANK(H28,H$8:H$37,0)</f>
        <v>7</v>
      </c>
      <c r="J28" s="69">
        <f>VLOOKUP($A28,'Return Data'!$A$7:$R$526,13,0)</f>
        <v>10.286566920450401</v>
      </c>
      <c r="K28" s="70">
        <f t="shared" ref="K28" si="90">RANK(J28,J$8:J$37,0)</f>
        <v>9</v>
      </c>
      <c r="L28" s="69">
        <f>VLOOKUP($A28,'Return Data'!$A$7:$R$526,14,0)</f>
        <v>14.279839068523501</v>
      </c>
      <c r="M28" s="70">
        <f t="shared" ref="M28" si="91">RANK(L28,L$8:L$37,0)</f>
        <v>8</v>
      </c>
      <c r="N28" s="69">
        <f>VLOOKUP($A28,'Return Data'!$A$7:$R$526,18,0)</f>
        <v>0</v>
      </c>
      <c r="O28" s="70">
        <f t="shared" ref="O28" si="92">RANK(N28,N$8:N$37,0)</f>
        <v>1</v>
      </c>
      <c r="P28" s="69">
        <f>VLOOKUP($A28,'Return Data'!$A$7:$R$526,15,0)</f>
        <v>8.9770299966234894</v>
      </c>
      <c r="Q28" s="70">
        <f t="shared" ref="Q28" si="93">RANK(P28,P$8:P$37,0)</f>
        <v>12</v>
      </c>
      <c r="R28" s="69">
        <f>VLOOKUP($A28,'Return Data'!$A$7:$R$526,17,0)</f>
        <v>12.267583948634201</v>
      </c>
      <c r="S28" s="71">
        <f t="shared" si="1"/>
        <v>12</v>
      </c>
    </row>
    <row r="29" spans="1:19" x14ac:dyDescent="0.25">
      <c r="A29" s="86" t="s">
        <v>74</v>
      </c>
      <c r="B29" s="68">
        <f>VLOOKUP($A29,'Return Data'!$A$7:$R$526,2,0)</f>
        <v>43959</v>
      </c>
      <c r="C29" s="69">
        <f>VLOOKUP($A29,'Return Data'!$A$7:$R$526,3,0)</f>
        <v>2146.4110999999998</v>
      </c>
      <c r="D29" s="69">
        <f>VLOOKUP($A29,'Return Data'!$A$7:$R$526,10,0)</f>
        <v>49.308977297647303</v>
      </c>
      <c r="E29" s="70">
        <f t="shared" si="0"/>
        <v>11</v>
      </c>
      <c r="F29" s="69">
        <f>VLOOKUP($A29,'Return Data'!$A$7:$R$526,11,0)</f>
        <v>11.9300557354715</v>
      </c>
      <c r="G29" s="70">
        <f t="shared" si="0"/>
        <v>14</v>
      </c>
      <c r="H29" s="69">
        <f>VLOOKUP($A29,'Return Data'!$A$7:$R$526,12,0)</f>
        <v>12.5741900512334</v>
      </c>
      <c r="I29" s="70">
        <f t="shared" ref="I29" si="94">RANK(H29,H$8:H$37,0)</f>
        <v>13</v>
      </c>
      <c r="J29" s="69">
        <f>VLOOKUP($A29,'Return Data'!$A$7:$R$526,13,0)</f>
        <v>10.109528117573101</v>
      </c>
      <c r="K29" s="70">
        <f t="shared" ref="K29" si="95">RANK(J29,J$8:J$37,0)</f>
        <v>11</v>
      </c>
      <c r="L29" s="69">
        <f>VLOOKUP($A29,'Return Data'!$A$7:$R$526,14,0)</f>
        <v>13.917659861295199</v>
      </c>
      <c r="M29" s="70">
        <f t="shared" ref="M29" si="96">RANK(L29,L$8:L$37,0)</f>
        <v>11</v>
      </c>
      <c r="N29" s="69">
        <f>VLOOKUP($A29,'Return Data'!$A$7:$R$526,18,0)</f>
        <v>0</v>
      </c>
      <c r="O29" s="70">
        <f t="shared" ref="O29" si="97">RANK(N29,N$8:N$37,0)</f>
        <v>1</v>
      </c>
      <c r="P29" s="69">
        <f>VLOOKUP($A29,'Return Data'!$A$7:$R$526,15,0)</f>
        <v>10.487173170094399</v>
      </c>
      <c r="Q29" s="70">
        <f t="shared" ref="Q29" si="98">RANK(P29,P$8:P$37,0)</f>
        <v>3</v>
      </c>
      <c r="R29" s="69">
        <f>VLOOKUP($A29,'Return Data'!$A$7:$R$526,17,0)</f>
        <v>13.072687313873599</v>
      </c>
      <c r="S29" s="71">
        <f t="shared" si="1"/>
        <v>5</v>
      </c>
    </row>
    <row r="30" spans="1:19" x14ac:dyDescent="0.25">
      <c r="A30" s="86" t="s">
        <v>75</v>
      </c>
      <c r="B30" s="68">
        <f>VLOOKUP($A30,'Return Data'!$A$7:$R$526,2,0)</f>
        <v>43959</v>
      </c>
      <c r="C30" s="69">
        <f>VLOOKUP($A30,'Return Data'!$A$7:$R$526,3,0)</f>
        <v>31.760200000000001</v>
      </c>
      <c r="D30" s="69">
        <f>VLOOKUP($A30,'Return Data'!$A$7:$R$526,10,0)</f>
        <v>-9.9922347964393694</v>
      </c>
      <c r="E30" s="70">
        <f t="shared" si="0"/>
        <v>28</v>
      </c>
      <c r="F30" s="69">
        <f>VLOOKUP($A30,'Return Data'!$A$7:$R$526,11,0)</f>
        <v>-2.80658873392741</v>
      </c>
      <c r="G30" s="70">
        <f t="shared" si="0"/>
        <v>27</v>
      </c>
      <c r="H30" s="69">
        <f>VLOOKUP($A30,'Return Data'!$A$7:$R$526,12,0)</f>
        <v>2.9187509078643501</v>
      </c>
      <c r="I30" s="70">
        <f t="shared" ref="I30" si="99">RANK(H30,H$8:H$37,0)</f>
        <v>26</v>
      </c>
      <c r="J30" s="69">
        <f>VLOOKUP($A30,'Return Data'!$A$7:$R$526,13,0)</f>
        <v>2.5685211089538198</v>
      </c>
      <c r="K30" s="70">
        <f t="shared" ref="K30" si="100">RANK(J30,J$8:J$37,0)</f>
        <v>26</v>
      </c>
      <c r="L30" s="69">
        <f>VLOOKUP($A30,'Return Data'!$A$7:$R$526,14,0)</f>
        <v>-2.8827385520849802</v>
      </c>
      <c r="M30" s="70">
        <f t="shared" ref="M30" si="101">RANK(L30,L$8:L$37,0)</f>
        <v>28</v>
      </c>
      <c r="N30" s="69">
        <f>VLOOKUP($A30,'Return Data'!$A$7:$R$526,18,0)</f>
        <v>0</v>
      </c>
      <c r="O30" s="70">
        <f t="shared" ref="O30" si="102">RANK(N30,N$8:N$37,0)</f>
        <v>1</v>
      </c>
      <c r="P30" s="69">
        <f>VLOOKUP($A30,'Return Data'!$A$7:$R$526,15,0)</f>
        <v>2.7995122658302201</v>
      </c>
      <c r="Q30" s="70">
        <f t="shared" ref="Q30" si="103">RANK(P30,P$8:P$37,0)</f>
        <v>25</v>
      </c>
      <c r="R30" s="69">
        <f>VLOOKUP($A30,'Return Data'!$A$7:$R$526,17,0)</f>
        <v>8.1937444679305909</v>
      </c>
      <c r="S30" s="71">
        <f t="shared" si="1"/>
        <v>28</v>
      </c>
    </row>
    <row r="31" spans="1:19" x14ac:dyDescent="0.25">
      <c r="A31" s="86" t="s">
        <v>76</v>
      </c>
      <c r="B31" s="68">
        <f>VLOOKUP($A31,'Return Data'!$A$7:$R$526,2,0)</f>
        <v>43959</v>
      </c>
      <c r="C31" s="69">
        <f>VLOOKUP($A31,'Return Data'!$A$7:$R$526,3,0)</f>
        <v>63.606000000000002</v>
      </c>
      <c r="D31" s="69">
        <f>VLOOKUP($A31,'Return Data'!$A$7:$R$526,10,0)</f>
        <v>7.6435175004365004</v>
      </c>
      <c r="E31" s="70">
        <f t="shared" si="0"/>
        <v>24</v>
      </c>
      <c r="F31" s="69">
        <f>VLOOKUP($A31,'Return Data'!$A$7:$R$526,11,0)</f>
        <v>6.2765771896165301</v>
      </c>
      <c r="G31" s="70">
        <f t="shared" si="0"/>
        <v>22</v>
      </c>
      <c r="H31" s="69">
        <f>VLOOKUP($A31,'Return Data'!$A$7:$R$526,12,0)</f>
        <v>6.3840779643854502</v>
      </c>
      <c r="I31" s="70">
        <f t="shared" ref="I31" si="104">RANK(H31,H$8:H$37,0)</f>
        <v>23</v>
      </c>
      <c r="J31" s="69">
        <f>VLOOKUP($A31,'Return Data'!$A$7:$R$526,13,0)</f>
        <v>6.0668011942432001</v>
      </c>
      <c r="K31" s="70">
        <f t="shared" ref="K31" si="105">RANK(J31,J$8:J$37,0)</f>
        <v>24</v>
      </c>
      <c r="L31" s="69">
        <f>VLOOKUP($A31,'Return Data'!$A$7:$R$526,14,0)</f>
        <v>6.2891870785682</v>
      </c>
      <c r="M31" s="70">
        <f t="shared" ref="M31" si="106">RANK(L31,L$8:L$37,0)</f>
        <v>23</v>
      </c>
      <c r="N31" s="69">
        <f>VLOOKUP($A31,'Return Data'!$A$7:$R$526,18,0)</f>
        <v>0</v>
      </c>
      <c r="O31" s="70">
        <f t="shared" ref="O31" si="107">RANK(N31,N$8:N$37,0)</f>
        <v>1</v>
      </c>
      <c r="P31" s="69">
        <f>VLOOKUP($A31,'Return Data'!$A$7:$R$526,15,0)</f>
        <v>4.8935512749270904</v>
      </c>
      <c r="Q31" s="70">
        <f t="shared" ref="Q31" si="108">RANK(P31,P$8:P$37,0)</f>
        <v>22</v>
      </c>
      <c r="R31" s="69">
        <f>VLOOKUP($A31,'Return Data'!$A$7:$R$526,17,0)</f>
        <v>9.1879038980500098</v>
      </c>
      <c r="S31" s="71">
        <f t="shared" si="1"/>
        <v>26</v>
      </c>
    </row>
    <row r="32" spans="1:19" x14ac:dyDescent="0.25">
      <c r="A32" s="86" t="s">
        <v>77</v>
      </c>
      <c r="B32" s="68">
        <f>VLOOKUP($A32,'Return Data'!$A$7:$R$526,2,0)</f>
        <v>43959</v>
      </c>
      <c r="C32" s="69">
        <f>VLOOKUP($A32,'Return Data'!$A$7:$R$526,3,0)</f>
        <v>15.745799999999999</v>
      </c>
      <c r="D32" s="69">
        <f>VLOOKUP($A32,'Return Data'!$A$7:$R$526,10,0)</f>
        <v>35.564910078917897</v>
      </c>
      <c r="E32" s="70">
        <f t="shared" si="0"/>
        <v>16</v>
      </c>
      <c r="F32" s="69">
        <f>VLOOKUP($A32,'Return Data'!$A$7:$R$526,11,0)</f>
        <v>13.2875903106008</v>
      </c>
      <c r="G32" s="70">
        <f t="shared" si="0"/>
        <v>11</v>
      </c>
      <c r="H32" s="69">
        <f>VLOOKUP($A32,'Return Data'!$A$7:$R$526,12,0)</f>
        <v>15.092086378227901</v>
      </c>
      <c r="I32" s="70">
        <f t="shared" ref="I32" si="109">RANK(H32,H$8:H$37,0)</f>
        <v>6</v>
      </c>
      <c r="J32" s="69">
        <f>VLOOKUP($A32,'Return Data'!$A$7:$R$526,13,0)</f>
        <v>10.422898010954899</v>
      </c>
      <c r="K32" s="70">
        <f t="shared" ref="K32" si="110">RANK(J32,J$8:J$37,0)</f>
        <v>8</v>
      </c>
      <c r="L32" s="69">
        <f>VLOOKUP($A32,'Return Data'!$A$7:$R$526,14,0)</f>
        <v>14.345830312418901</v>
      </c>
      <c r="M32" s="70">
        <f t="shared" ref="M32" si="111">RANK(L32,L$8:L$37,0)</f>
        <v>7</v>
      </c>
      <c r="N32" s="69">
        <f>VLOOKUP($A32,'Return Data'!$A$7:$R$526,18,0)</f>
        <v>0</v>
      </c>
      <c r="O32" s="70">
        <f t="shared" ref="O32" si="112">RANK(N32,N$8:N$37,0)</f>
        <v>1</v>
      </c>
      <c r="P32" s="69">
        <f>VLOOKUP($A32,'Return Data'!$A$7:$R$526,15,0)</f>
        <v>9.2194096279762991</v>
      </c>
      <c r="Q32" s="70">
        <f t="shared" ref="Q32" si="113">RANK(P32,P$8:P$37,0)</f>
        <v>10</v>
      </c>
      <c r="R32" s="69">
        <f>VLOOKUP($A32,'Return Data'!$A$7:$R$526,17,0)</f>
        <v>11.548551762114499</v>
      </c>
      <c r="S32" s="71">
        <f t="shared" si="1"/>
        <v>13</v>
      </c>
    </row>
    <row r="33" spans="1:19" x14ac:dyDescent="0.25">
      <c r="A33" s="86" t="s">
        <v>78</v>
      </c>
      <c r="B33" s="68">
        <f>VLOOKUP($A33,'Return Data'!$A$7:$R$526,2,0)</f>
        <v>43959</v>
      </c>
      <c r="C33" s="69">
        <f>VLOOKUP($A33,'Return Data'!$A$7:$R$526,3,0)</f>
        <v>28.1372</v>
      </c>
      <c r="D33" s="69">
        <f>VLOOKUP($A33,'Return Data'!$A$7:$R$526,10,0)</f>
        <v>58.935606794549003</v>
      </c>
      <c r="E33" s="70">
        <f t="shared" si="0"/>
        <v>4</v>
      </c>
      <c r="F33" s="69">
        <f>VLOOKUP($A33,'Return Data'!$A$7:$R$526,11,0)</f>
        <v>18.995720507730599</v>
      </c>
      <c r="G33" s="70">
        <f t="shared" si="0"/>
        <v>5</v>
      </c>
      <c r="H33" s="69">
        <f>VLOOKUP($A33,'Return Data'!$A$7:$R$526,12,0)</f>
        <v>16.7634925661552</v>
      </c>
      <c r="I33" s="70">
        <f t="shared" ref="I33" si="114">RANK(H33,H$8:H$37,0)</f>
        <v>4</v>
      </c>
      <c r="J33" s="69">
        <f>VLOOKUP($A33,'Return Data'!$A$7:$R$526,13,0)</f>
        <v>12.068658598213499</v>
      </c>
      <c r="K33" s="70">
        <f t="shared" ref="K33" si="115">RANK(J33,J$8:J$37,0)</f>
        <v>4</v>
      </c>
      <c r="L33" s="69">
        <f>VLOOKUP($A33,'Return Data'!$A$7:$R$526,14,0)</f>
        <v>17.569024285208599</v>
      </c>
      <c r="M33" s="70">
        <f t="shared" ref="M33" si="116">RANK(L33,L$8:L$37,0)</f>
        <v>3</v>
      </c>
      <c r="N33" s="69">
        <f>VLOOKUP($A33,'Return Data'!$A$7:$R$526,18,0)</f>
        <v>0</v>
      </c>
      <c r="O33" s="70">
        <f t="shared" ref="O33" si="117">RANK(N33,N$8:N$37,0)</f>
        <v>1</v>
      </c>
      <c r="P33" s="69">
        <f>VLOOKUP($A33,'Return Data'!$A$7:$R$526,15,0)</f>
        <v>10.866759591740699</v>
      </c>
      <c r="Q33" s="70">
        <f t="shared" ref="Q33" si="118">RANK(P33,P$8:P$37,0)</f>
        <v>1</v>
      </c>
      <c r="R33" s="69">
        <f>VLOOKUP($A33,'Return Data'!$A$7:$R$526,17,0)</f>
        <v>13.0369848257393</v>
      </c>
      <c r="S33" s="71">
        <f t="shared" si="1"/>
        <v>7</v>
      </c>
    </row>
    <row r="34" spans="1:19" x14ac:dyDescent="0.25">
      <c r="A34" s="86" t="s">
        <v>79</v>
      </c>
      <c r="B34" s="68">
        <f>VLOOKUP($A34,'Return Data'!$A$7:$R$526,2,0)</f>
        <v>43959</v>
      </c>
      <c r="C34" s="69">
        <f>VLOOKUP($A34,'Return Data'!$A$7:$R$526,3,0)</f>
        <v>32.964399999999998</v>
      </c>
      <c r="D34" s="69">
        <f>VLOOKUP($A34,'Return Data'!$A$7:$R$526,10,0)</f>
        <v>25.407116525911299</v>
      </c>
      <c r="E34" s="70">
        <f t="shared" si="0"/>
        <v>19</v>
      </c>
      <c r="F34" s="69">
        <f>VLOOKUP($A34,'Return Data'!$A$7:$R$526,11,0)</f>
        <v>10.6444430315108</v>
      </c>
      <c r="G34" s="70">
        <f t="shared" si="0"/>
        <v>16</v>
      </c>
      <c r="H34" s="69">
        <f>VLOOKUP($A34,'Return Data'!$A$7:$R$526,12,0)</f>
        <v>11.049701506763901</v>
      </c>
      <c r="I34" s="70">
        <f t="shared" ref="I34" si="119">RANK(H34,H$8:H$37,0)</f>
        <v>15</v>
      </c>
      <c r="J34" s="69">
        <f>VLOOKUP($A34,'Return Data'!$A$7:$R$526,13,0)</f>
        <v>8.2277953067133005</v>
      </c>
      <c r="K34" s="70">
        <f t="shared" ref="K34" si="120">RANK(J34,J$8:J$37,0)</f>
        <v>15</v>
      </c>
      <c r="L34" s="69">
        <f>VLOOKUP($A34,'Return Data'!$A$7:$R$526,14,0)</f>
        <v>10.1458638925592</v>
      </c>
      <c r="M34" s="70">
        <f t="shared" ref="M34" si="121">RANK(L34,L$8:L$37,0)</f>
        <v>17</v>
      </c>
      <c r="N34" s="69">
        <f>VLOOKUP($A34,'Return Data'!$A$7:$R$526,18,0)</f>
        <v>0</v>
      </c>
      <c r="O34" s="70">
        <f t="shared" ref="O34" si="122">RANK(N34,N$8:N$37,0)</f>
        <v>1</v>
      </c>
      <c r="P34" s="69">
        <f>VLOOKUP($A34,'Return Data'!$A$7:$R$526,15,0)</f>
        <v>7.9542025597507804</v>
      </c>
      <c r="Q34" s="70">
        <f t="shared" ref="Q34" si="123">RANK(P34,P$8:P$37,0)</f>
        <v>17</v>
      </c>
      <c r="R34" s="69">
        <f>VLOOKUP($A34,'Return Data'!$A$7:$R$526,17,0)</f>
        <v>12.9583005489761</v>
      </c>
      <c r="S34" s="71">
        <f t="shared" si="1"/>
        <v>8</v>
      </c>
    </row>
    <row r="35" spans="1:19" x14ac:dyDescent="0.25">
      <c r="A35" s="86" t="s">
        <v>80</v>
      </c>
      <c r="B35" s="68">
        <f>VLOOKUP($A35,'Return Data'!$A$7:$R$526,2,0)</f>
        <v>43959</v>
      </c>
      <c r="C35" s="69">
        <f>VLOOKUP($A35,'Return Data'!$A$7:$R$526,3,0)</f>
        <v>18.870899999999999</v>
      </c>
      <c r="D35" s="69">
        <f>VLOOKUP($A35,'Return Data'!$A$7:$R$526,10,0)</f>
        <v>50.908831594250799</v>
      </c>
      <c r="E35" s="70">
        <f t="shared" si="0"/>
        <v>8</v>
      </c>
      <c r="F35" s="69">
        <f>VLOOKUP($A35,'Return Data'!$A$7:$R$526,11,0)</f>
        <v>14.5206629562754</v>
      </c>
      <c r="G35" s="70">
        <f t="shared" si="0"/>
        <v>9</v>
      </c>
      <c r="H35" s="69">
        <f>VLOOKUP($A35,'Return Data'!$A$7:$R$526,12,0)</f>
        <v>13.6844305393172</v>
      </c>
      <c r="I35" s="70">
        <f t="shared" ref="I35" si="124">RANK(H35,H$8:H$37,0)</f>
        <v>10</v>
      </c>
      <c r="J35" s="69">
        <f>VLOOKUP($A35,'Return Data'!$A$7:$R$526,13,0)</f>
        <v>9.9788490887408496</v>
      </c>
      <c r="K35" s="70">
        <f t="shared" ref="K35" si="125">RANK(J35,J$8:J$37,0)</f>
        <v>12</v>
      </c>
      <c r="L35" s="69">
        <f>VLOOKUP($A35,'Return Data'!$A$7:$R$526,14,0)</f>
        <v>14.352646982451599</v>
      </c>
      <c r="M35" s="70">
        <f t="shared" ref="M35" si="126">RANK(L35,L$8:L$37,0)</f>
        <v>6</v>
      </c>
      <c r="N35" s="69">
        <f>VLOOKUP($A35,'Return Data'!$A$7:$R$526,18,0)</f>
        <v>0</v>
      </c>
      <c r="O35" s="70">
        <f t="shared" ref="O35" si="127">RANK(N35,N$8:N$37,0)</f>
        <v>1</v>
      </c>
      <c r="P35" s="69">
        <f>VLOOKUP($A35,'Return Data'!$A$7:$R$526,15,0)</f>
        <v>8.2542141052612994</v>
      </c>
      <c r="Q35" s="70">
        <f t="shared" ref="Q35" si="128">RANK(P35,P$8:P$37,0)</f>
        <v>14</v>
      </c>
      <c r="R35" s="69">
        <f>VLOOKUP($A35,'Return Data'!$A$7:$R$526,17,0)</f>
        <v>10.099272219881801</v>
      </c>
      <c r="S35" s="71">
        <f t="shared" si="1"/>
        <v>21</v>
      </c>
    </row>
    <row r="36" spans="1:19" x14ac:dyDescent="0.25">
      <c r="A36" s="86" t="s">
        <v>365</v>
      </c>
      <c r="B36" s="68">
        <f>VLOOKUP($A36,'Return Data'!$A$7:$R$526,2,0)</f>
        <v>43959</v>
      </c>
      <c r="C36" s="69">
        <f>VLOOKUP($A36,'Return Data'!$A$7:$R$526,3,0)</f>
        <v>0.38090000000000002</v>
      </c>
      <c r="D36" s="69"/>
      <c r="E36" s="70"/>
      <c r="F36" s="69"/>
      <c r="G36" s="70"/>
      <c r="H36" s="69"/>
      <c r="I36" s="70"/>
      <c r="J36" s="69"/>
      <c r="K36" s="70"/>
      <c r="L36" s="69"/>
      <c r="M36" s="70"/>
      <c r="N36" s="69"/>
      <c r="O36" s="70"/>
      <c r="P36" s="69"/>
      <c r="Q36" s="70"/>
      <c r="R36" s="69">
        <f>VLOOKUP($A36,'Return Data'!$A$7:$R$526,17,0)</f>
        <v>8.8048880429322907</v>
      </c>
      <c r="S36" s="71">
        <f t="shared" si="1"/>
        <v>27</v>
      </c>
    </row>
    <row r="37" spans="1:19" x14ac:dyDescent="0.25">
      <c r="A37" s="86" t="s">
        <v>81</v>
      </c>
      <c r="B37" s="68">
        <f>VLOOKUP($A37,'Return Data'!$A$7:$R$526,2,0)</f>
        <v>43959</v>
      </c>
      <c r="C37" s="69">
        <f>VLOOKUP($A37,'Return Data'!$A$7:$R$526,3,0)</f>
        <v>21.2636</v>
      </c>
      <c r="D37" s="69">
        <f>VLOOKUP($A37,'Return Data'!$A$7:$R$526,10,0)</f>
        <v>50.319308882369803</v>
      </c>
      <c r="E37" s="70">
        <f t="shared" si="0"/>
        <v>10</v>
      </c>
      <c r="F37" s="69">
        <f>VLOOKUP($A37,'Return Data'!$A$7:$R$526,11,0)</f>
        <v>9.6230976782278201</v>
      </c>
      <c r="G37" s="70">
        <f t="shared" si="0"/>
        <v>18</v>
      </c>
      <c r="H37" s="69">
        <f>VLOOKUP($A37,'Return Data'!$A$7:$R$526,12,0)</f>
        <v>6.1403500362103003</v>
      </c>
      <c r="I37" s="70">
        <f t="shared" ref="I37" si="129">RANK(H37,H$8:H$37,0)</f>
        <v>24</v>
      </c>
      <c r="J37" s="69">
        <f>VLOOKUP($A37,'Return Data'!$A$7:$R$526,13,0)</f>
        <v>2.9520629124054598</v>
      </c>
      <c r="K37" s="70">
        <f t="shared" ref="K37" si="130">RANK(J37,J$8:J$37,0)</f>
        <v>25</v>
      </c>
      <c r="L37" s="69">
        <f>VLOOKUP($A37,'Return Data'!$A$7:$R$526,14,0)</f>
        <v>1.7981090546817</v>
      </c>
      <c r="M37" s="70">
        <f t="shared" ref="M37" si="131">RANK(L37,L$8:L$37,0)</f>
        <v>24</v>
      </c>
      <c r="N37" s="69">
        <f>VLOOKUP($A37,'Return Data'!$A$7:$R$526,18,0)</f>
        <v>0</v>
      </c>
      <c r="O37" s="70">
        <f t="shared" ref="O37" si="132">RANK(N37,N$8:N$37,0)</f>
        <v>1</v>
      </c>
      <c r="P37" s="69">
        <f>VLOOKUP($A37,'Return Data'!$A$7:$R$526,15,0)</f>
        <v>2.55390229923441</v>
      </c>
      <c r="Q37" s="70">
        <f t="shared" ref="Q37" si="133">RANK(P37,P$8:P$37,0)</f>
        <v>26</v>
      </c>
      <c r="R37" s="69">
        <f>VLOOKUP($A37,'Return Data'!$A$7:$R$526,17,0)</f>
        <v>9.4815460095245196</v>
      </c>
      <c r="S37" s="71">
        <f t="shared" si="1"/>
        <v>23</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32.716334400139154</v>
      </c>
      <c r="E39" s="92"/>
      <c r="F39" s="93">
        <f>AVERAGE(F8:F37)</f>
        <v>6.8517703312952181</v>
      </c>
      <c r="G39" s="92"/>
      <c r="H39" s="93">
        <f>AVERAGE(H8:H37)</f>
        <v>10.419417572553957</v>
      </c>
      <c r="I39" s="92"/>
      <c r="J39" s="93">
        <f>AVERAGE(J8:J37)</f>
        <v>8.0500395678346823</v>
      </c>
      <c r="K39" s="92"/>
      <c r="L39" s="93">
        <f>AVERAGE(L8:L37)</f>
        <v>10.387324266122777</v>
      </c>
      <c r="M39" s="92"/>
      <c r="N39" s="93">
        <f>AVERAGE(N8:N37)</f>
        <v>0</v>
      </c>
      <c r="O39" s="92"/>
      <c r="P39" s="93">
        <f>AVERAGE(P8:P37)</f>
        <v>7.8236958249911206</v>
      </c>
      <c r="Q39" s="92"/>
      <c r="R39" s="93">
        <f>AVERAGE(R8:R37)</f>
        <v>9.203431285580443</v>
      </c>
      <c r="S39" s="94"/>
    </row>
    <row r="40" spans="1:19" x14ac:dyDescent="0.25">
      <c r="A40" s="91" t="s">
        <v>28</v>
      </c>
      <c r="B40" s="92"/>
      <c r="C40" s="92"/>
      <c r="D40" s="93">
        <f>MIN(D8:D37)</f>
        <v>-23.913297645397702</v>
      </c>
      <c r="E40" s="92"/>
      <c r="F40" s="93">
        <f>MIN(F8:F37)</f>
        <v>-101.69720801402499</v>
      </c>
      <c r="G40" s="92"/>
      <c r="H40" s="93">
        <f>MIN(H8:H37)</f>
        <v>-9.5791251679822906</v>
      </c>
      <c r="I40" s="92"/>
      <c r="J40" s="93">
        <f>MIN(J8:J37)</f>
        <v>-5.1016196430479797</v>
      </c>
      <c r="K40" s="92"/>
      <c r="L40" s="93">
        <f>MIN(L8:L37)</f>
        <v>-2.8827385520849802</v>
      </c>
      <c r="M40" s="92"/>
      <c r="N40" s="93">
        <f>MIN(N8:N37)</f>
        <v>0</v>
      </c>
      <c r="O40" s="92"/>
      <c r="P40" s="93">
        <f>MIN(P8:P37)</f>
        <v>2.55390229923441</v>
      </c>
      <c r="Q40" s="92"/>
      <c r="R40" s="93">
        <f>MIN(R8:R37)</f>
        <v>-52.956981568063597</v>
      </c>
      <c r="S40" s="94"/>
    </row>
    <row r="41" spans="1:19" ht="15.75" thickBot="1" x14ac:dyDescent="0.3">
      <c r="A41" s="95" t="s">
        <v>29</v>
      </c>
      <c r="B41" s="96"/>
      <c r="C41" s="96"/>
      <c r="D41" s="97">
        <f>MAX(D8:D37)</f>
        <v>62.339055922418702</v>
      </c>
      <c r="E41" s="96"/>
      <c r="F41" s="97">
        <f>MAX(F8:F37)</f>
        <v>24.809521752421599</v>
      </c>
      <c r="G41" s="96"/>
      <c r="H41" s="97">
        <f>MAX(H8:H37)</f>
        <v>18.752475720217799</v>
      </c>
      <c r="I41" s="96"/>
      <c r="J41" s="97">
        <f>MAX(J8:J37)</f>
        <v>16.595364683122899</v>
      </c>
      <c r="K41" s="96"/>
      <c r="L41" s="97">
        <f>MAX(L8:L37)</f>
        <v>17.738323023476799</v>
      </c>
      <c r="M41" s="96"/>
      <c r="N41" s="97">
        <f>MAX(N8:N37)</f>
        <v>0</v>
      </c>
      <c r="O41" s="96"/>
      <c r="P41" s="97">
        <f>MAX(P8:P37)</f>
        <v>10.866759591740699</v>
      </c>
      <c r="Q41" s="96"/>
      <c r="R41" s="97">
        <f>MAX(R8:R37)</f>
        <v>15.878287901965299</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7" t="s">
        <v>349</v>
      </c>
    </row>
    <row r="3" spans="1:19" ht="15.75" thickBot="1" x14ac:dyDescent="0.3">
      <c r="A3" s="128"/>
    </row>
    <row r="4" spans="1:19" ht="15.75" thickBot="1" x14ac:dyDescent="0.3"/>
    <row r="5" spans="1:19" x14ac:dyDescent="0.25">
      <c r="A5" s="32" t="s">
        <v>351</v>
      </c>
      <c r="B5" s="125" t="s">
        <v>8</v>
      </c>
      <c r="C5" s="125" t="s">
        <v>9</v>
      </c>
      <c r="D5" s="131" t="s">
        <v>48</v>
      </c>
      <c r="E5" s="131"/>
      <c r="F5" s="131" t="s">
        <v>1</v>
      </c>
      <c r="G5" s="131"/>
      <c r="H5" s="131" t="s">
        <v>2</v>
      </c>
      <c r="I5" s="131"/>
      <c r="J5" s="131" t="s">
        <v>3</v>
      </c>
      <c r="K5" s="131"/>
      <c r="L5" s="131" t="s">
        <v>4</v>
      </c>
      <c r="M5" s="131"/>
      <c r="N5" s="131" t="s">
        <v>385</v>
      </c>
      <c r="O5" s="131"/>
      <c r="P5" s="131" t="s">
        <v>5</v>
      </c>
      <c r="Q5" s="131"/>
      <c r="R5" s="131" t="s">
        <v>46</v>
      </c>
      <c r="S5" s="134"/>
    </row>
    <row r="6" spans="1:19" x14ac:dyDescent="0.25">
      <c r="A6" s="18" t="s">
        <v>7</v>
      </c>
      <c r="B6" s="126"/>
      <c r="C6" s="126"/>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43959</v>
      </c>
      <c r="C8" s="69">
        <f>VLOOKUP($A8,'Return Data'!$A$7:$R$526,3,0)</f>
        <v>21.892299999999999</v>
      </c>
      <c r="D8" s="69">
        <f>VLOOKUP($A8,'Return Data'!$A$7:$R$526,10,0)</f>
        <v>6.7226253904098296</v>
      </c>
      <c r="E8" s="70">
        <f>RANK(D8,D$8:D$41,0)</f>
        <v>28</v>
      </c>
      <c r="F8" s="69">
        <f>VLOOKUP($A8,'Return Data'!$A$7:$R$526,11,0)</f>
        <v>-2.4727157934288702</v>
      </c>
      <c r="G8" s="70">
        <f>RANK(F8,F$8:F$41,0)</f>
        <v>29</v>
      </c>
      <c r="H8" s="69">
        <f>VLOOKUP($A8,'Return Data'!$A$7:$R$526,12,0)</f>
        <v>-5.1960855835007198</v>
      </c>
      <c r="I8" s="70">
        <f>RANK(H8,H$8:H$41,0)</f>
        <v>30</v>
      </c>
      <c r="J8" s="69">
        <f>VLOOKUP($A8,'Return Data'!$A$7:$R$526,13,0)</f>
        <v>-5.6541271651505003</v>
      </c>
      <c r="K8" s="70">
        <f>RANK(J8,J$8:J$41,0)</f>
        <v>31</v>
      </c>
      <c r="L8" s="69">
        <f>VLOOKUP($A8,'Return Data'!$A$7:$R$526,14,0)</f>
        <v>0.19763693527882301</v>
      </c>
      <c r="M8" s="70">
        <f>RANK(L8,L$8:L$41,0)</f>
        <v>29</v>
      </c>
      <c r="N8" s="69">
        <f>VLOOKUP($A8,'Return Data'!$A$7:$R$526,18,0)</f>
        <v>0</v>
      </c>
      <c r="O8" s="70">
        <f>RANK(N8,N$8:N$41,0)</f>
        <v>1</v>
      </c>
      <c r="P8" s="69">
        <f>VLOOKUP($A8,'Return Data'!$A$7:$R$526,15,0)</f>
        <v>3.04554519994206</v>
      </c>
      <c r="Q8" s="70">
        <f>RANK(P8,P$8:P$41,0)</f>
        <v>27</v>
      </c>
      <c r="R8" s="69">
        <f>VLOOKUP($A8,'Return Data'!$A$7:$R$526,17,0)</f>
        <v>10.723047183794501</v>
      </c>
      <c r="S8" s="71">
        <f>RANK(R8,R$8:R$41,0)</f>
        <v>21</v>
      </c>
    </row>
    <row r="9" spans="1:19" x14ac:dyDescent="0.25">
      <c r="A9" s="86" t="s">
        <v>83</v>
      </c>
      <c r="B9" s="68">
        <f>VLOOKUP($A9,'Return Data'!$A$7:$R$526,2,0)</f>
        <v>43959</v>
      </c>
      <c r="C9" s="69">
        <f>VLOOKUP($A9,'Return Data'!$A$7:$R$526,3,0)</f>
        <v>31.6495</v>
      </c>
      <c r="D9" s="69">
        <f>VLOOKUP($A9,'Return Data'!$A$7:$R$526,10,0)</f>
        <v>6.7297529711034398</v>
      </c>
      <c r="E9" s="70">
        <f t="shared" ref="E9:G41" si="0">RANK(D9,D$8:D$41,0)</f>
        <v>27</v>
      </c>
      <c r="F9" s="69">
        <f>VLOOKUP($A9,'Return Data'!$A$7:$R$526,11,0)</f>
        <v>-2.4573835314117698</v>
      </c>
      <c r="G9" s="70">
        <f t="shared" si="0"/>
        <v>28</v>
      </c>
      <c r="H9" s="69">
        <f>VLOOKUP($A9,'Return Data'!$A$7:$R$526,12,0)</f>
        <v>-5.1875123728222601</v>
      </c>
      <c r="I9" s="70">
        <f t="shared" ref="I9" si="1">RANK(H9,H$8:H$41,0)</f>
        <v>29</v>
      </c>
      <c r="J9" s="69">
        <f>VLOOKUP($A9,'Return Data'!$A$7:$R$526,13,0)</f>
        <v>-5.6487297777135899</v>
      </c>
      <c r="K9" s="70">
        <f t="shared" ref="K9" si="2">RANK(J9,J$8:J$41,0)</f>
        <v>30</v>
      </c>
      <c r="L9" s="69">
        <f>VLOOKUP($A9,'Return Data'!$A$7:$R$526,14,0)</f>
        <v>0.20175462817254</v>
      </c>
      <c r="M9" s="70">
        <f t="shared" ref="M9" si="3">RANK(L9,L$8:L$41,0)</f>
        <v>28</v>
      </c>
      <c r="N9" s="69">
        <f>VLOOKUP($A9,'Return Data'!$A$7:$R$526,18,0)</f>
        <v>0</v>
      </c>
      <c r="O9" s="70">
        <f t="shared" ref="O9" si="4">RANK(N9,N$8:N$41,0)</f>
        <v>1</v>
      </c>
      <c r="P9" s="69">
        <f>VLOOKUP($A9,'Return Data'!$A$7:$R$526,15,0)</f>
        <v>3.0473867907282299</v>
      </c>
      <c r="Q9" s="70">
        <f t="shared" ref="Q9" si="5">RANK(P9,P$8:P$41,0)</f>
        <v>26</v>
      </c>
      <c r="R9" s="69">
        <f>VLOOKUP($A9,'Return Data'!$A$7:$R$526,17,0)</f>
        <v>13.858413714486099</v>
      </c>
      <c r="S9" s="71">
        <f t="shared" ref="S9" si="6">RANK(R9,R$8:R$41,0)</f>
        <v>10</v>
      </c>
    </row>
    <row r="10" spans="1:19" x14ac:dyDescent="0.25">
      <c r="A10" s="86" t="s">
        <v>84</v>
      </c>
      <c r="B10" s="68">
        <f>VLOOKUP($A10,'Return Data'!$A$7:$R$526,2,0)</f>
        <v>43959</v>
      </c>
      <c r="C10" s="69">
        <f>VLOOKUP($A10,'Return Data'!$A$7:$R$526,3,0)</f>
        <v>0.96740000000000004</v>
      </c>
      <c r="D10" s="69">
        <f>VLOOKUP($A10,'Return Data'!$A$7:$R$526,10,0)</f>
        <v>0</v>
      </c>
      <c r="E10" s="70">
        <f t="shared" si="0"/>
        <v>29</v>
      </c>
      <c r="F10" s="69">
        <f>VLOOKUP($A10,'Return Data'!$A$7:$R$526,11,0)</f>
        <v>-101.67527510686701</v>
      </c>
      <c r="G10" s="70">
        <f t="shared" si="0"/>
        <v>32</v>
      </c>
      <c r="H10" s="69"/>
      <c r="I10" s="70"/>
      <c r="J10" s="69"/>
      <c r="K10" s="70"/>
      <c r="L10" s="69"/>
      <c r="M10" s="70"/>
      <c r="N10" s="69"/>
      <c r="O10" s="70"/>
      <c r="P10" s="69"/>
      <c r="Q10" s="70"/>
      <c r="R10" s="69">
        <f>VLOOKUP($A10,'Return Data'!$A$7:$R$526,17,0)</f>
        <v>-52.946194131915099</v>
      </c>
      <c r="S10" s="71">
        <f t="shared" ref="S10" si="7">RANK(R10,R$8:R$41,0)</f>
        <v>33</v>
      </c>
    </row>
    <row r="11" spans="1:19" x14ac:dyDescent="0.25">
      <c r="A11" s="86" t="s">
        <v>85</v>
      </c>
      <c r="B11" s="68">
        <f>VLOOKUP($A11,'Return Data'!$A$7:$R$526,2,0)</f>
        <v>43959</v>
      </c>
      <c r="C11" s="69">
        <f>VLOOKUP($A11,'Return Data'!$A$7:$R$526,3,0)</f>
        <v>1.3985000000000001</v>
      </c>
      <c r="D11" s="69">
        <f>VLOOKUP($A11,'Return Data'!$A$7:$R$526,10,0)</f>
        <v>0</v>
      </c>
      <c r="E11" s="70">
        <f t="shared" si="0"/>
        <v>29</v>
      </c>
      <c r="F11" s="69">
        <f>VLOOKUP($A11,'Return Data'!$A$7:$R$526,11,0)</f>
        <v>-101.677094123982</v>
      </c>
      <c r="G11" s="70">
        <f t="shared" si="0"/>
        <v>33</v>
      </c>
      <c r="H11" s="69"/>
      <c r="I11" s="70"/>
      <c r="J11" s="69"/>
      <c r="K11" s="70"/>
      <c r="L11" s="69"/>
      <c r="M11" s="70"/>
      <c r="N11" s="69"/>
      <c r="O11" s="70"/>
      <c r="P11" s="69"/>
      <c r="Q11" s="70"/>
      <c r="R11" s="69">
        <f>VLOOKUP($A11,'Return Data'!$A$7:$R$526,17,0)</f>
        <v>-52.950861821741803</v>
      </c>
      <c r="S11" s="71">
        <f t="shared" ref="S11" si="8">RANK(R11,R$8:R$41,0)</f>
        <v>34</v>
      </c>
    </row>
    <row r="12" spans="1:19" x14ac:dyDescent="0.25">
      <c r="A12" s="86" t="s">
        <v>86</v>
      </c>
      <c r="B12" s="68">
        <f>VLOOKUP($A12,'Return Data'!$A$7:$R$526,2,0)</f>
        <v>43959</v>
      </c>
      <c r="C12" s="69">
        <f>VLOOKUP($A12,'Return Data'!$A$7:$R$526,3,0)</f>
        <v>21.6692</v>
      </c>
      <c r="D12" s="69">
        <f>VLOOKUP($A12,'Return Data'!$A$7:$R$526,10,0)</f>
        <v>57.415175400020502</v>
      </c>
      <c r="E12" s="70">
        <f t="shared" si="0"/>
        <v>5</v>
      </c>
      <c r="F12" s="69">
        <f>VLOOKUP($A12,'Return Data'!$A$7:$R$526,11,0)</f>
        <v>12.224682247936601</v>
      </c>
      <c r="G12" s="70">
        <f t="shared" si="0"/>
        <v>12</v>
      </c>
      <c r="H12" s="69">
        <f>VLOOKUP($A12,'Return Data'!$A$7:$R$526,12,0)</f>
        <v>14.911822850790101</v>
      </c>
      <c r="I12" s="70">
        <f t="shared" ref="I12" si="9">RANK(H12,H$8:H$41,0)</f>
        <v>6</v>
      </c>
      <c r="J12" s="69">
        <f>VLOOKUP($A12,'Return Data'!$A$7:$R$526,13,0)</f>
        <v>11.0752820618647</v>
      </c>
      <c r="K12" s="70">
        <f t="shared" ref="K12" si="10">RANK(J12,J$8:J$41,0)</f>
        <v>5</v>
      </c>
      <c r="L12" s="69">
        <f>VLOOKUP($A12,'Return Data'!$A$7:$R$526,14,0)</f>
        <v>14.3456504747372</v>
      </c>
      <c r="M12" s="70">
        <f t="shared" ref="M12" si="11">RANK(L12,L$8:L$41,0)</f>
        <v>5</v>
      </c>
      <c r="N12" s="69">
        <f>VLOOKUP($A12,'Return Data'!$A$7:$R$526,18,0)</f>
        <v>0</v>
      </c>
      <c r="O12" s="70">
        <f t="shared" ref="O12" si="12">RANK(N12,N$8:N$41,0)</f>
        <v>1</v>
      </c>
      <c r="P12" s="69">
        <f>VLOOKUP($A12,'Return Data'!$A$7:$R$526,15,0)</f>
        <v>9.3025761171454899</v>
      </c>
      <c r="Q12" s="70">
        <f t="shared" ref="Q12" si="13">RANK(P12,P$8:P$41,0)</f>
        <v>5</v>
      </c>
      <c r="R12" s="69">
        <f>VLOOKUP($A12,'Return Data'!$A$7:$R$526,17,0)</f>
        <v>12.910754774174</v>
      </c>
      <c r="S12" s="71">
        <f t="shared" ref="S12" si="14">RANK(R12,R$8:R$41,0)</f>
        <v>12</v>
      </c>
    </row>
    <row r="13" spans="1:19" x14ac:dyDescent="0.25">
      <c r="A13" s="86" t="s">
        <v>87</v>
      </c>
      <c r="B13" s="68">
        <f>VLOOKUP($A13,'Return Data'!$A$7:$R$526,2,0)</f>
        <v>43959</v>
      </c>
      <c r="C13" s="69">
        <f>VLOOKUP($A13,'Return Data'!$A$7:$R$526,3,0)</f>
        <v>17.470400000000001</v>
      </c>
      <c r="D13" s="69">
        <f>VLOOKUP($A13,'Return Data'!$A$7:$R$526,10,0)</f>
        <v>42.151799779691302</v>
      </c>
      <c r="E13" s="70">
        <f t="shared" si="0"/>
        <v>13</v>
      </c>
      <c r="F13" s="69">
        <f>VLOOKUP($A13,'Return Data'!$A$7:$R$526,11,0)</f>
        <v>13.4273044533627</v>
      </c>
      <c r="G13" s="70">
        <f t="shared" si="0"/>
        <v>10</v>
      </c>
      <c r="H13" s="69">
        <f>VLOOKUP($A13,'Return Data'!$A$7:$R$526,12,0)</f>
        <v>11.515840605764801</v>
      </c>
      <c r="I13" s="70">
        <f t="shared" ref="I13" si="15">RANK(H13,H$8:H$41,0)</f>
        <v>14</v>
      </c>
      <c r="J13" s="69">
        <f>VLOOKUP($A13,'Return Data'!$A$7:$R$526,13,0)</f>
        <v>7.3964457898857798</v>
      </c>
      <c r="K13" s="70">
        <f t="shared" ref="K13" si="16">RANK(J13,J$8:J$41,0)</f>
        <v>15</v>
      </c>
      <c r="L13" s="69">
        <f>VLOOKUP($A13,'Return Data'!$A$7:$R$526,14,0)</f>
        <v>1.0953405597318999</v>
      </c>
      <c r="M13" s="70">
        <f t="shared" ref="M13" si="17">RANK(L13,L$8:L$41,0)</f>
        <v>27</v>
      </c>
      <c r="N13" s="69">
        <f>VLOOKUP($A13,'Return Data'!$A$7:$R$526,18,0)</f>
        <v>0</v>
      </c>
      <c r="O13" s="70">
        <f t="shared" ref="O13" si="18">RANK(N13,N$8:N$41,0)</f>
        <v>1</v>
      </c>
      <c r="P13" s="69">
        <f>VLOOKUP($A13,'Return Data'!$A$7:$R$526,15,0)</f>
        <v>3.9304017947771999</v>
      </c>
      <c r="Q13" s="70">
        <f t="shared" ref="Q13" si="19">RANK(P13,P$8:P$41,0)</f>
        <v>25</v>
      </c>
      <c r="R13" s="69">
        <f>VLOOKUP($A13,'Return Data'!$A$7:$R$526,17,0)</f>
        <v>9.5039944231439506</v>
      </c>
      <c r="S13" s="71">
        <f t="shared" ref="S13" si="20">RANK(R13,R$8:R$41,0)</f>
        <v>26</v>
      </c>
    </row>
    <row r="14" spans="1:19" x14ac:dyDescent="0.25">
      <c r="A14" s="86" t="s">
        <v>88</v>
      </c>
      <c r="B14" s="68">
        <f>VLOOKUP($A14,'Return Data'!$A$7:$R$526,2,0)</f>
        <v>43959</v>
      </c>
      <c r="C14" s="69">
        <f>VLOOKUP($A14,'Return Data'!$A$7:$R$526,3,0)</f>
        <v>35.163699999999999</v>
      </c>
      <c r="D14" s="69">
        <f>VLOOKUP($A14,'Return Data'!$A$7:$R$526,10,0)</f>
        <v>45.998400363607303</v>
      </c>
      <c r="E14" s="70">
        <f t="shared" si="0"/>
        <v>12</v>
      </c>
      <c r="F14" s="69">
        <f>VLOOKUP($A14,'Return Data'!$A$7:$R$526,11,0)</f>
        <v>15.0992052682917</v>
      </c>
      <c r="G14" s="70">
        <f t="shared" si="0"/>
        <v>7</v>
      </c>
      <c r="H14" s="69">
        <f>VLOOKUP($A14,'Return Data'!$A$7:$R$526,12,0)</f>
        <v>13.947547804597701</v>
      </c>
      <c r="I14" s="70">
        <f t="shared" ref="I14" si="21">RANK(H14,H$8:H$41,0)</f>
        <v>8</v>
      </c>
      <c r="J14" s="69">
        <f>VLOOKUP($A14,'Return Data'!$A$7:$R$526,13,0)</f>
        <v>9.4523212089659108</v>
      </c>
      <c r="K14" s="70">
        <f t="shared" ref="K14" si="22">RANK(J14,J$8:J$41,0)</f>
        <v>11</v>
      </c>
      <c r="L14" s="69">
        <f>VLOOKUP($A14,'Return Data'!$A$7:$R$526,14,0)</f>
        <v>11.738435504844601</v>
      </c>
      <c r="M14" s="70">
        <f t="shared" ref="M14" si="23">RANK(L14,L$8:L$41,0)</f>
        <v>16</v>
      </c>
      <c r="N14" s="69">
        <f>VLOOKUP($A14,'Return Data'!$A$7:$R$526,18,0)</f>
        <v>0</v>
      </c>
      <c r="O14" s="70">
        <f t="shared" ref="O14" si="24">RANK(N14,N$8:N$41,0)</f>
        <v>1</v>
      </c>
      <c r="P14" s="69">
        <f>VLOOKUP($A14,'Return Data'!$A$7:$R$526,15,0)</f>
        <v>7.8308547212607102</v>
      </c>
      <c r="Q14" s="70">
        <f t="shared" ref="Q14" si="25">RANK(P14,P$8:P$41,0)</f>
        <v>13</v>
      </c>
      <c r="R14" s="69">
        <f>VLOOKUP($A14,'Return Data'!$A$7:$R$526,17,0)</f>
        <v>16.096653522607799</v>
      </c>
      <c r="S14" s="71">
        <f t="shared" ref="S14" si="26">RANK(R14,R$8:R$41,0)</f>
        <v>6</v>
      </c>
    </row>
    <row r="15" spans="1:19" x14ac:dyDescent="0.25">
      <c r="A15" s="86" t="s">
        <v>89</v>
      </c>
      <c r="B15" s="68">
        <f>VLOOKUP($A15,'Return Data'!$A$7:$R$526,2,0)</f>
        <v>43959</v>
      </c>
      <c r="C15" s="69">
        <f>VLOOKUP($A15,'Return Data'!$A$7:$R$526,3,0)</f>
        <v>23.210699999999999</v>
      </c>
      <c r="D15" s="69">
        <f>VLOOKUP($A15,'Return Data'!$A$7:$R$526,10,0)</f>
        <v>51.842818062985899</v>
      </c>
      <c r="E15" s="70">
        <f t="shared" si="0"/>
        <v>7</v>
      </c>
      <c r="F15" s="69">
        <f>VLOOKUP($A15,'Return Data'!$A$7:$R$526,11,0)</f>
        <v>17.335384500798</v>
      </c>
      <c r="G15" s="70">
        <f t="shared" si="0"/>
        <v>6</v>
      </c>
      <c r="H15" s="69">
        <f>VLOOKUP($A15,'Return Data'!$A$7:$R$526,12,0)</f>
        <v>12.8280015996435</v>
      </c>
      <c r="I15" s="70">
        <f t="shared" ref="I15" si="27">RANK(H15,H$8:H$41,0)</f>
        <v>11</v>
      </c>
      <c r="J15" s="69">
        <f>VLOOKUP($A15,'Return Data'!$A$7:$R$526,13,0)</f>
        <v>8.4539025891780497</v>
      </c>
      <c r="K15" s="70">
        <f t="shared" ref="K15" si="28">RANK(J15,J$8:J$41,0)</f>
        <v>13</v>
      </c>
      <c r="L15" s="69">
        <f>VLOOKUP($A15,'Return Data'!$A$7:$R$526,14,0)</f>
        <v>13.0086216927254</v>
      </c>
      <c r="M15" s="70">
        <f t="shared" ref="M15" si="29">RANK(L15,L$8:L$41,0)</f>
        <v>11</v>
      </c>
      <c r="N15" s="69">
        <f>VLOOKUP($A15,'Return Data'!$A$7:$R$526,18,0)</f>
        <v>0</v>
      </c>
      <c r="O15" s="70">
        <f t="shared" ref="O15" si="30">RANK(N15,N$8:N$41,0)</f>
        <v>1</v>
      </c>
      <c r="P15" s="69">
        <f>VLOOKUP($A15,'Return Data'!$A$7:$R$526,15,0)</f>
        <v>7.4357716975190398</v>
      </c>
      <c r="Q15" s="70">
        <f t="shared" ref="Q15" si="31">RANK(P15,P$8:P$41,0)</f>
        <v>14</v>
      </c>
      <c r="R15" s="69">
        <f>VLOOKUP($A15,'Return Data'!$A$7:$R$526,17,0)</f>
        <v>12.0638116087065</v>
      </c>
      <c r="S15" s="71">
        <f t="shared" ref="S15" si="32">RANK(R15,R$8:R$41,0)</f>
        <v>16</v>
      </c>
    </row>
    <row r="16" spans="1:19" x14ac:dyDescent="0.25">
      <c r="A16" s="86" t="s">
        <v>90</v>
      </c>
      <c r="B16" s="68">
        <f>VLOOKUP($A16,'Return Data'!$A$7:$R$526,2,0)</f>
        <v>43959</v>
      </c>
      <c r="C16" s="69">
        <f>VLOOKUP($A16,'Return Data'!$A$7:$R$526,3,0)</f>
        <v>2525.0445</v>
      </c>
      <c r="D16" s="69">
        <f>VLOOKUP($A16,'Return Data'!$A$7:$R$526,10,0)</f>
        <v>61.649388326925099</v>
      </c>
      <c r="E16" s="70">
        <f t="shared" si="0"/>
        <v>2</v>
      </c>
      <c r="F16" s="69">
        <f>VLOOKUP($A16,'Return Data'!$A$7:$R$526,11,0)</f>
        <v>22.487902576387199</v>
      </c>
      <c r="G16" s="70">
        <f t="shared" si="0"/>
        <v>2</v>
      </c>
      <c r="H16" s="69">
        <f>VLOOKUP($A16,'Return Data'!$A$7:$R$526,12,0)</f>
        <v>18.028653533989601</v>
      </c>
      <c r="I16" s="70">
        <f t="shared" ref="I16" si="33">RANK(H16,H$8:H$41,0)</f>
        <v>1</v>
      </c>
      <c r="J16" s="69">
        <f>VLOOKUP($A16,'Return Data'!$A$7:$R$526,13,0)</f>
        <v>15.872133531314599</v>
      </c>
      <c r="K16" s="70">
        <f t="shared" ref="K16" si="34">RANK(J16,J$8:J$41,0)</f>
        <v>1</v>
      </c>
      <c r="L16" s="69">
        <f>VLOOKUP($A16,'Return Data'!$A$7:$R$526,14,0)</f>
        <v>16.164442593020901</v>
      </c>
      <c r="M16" s="70">
        <f t="shared" ref="M16" si="35">RANK(L16,L$8:L$41,0)</f>
        <v>4</v>
      </c>
      <c r="N16" s="69">
        <f>VLOOKUP($A16,'Return Data'!$A$7:$R$526,18,0)</f>
        <v>0</v>
      </c>
      <c r="O16" s="70">
        <f t="shared" ref="O16" si="36">RANK(N16,N$8:N$41,0)</f>
        <v>1</v>
      </c>
      <c r="P16" s="69">
        <f>VLOOKUP($A16,'Return Data'!$A$7:$R$526,15,0)</f>
        <v>9.5442283135669292</v>
      </c>
      <c r="Q16" s="70">
        <f t="shared" ref="Q16" si="37">RANK(P16,P$8:P$41,0)</f>
        <v>4</v>
      </c>
      <c r="R16" s="69">
        <f>VLOOKUP($A16,'Return Data'!$A$7:$R$526,17,0)</f>
        <v>11.7236992944398</v>
      </c>
      <c r="S16" s="71">
        <f t="shared" ref="S16" si="38">RANK(R16,R$8:R$41,0)</f>
        <v>18</v>
      </c>
    </row>
    <row r="17" spans="1:19" x14ac:dyDescent="0.25">
      <c r="A17" s="86" t="s">
        <v>91</v>
      </c>
      <c r="B17" s="68">
        <f>VLOOKUP($A17,'Return Data'!$A$7:$R$526,2,0)</f>
        <v>43959</v>
      </c>
      <c r="C17" s="69">
        <f>VLOOKUP($A17,'Return Data'!$A$7:$R$526,3,0)</f>
        <v>22.104600000000001</v>
      </c>
      <c r="D17" s="69">
        <f>VLOOKUP($A17,'Return Data'!$A$7:$R$526,10,0)</f>
        <v>11.5797870558971</v>
      </c>
      <c r="E17" s="70">
        <f t="shared" si="0"/>
        <v>25</v>
      </c>
      <c r="F17" s="69">
        <f>VLOOKUP($A17,'Return Data'!$A$7:$R$526,11,0)</f>
        <v>10.763966719074</v>
      </c>
      <c r="G17" s="70">
        <f t="shared" si="0"/>
        <v>15</v>
      </c>
      <c r="H17" s="69">
        <f>VLOOKUP($A17,'Return Data'!$A$7:$R$526,12,0)</f>
        <v>9.65004800508218</v>
      </c>
      <c r="I17" s="70">
        <f t="shared" ref="I17" si="39">RANK(H17,H$8:H$41,0)</f>
        <v>17</v>
      </c>
      <c r="J17" s="69">
        <f>VLOOKUP($A17,'Return Data'!$A$7:$R$526,13,0)</f>
        <v>7.22494544711709</v>
      </c>
      <c r="K17" s="70">
        <f t="shared" ref="K17" si="40">RANK(J17,J$8:J$41,0)</f>
        <v>19</v>
      </c>
      <c r="L17" s="69">
        <f>VLOOKUP($A17,'Return Data'!$A$7:$R$526,14,0)</f>
        <v>12.385013971003501</v>
      </c>
      <c r="M17" s="70">
        <f t="shared" ref="M17" si="41">RANK(L17,L$8:L$41,0)</f>
        <v>13</v>
      </c>
      <c r="N17" s="69">
        <f>VLOOKUP($A17,'Return Data'!$A$7:$R$526,18,0)</f>
        <v>0</v>
      </c>
      <c r="O17" s="70">
        <f t="shared" ref="O17" si="42">RANK(N17,N$8:N$41,0)</f>
        <v>1</v>
      </c>
      <c r="P17" s="69">
        <f>VLOOKUP($A17,'Return Data'!$A$7:$R$526,15,0)</f>
        <v>8.8948033893329495</v>
      </c>
      <c r="Q17" s="70">
        <f t="shared" ref="Q17" si="43">RANK(P17,P$8:P$41,0)</f>
        <v>9</v>
      </c>
      <c r="R17" s="69">
        <f>VLOOKUP($A17,'Return Data'!$A$7:$R$526,17,0)</f>
        <v>10.1965820447727</v>
      </c>
      <c r="S17" s="71">
        <f t="shared" ref="S17" si="44">RANK(R17,R$8:R$41,0)</f>
        <v>24</v>
      </c>
    </row>
    <row r="18" spans="1:19" x14ac:dyDescent="0.25">
      <c r="A18" s="86" t="s">
        <v>92</v>
      </c>
      <c r="B18" s="68">
        <f>VLOOKUP($A18,'Return Data'!$A$7:$R$526,2,0)</f>
        <v>43959</v>
      </c>
      <c r="C18" s="69">
        <f>VLOOKUP($A18,'Return Data'!$A$7:$R$526,3,0)</f>
        <v>65.2821</v>
      </c>
      <c r="D18" s="69">
        <f>VLOOKUP($A18,'Return Data'!$A$7:$R$526,10,0)</f>
        <v>-24.771917503640399</v>
      </c>
      <c r="E18" s="70">
        <f t="shared" si="0"/>
        <v>33</v>
      </c>
      <c r="F18" s="69">
        <f>VLOOKUP($A18,'Return Data'!$A$7:$R$526,11,0)</f>
        <v>-13.782284875737799</v>
      </c>
      <c r="G18" s="70">
        <f t="shared" si="0"/>
        <v>31</v>
      </c>
      <c r="H18" s="69">
        <f>VLOOKUP($A18,'Return Data'!$A$7:$R$526,12,0)</f>
        <v>-10.402409575291101</v>
      </c>
      <c r="I18" s="70">
        <f t="shared" ref="I18" si="45">RANK(H18,H$8:H$41,0)</f>
        <v>31</v>
      </c>
      <c r="J18" s="69">
        <f>VLOOKUP($A18,'Return Data'!$A$7:$R$526,13,0)</f>
        <v>-5.3822524739653197</v>
      </c>
      <c r="K18" s="70">
        <f t="shared" ref="K18" si="46">RANK(J18,J$8:J$41,0)</f>
        <v>29</v>
      </c>
      <c r="L18" s="69">
        <f>VLOOKUP($A18,'Return Data'!$A$7:$R$526,14,0)</f>
        <v>-2.17862483490828</v>
      </c>
      <c r="M18" s="70">
        <f t="shared" ref="M18" si="47">RANK(L18,L$8:L$41,0)</f>
        <v>30</v>
      </c>
      <c r="N18" s="69">
        <f>VLOOKUP($A18,'Return Data'!$A$7:$R$526,18,0)</f>
        <v>0</v>
      </c>
      <c r="O18" s="70">
        <f t="shared" ref="O18" si="48">RANK(N18,N$8:N$41,0)</f>
        <v>1</v>
      </c>
      <c r="P18" s="69">
        <f>VLOOKUP($A18,'Return Data'!$A$7:$R$526,15,0)</f>
        <v>4.6960514350509897</v>
      </c>
      <c r="Q18" s="70">
        <f t="shared" ref="Q18" si="49">RANK(P18,P$8:P$41,0)</f>
        <v>19</v>
      </c>
      <c r="R18" s="69">
        <f>VLOOKUP($A18,'Return Data'!$A$7:$R$526,17,0)</f>
        <v>23.836936207914899</v>
      </c>
      <c r="S18" s="71">
        <f t="shared" ref="S18" si="50">RANK(R18,R$8:R$41,0)</f>
        <v>2</v>
      </c>
    </row>
    <row r="19" spans="1:19" x14ac:dyDescent="0.25">
      <c r="A19" s="86" t="s">
        <v>93</v>
      </c>
      <c r="B19" s="68">
        <f>VLOOKUP($A19,'Return Data'!$A$7:$R$526,2,0)</f>
        <v>43959</v>
      </c>
      <c r="C19" s="69">
        <f>VLOOKUP($A19,'Return Data'!$A$7:$R$526,3,0)</f>
        <v>64.322699999999998</v>
      </c>
      <c r="D19" s="69">
        <f>VLOOKUP($A19,'Return Data'!$A$7:$R$526,10,0)</f>
        <v>21.401590656448999</v>
      </c>
      <c r="E19" s="70">
        <f t="shared" si="0"/>
        <v>21</v>
      </c>
      <c r="F19" s="69">
        <f>VLOOKUP($A19,'Return Data'!$A$7:$R$526,11,0)</f>
        <v>5.3188448012718297</v>
      </c>
      <c r="G19" s="70">
        <f t="shared" si="0"/>
        <v>22</v>
      </c>
      <c r="H19" s="69">
        <f>VLOOKUP($A19,'Return Data'!$A$7:$R$526,12,0)</f>
        <v>7.5279314398703301</v>
      </c>
      <c r="I19" s="70">
        <f t="shared" ref="I19" si="51">RANK(H19,H$8:H$41,0)</f>
        <v>20</v>
      </c>
      <c r="J19" s="69">
        <f>VLOOKUP($A19,'Return Data'!$A$7:$R$526,13,0)</f>
        <v>7.2409091504063898</v>
      </c>
      <c r="K19" s="70">
        <f t="shared" ref="K19" si="52">RANK(J19,J$8:J$41,0)</f>
        <v>16</v>
      </c>
      <c r="L19" s="69">
        <f>VLOOKUP($A19,'Return Data'!$A$7:$R$526,14,0)</f>
        <v>8.7530725841703205</v>
      </c>
      <c r="M19" s="70">
        <f t="shared" ref="M19" si="53">RANK(L19,L$8:L$41,0)</f>
        <v>19</v>
      </c>
      <c r="N19" s="69">
        <f>VLOOKUP($A19,'Return Data'!$A$7:$R$526,18,0)</f>
        <v>0</v>
      </c>
      <c r="O19" s="70">
        <f t="shared" ref="O19" si="54">RANK(N19,N$8:N$41,0)</f>
        <v>1</v>
      </c>
      <c r="P19" s="69">
        <f>VLOOKUP($A19,'Return Data'!$A$7:$R$526,15,0)</f>
        <v>4.4884804359934396</v>
      </c>
      <c r="Q19" s="70">
        <f t="shared" ref="Q19" si="55">RANK(P19,P$8:P$41,0)</f>
        <v>21</v>
      </c>
      <c r="R19" s="69">
        <f>VLOOKUP($A19,'Return Data'!$A$7:$R$526,17,0)</f>
        <v>23.573636309594601</v>
      </c>
      <c r="S19" s="71">
        <f t="shared" ref="S19" si="56">RANK(R19,R$8:R$41,0)</f>
        <v>3</v>
      </c>
    </row>
    <row r="20" spans="1:19" x14ac:dyDescent="0.25">
      <c r="A20" s="86" t="s">
        <v>94</v>
      </c>
      <c r="B20" s="68">
        <f>VLOOKUP($A20,'Return Data'!$A$7:$R$526,2,0)</f>
        <v>43959</v>
      </c>
      <c r="C20" s="69">
        <f>VLOOKUP($A20,'Return Data'!$A$7:$R$526,3,0)</f>
        <v>64.322699999999998</v>
      </c>
      <c r="D20" s="69">
        <f>VLOOKUP($A20,'Return Data'!$A$7:$R$526,10,0)</f>
        <v>21.401590656448999</v>
      </c>
      <c r="E20" s="70">
        <f t="shared" si="0"/>
        <v>21</v>
      </c>
      <c r="F20" s="69">
        <f>VLOOKUP($A20,'Return Data'!$A$7:$R$526,11,0)</f>
        <v>5.3188448012718297</v>
      </c>
      <c r="G20" s="70">
        <f t="shared" si="0"/>
        <v>22</v>
      </c>
      <c r="H20" s="69">
        <f>VLOOKUP($A20,'Return Data'!$A$7:$R$526,12,0)</f>
        <v>7.5279314398703301</v>
      </c>
      <c r="I20" s="70">
        <f t="shared" ref="I20" si="57">RANK(H20,H$8:H$41,0)</f>
        <v>20</v>
      </c>
      <c r="J20" s="69">
        <f>VLOOKUP($A20,'Return Data'!$A$7:$R$526,13,0)</f>
        <v>7.2409091504063898</v>
      </c>
      <c r="K20" s="70">
        <f t="shared" ref="K20" si="58">RANK(J20,J$8:J$41,0)</f>
        <v>16</v>
      </c>
      <c r="L20" s="69">
        <f>VLOOKUP($A20,'Return Data'!$A$7:$R$526,14,0)</f>
        <v>8.7530725841703205</v>
      </c>
      <c r="M20" s="70">
        <f t="shared" ref="M20" si="59">RANK(L20,L$8:L$41,0)</f>
        <v>19</v>
      </c>
      <c r="N20" s="69">
        <f>VLOOKUP($A20,'Return Data'!$A$7:$R$526,18,0)</f>
        <v>0</v>
      </c>
      <c r="O20" s="70">
        <f t="shared" ref="O20" si="60">RANK(N20,N$8:N$41,0)</f>
        <v>1</v>
      </c>
      <c r="P20" s="69">
        <f>VLOOKUP($A20,'Return Data'!$A$7:$R$526,15,0)</f>
        <v>4.4884804359934396</v>
      </c>
      <c r="Q20" s="70">
        <f t="shared" ref="Q20" si="61">RANK(P20,P$8:P$41,0)</f>
        <v>21</v>
      </c>
      <c r="R20" s="69">
        <f>VLOOKUP($A20,'Return Data'!$A$7:$R$526,17,0)</f>
        <v>23.573636309594601</v>
      </c>
      <c r="S20" s="71">
        <f t="shared" ref="S20" si="62">RANK(R20,R$8:R$41,0)</f>
        <v>3</v>
      </c>
    </row>
    <row r="21" spans="1:19" x14ac:dyDescent="0.25">
      <c r="A21" s="86" t="s">
        <v>95</v>
      </c>
      <c r="B21" s="68">
        <f>VLOOKUP($A21,'Return Data'!$A$7:$R$526,2,0)</f>
        <v>43959</v>
      </c>
      <c r="C21" s="69">
        <f>VLOOKUP($A21,'Return Data'!$A$7:$R$526,3,0)</f>
        <v>64.322699999999998</v>
      </c>
      <c r="D21" s="69">
        <f>VLOOKUP($A21,'Return Data'!$A$7:$R$526,10,0)</f>
        <v>21.401590656448999</v>
      </c>
      <c r="E21" s="70">
        <f t="shared" si="0"/>
        <v>21</v>
      </c>
      <c r="F21" s="69">
        <f>VLOOKUP($A21,'Return Data'!$A$7:$R$526,11,0)</f>
        <v>5.3188448012718297</v>
      </c>
      <c r="G21" s="70">
        <f t="shared" si="0"/>
        <v>22</v>
      </c>
      <c r="H21" s="69">
        <f>VLOOKUP($A21,'Return Data'!$A$7:$R$526,12,0)</f>
        <v>7.5279314398703301</v>
      </c>
      <c r="I21" s="70">
        <f t="shared" ref="I21" si="63">RANK(H21,H$8:H$41,0)</f>
        <v>20</v>
      </c>
      <c r="J21" s="69">
        <f>VLOOKUP($A21,'Return Data'!$A$7:$R$526,13,0)</f>
        <v>7.2409091504063898</v>
      </c>
      <c r="K21" s="70">
        <f t="shared" ref="K21" si="64">RANK(J21,J$8:J$41,0)</f>
        <v>16</v>
      </c>
      <c r="L21" s="69">
        <f>VLOOKUP($A21,'Return Data'!$A$7:$R$526,14,0)</f>
        <v>8.7530725841703205</v>
      </c>
      <c r="M21" s="70">
        <f t="shared" ref="M21" si="65">RANK(L21,L$8:L$41,0)</f>
        <v>19</v>
      </c>
      <c r="N21" s="69">
        <f>VLOOKUP($A21,'Return Data'!$A$7:$R$526,18,0)</f>
        <v>0</v>
      </c>
      <c r="O21" s="70">
        <f t="shared" ref="O21" si="66">RANK(N21,N$8:N$41,0)</f>
        <v>1</v>
      </c>
      <c r="P21" s="69">
        <f>VLOOKUP($A21,'Return Data'!$A$7:$R$526,15,0)</f>
        <v>4.4884804359934396</v>
      </c>
      <c r="Q21" s="70">
        <f t="shared" ref="Q21" si="67">RANK(P21,P$8:P$41,0)</f>
        <v>21</v>
      </c>
      <c r="R21" s="69">
        <f>VLOOKUP($A21,'Return Data'!$A$7:$R$526,17,0)</f>
        <v>23.573636309594601</v>
      </c>
      <c r="S21" s="71">
        <f t="shared" ref="S21" si="68">RANK(R21,R$8:R$41,0)</f>
        <v>3</v>
      </c>
    </row>
    <row r="22" spans="1:19" x14ac:dyDescent="0.25">
      <c r="A22" s="86" t="s">
        <v>96</v>
      </c>
      <c r="B22" s="68">
        <f>VLOOKUP($A22,'Return Data'!$A$7:$R$526,2,0)</f>
        <v>43959</v>
      </c>
      <c r="C22" s="69">
        <f>VLOOKUP($A22,'Return Data'!$A$7:$R$526,3,0)</f>
        <v>27.136700000000001</v>
      </c>
      <c r="D22" s="69">
        <f>VLOOKUP($A22,'Return Data'!$A$7:$R$526,10,0)</f>
        <v>31.563738555666902</v>
      </c>
      <c r="E22" s="70">
        <f t="shared" si="0"/>
        <v>17</v>
      </c>
      <c r="F22" s="69">
        <f>VLOOKUP($A22,'Return Data'!$A$7:$R$526,11,0)</f>
        <v>9.7253346593771397</v>
      </c>
      <c r="G22" s="70">
        <f t="shared" si="0"/>
        <v>16</v>
      </c>
      <c r="H22" s="69">
        <f>VLOOKUP($A22,'Return Data'!$A$7:$R$526,12,0)</f>
        <v>9.3879906123379104</v>
      </c>
      <c r="I22" s="70">
        <f t="shared" ref="I22" si="69">RANK(H22,H$8:H$41,0)</f>
        <v>18</v>
      </c>
      <c r="J22" s="69">
        <f>VLOOKUP($A22,'Return Data'!$A$7:$R$526,13,0)</f>
        <v>6.70809748373701</v>
      </c>
      <c r="K22" s="70">
        <f t="shared" ref="K22" si="70">RANK(J22,J$8:J$41,0)</f>
        <v>22</v>
      </c>
      <c r="L22" s="69">
        <f>VLOOKUP($A22,'Return Data'!$A$7:$R$526,14,0)</f>
        <v>11.9718067321903</v>
      </c>
      <c r="M22" s="70">
        <f t="shared" ref="M22" si="71">RANK(L22,L$8:L$41,0)</f>
        <v>15</v>
      </c>
      <c r="N22" s="69">
        <f>VLOOKUP($A22,'Return Data'!$A$7:$R$526,18,0)</f>
        <v>0</v>
      </c>
      <c r="O22" s="70">
        <f t="shared" ref="O22" si="72">RANK(N22,N$8:N$41,0)</f>
        <v>1</v>
      </c>
      <c r="P22" s="69">
        <f>VLOOKUP($A22,'Return Data'!$A$7:$R$526,15,0)</f>
        <v>7.2666297750884103</v>
      </c>
      <c r="Q22" s="70">
        <f t="shared" ref="Q22" si="73">RANK(P22,P$8:P$41,0)</f>
        <v>16</v>
      </c>
      <c r="R22" s="69">
        <f>VLOOKUP($A22,'Return Data'!$A$7:$R$526,17,0)</f>
        <v>13.6005555555556</v>
      </c>
      <c r="S22" s="71">
        <f t="shared" ref="S22" si="74">RANK(R22,R$8:R$41,0)</f>
        <v>11</v>
      </c>
    </row>
    <row r="23" spans="1:19" x14ac:dyDescent="0.25">
      <c r="A23" s="86" t="s">
        <v>97</v>
      </c>
      <c r="B23" s="68">
        <f>VLOOKUP($A23,'Return Data'!$A$7:$R$526,2,0)</f>
        <v>43959</v>
      </c>
      <c r="C23" s="69">
        <f>VLOOKUP($A23,'Return Data'!$A$7:$R$526,3,0)</f>
        <v>26.1</v>
      </c>
      <c r="D23" s="69">
        <f>VLOOKUP($A23,'Return Data'!$A$7:$R$526,10,0)</f>
        <v>35.951583572969803</v>
      </c>
      <c r="E23" s="70">
        <f t="shared" si="0"/>
        <v>15</v>
      </c>
      <c r="F23" s="69">
        <f>VLOOKUP($A23,'Return Data'!$A$7:$R$526,11,0)</f>
        <v>11.547783069604501</v>
      </c>
      <c r="G23" s="70">
        <f t="shared" si="0"/>
        <v>13</v>
      </c>
      <c r="H23" s="69">
        <f>VLOOKUP($A23,'Return Data'!$A$7:$R$526,12,0)</f>
        <v>13.252440593529199</v>
      </c>
      <c r="I23" s="70">
        <f t="shared" ref="I23" si="75">RANK(H23,H$8:H$41,0)</f>
        <v>10</v>
      </c>
      <c r="J23" s="69">
        <f>VLOOKUP($A23,'Return Data'!$A$7:$R$526,13,0)</f>
        <v>10.677574971942599</v>
      </c>
      <c r="K23" s="70">
        <f t="shared" ref="K23" si="76">RANK(J23,J$8:J$41,0)</f>
        <v>6</v>
      </c>
      <c r="L23" s="69">
        <f>VLOOKUP($A23,'Return Data'!$A$7:$R$526,14,0)</f>
        <v>12.621779040695101</v>
      </c>
      <c r="M23" s="70">
        <f t="shared" ref="M23" si="77">RANK(L23,L$8:L$41,0)</f>
        <v>12</v>
      </c>
      <c r="N23" s="69">
        <f>VLOOKUP($A23,'Return Data'!$A$7:$R$526,18,0)</f>
        <v>0</v>
      </c>
      <c r="O23" s="70">
        <f t="shared" ref="O23" si="78">RANK(N23,N$8:N$41,0)</f>
        <v>1</v>
      </c>
      <c r="P23" s="69">
        <f>VLOOKUP($A23,'Return Data'!$A$7:$R$526,15,0)</f>
        <v>9.2380795176812995</v>
      </c>
      <c r="Q23" s="70">
        <f t="shared" ref="Q23" si="79">RANK(P23,P$8:P$41,0)</f>
        <v>7</v>
      </c>
      <c r="R23" s="69">
        <f>VLOOKUP($A23,'Return Data'!$A$7:$R$526,17,0)</f>
        <v>15.624833820792301</v>
      </c>
      <c r="S23" s="71">
        <f t="shared" ref="S23" si="80">RANK(R23,R$8:R$41,0)</f>
        <v>7</v>
      </c>
    </row>
    <row r="24" spans="1:19" x14ac:dyDescent="0.25">
      <c r="A24" s="86" t="s">
        <v>98</v>
      </c>
      <c r="B24" s="68">
        <f>VLOOKUP($A24,'Return Data'!$A$7:$R$526,2,0)</f>
        <v>43959</v>
      </c>
      <c r="C24" s="69">
        <f>VLOOKUP($A24,'Return Data'!$A$7:$R$526,3,0)</f>
        <v>16.079699999999999</v>
      </c>
      <c r="D24" s="69">
        <f>VLOOKUP($A24,'Return Data'!$A$7:$R$526,10,0)</f>
        <v>16.379576581516499</v>
      </c>
      <c r="E24" s="70">
        <f t="shared" si="0"/>
        <v>24</v>
      </c>
      <c r="F24" s="69">
        <f>VLOOKUP($A24,'Return Data'!$A$7:$R$526,11,0)</f>
        <v>3.1880937421622799</v>
      </c>
      <c r="G24" s="70">
        <f t="shared" si="0"/>
        <v>26</v>
      </c>
      <c r="H24" s="69">
        <f>VLOOKUP($A24,'Return Data'!$A$7:$R$526,12,0)</f>
        <v>8.3672166570900899</v>
      </c>
      <c r="I24" s="70">
        <f t="shared" ref="I24" si="81">RANK(H24,H$8:H$41,0)</f>
        <v>19</v>
      </c>
      <c r="J24" s="69">
        <f>VLOOKUP($A24,'Return Data'!$A$7:$R$526,13,0)</f>
        <v>5.6369448133847904</v>
      </c>
      <c r="K24" s="70">
        <f t="shared" ref="K24" si="82">RANK(J24,J$8:J$41,0)</f>
        <v>25</v>
      </c>
      <c r="L24" s="69">
        <f>VLOOKUP($A24,'Return Data'!$A$7:$R$526,14,0)</f>
        <v>5.5998384717715304</v>
      </c>
      <c r="M24" s="70">
        <f t="shared" ref="M24" si="83">RANK(L24,L$8:L$41,0)</f>
        <v>25</v>
      </c>
      <c r="N24" s="69">
        <f>VLOOKUP($A24,'Return Data'!$A$7:$R$526,18,0)</f>
        <v>0</v>
      </c>
      <c r="O24" s="70">
        <f t="shared" ref="O24" si="84">RANK(N24,N$8:N$41,0)</f>
        <v>1</v>
      </c>
      <c r="P24" s="69">
        <f>VLOOKUP($A24,'Return Data'!$A$7:$R$526,15,0)</f>
        <v>4.3712717953616202</v>
      </c>
      <c r="Q24" s="70">
        <f t="shared" ref="Q24" si="85">RANK(P24,P$8:P$41,0)</f>
        <v>24</v>
      </c>
      <c r="R24" s="69">
        <f>VLOOKUP($A24,'Return Data'!$A$7:$R$526,17,0)</f>
        <v>7.3994348116038697</v>
      </c>
      <c r="S24" s="71">
        <f t="shared" ref="S24" si="86">RANK(R24,R$8:R$41,0)</f>
        <v>32</v>
      </c>
    </row>
    <row r="25" spans="1:19" x14ac:dyDescent="0.25">
      <c r="A25" s="86" t="s">
        <v>99</v>
      </c>
      <c r="B25" s="68">
        <f>VLOOKUP($A25,'Return Data'!$A$7:$R$526,2,0)</f>
        <v>43959</v>
      </c>
      <c r="C25" s="69">
        <f>VLOOKUP($A25,'Return Data'!$A$7:$R$526,3,0)</f>
        <v>26.035900000000002</v>
      </c>
      <c r="D25" s="69">
        <f>VLOOKUP($A25,'Return Data'!$A$7:$R$526,10,0)</f>
        <v>59.957844848084299</v>
      </c>
      <c r="E25" s="70">
        <f t="shared" si="0"/>
        <v>3</v>
      </c>
      <c r="F25" s="69">
        <f>VLOOKUP($A25,'Return Data'!$A$7:$R$526,11,0)</f>
        <v>19.717140129374201</v>
      </c>
      <c r="G25" s="70">
        <f t="shared" si="0"/>
        <v>4</v>
      </c>
      <c r="H25" s="69">
        <f>VLOOKUP($A25,'Return Data'!$A$7:$R$526,12,0)</f>
        <v>17.305639407468099</v>
      </c>
      <c r="I25" s="70">
        <f t="shared" ref="I25" si="87">RANK(H25,H$8:H$41,0)</f>
        <v>2</v>
      </c>
      <c r="J25" s="69">
        <f>VLOOKUP($A25,'Return Data'!$A$7:$R$526,13,0)</f>
        <v>11.9061024424173</v>
      </c>
      <c r="K25" s="70">
        <f t="shared" ref="K25" si="88">RANK(J25,J$8:J$41,0)</f>
        <v>2</v>
      </c>
      <c r="L25" s="69">
        <f>VLOOKUP($A25,'Return Data'!$A$7:$R$526,14,0)</f>
        <v>16.851950359373401</v>
      </c>
      <c r="M25" s="70">
        <f t="shared" ref="M25" si="89">RANK(L25,L$8:L$41,0)</f>
        <v>2</v>
      </c>
      <c r="N25" s="69">
        <f>VLOOKUP($A25,'Return Data'!$A$7:$R$526,18,0)</f>
        <v>0</v>
      </c>
      <c r="O25" s="70">
        <f t="shared" ref="O25" si="90">RANK(N25,N$8:N$41,0)</f>
        <v>1</v>
      </c>
      <c r="P25" s="69">
        <f>VLOOKUP($A25,'Return Data'!$A$7:$R$526,15,0)</f>
        <v>9.6895181750666701</v>
      </c>
      <c r="Q25" s="70">
        <f t="shared" ref="Q25" si="91">RANK(P25,P$8:P$41,0)</f>
        <v>2</v>
      </c>
      <c r="R25" s="69">
        <f>VLOOKUP($A25,'Return Data'!$A$7:$R$526,17,0)</f>
        <v>14.0160524425287</v>
      </c>
      <c r="S25" s="71">
        <f t="shared" ref="S25" si="92">RANK(R25,R$8:R$41,0)</f>
        <v>9</v>
      </c>
    </row>
    <row r="26" spans="1:19" x14ac:dyDescent="0.25">
      <c r="A26" s="86" t="s">
        <v>100</v>
      </c>
      <c r="B26" s="68">
        <f>VLOOKUP($A26,'Return Data'!$A$7:$R$526,2,0)</f>
        <v>43959</v>
      </c>
      <c r="C26" s="69">
        <f>VLOOKUP($A26,'Return Data'!$A$7:$R$526,3,0)</f>
        <v>15.799099999999999</v>
      </c>
      <c r="D26" s="69">
        <f>VLOOKUP($A26,'Return Data'!$A$7:$R$526,10,0)</f>
        <v>-4.8475525827486399</v>
      </c>
      <c r="E26" s="70">
        <f t="shared" si="0"/>
        <v>31</v>
      </c>
      <c r="F26" s="69">
        <f>VLOOKUP($A26,'Return Data'!$A$7:$R$526,11,0)</f>
        <v>2.3467574749789102</v>
      </c>
      <c r="G26" s="70">
        <f t="shared" si="0"/>
        <v>27</v>
      </c>
      <c r="H26" s="69">
        <f>VLOOKUP($A26,'Return Data'!$A$7:$R$526,12,0)</f>
        <v>4.9931483085556998</v>
      </c>
      <c r="I26" s="70">
        <f t="shared" ref="I26" si="93">RANK(H26,H$8:H$41,0)</f>
        <v>27</v>
      </c>
      <c r="J26" s="69">
        <f>VLOOKUP($A26,'Return Data'!$A$7:$R$526,13,0)</f>
        <v>5.7670668367507902</v>
      </c>
      <c r="K26" s="70">
        <f t="shared" ref="K26" si="94">RANK(J26,J$8:J$41,0)</f>
        <v>24</v>
      </c>
      <c r="L26" s="69">
        <f>VLOOKUP($A26,'Return Data'!$A$7:$R$526,14,0)</f>
        <v>6.57708503112132</v>
      </c>
      <c r="M26" s="70">
        <f t="shared" ref="M26" si="95">RANK(L26,L$8:L$41,0)</f>
        <v>22</v>
      </c>
      <c r="N26" s="69">
        <f>VLOOKUP($A26,'Return Data'!$A$7:$R$526,18,0)</f>
        <v>0</v>
      </c>
      <c r="O26" s="70">
        <f t="shared" ref="O26" si="96">RANK(N26,N$8:N$41,0)</f>
        <v>1</v>
      </c>
      <c r="P26" s="69">
        <f>VLOOKUP($A26,'Return Data'!$A$7:$R$526,15,0)</f>
        <v>7.1199469099132404</v>
      </c>
      <c r="Q26" s="70">
        <f t="shared" ref="Q26" si="97">RANK(P26,P$8:P$41,0)</f>
        <v>17</v>
      </c>
      <c r="R26" s="69">
        <f>VLOOKUP($A26,'Return Data'!$A$7:$R$526,17,0)</f>
        <v>8.4329541832669292</v>
      </c>
      <c r="S26" s="71">
        <f t="shared" ref="S26" si="98">RANK(R26,R$8:R$41,0)</f>
        <v>31</v>
      </c>
    </row>
    <row r="27" spans="1:19" x14ac:dyDescent="0.25">
      <c r="A27" s="86" t="s">
        <v>101</v>
      </c>
      <c r="B27" s="68">
        <f>VLOOKUP($A27,'Return Data'!$A$7:$R$526,2,0)</f>
        <v>43959</v>
      </c>
      <c r="C27" s="69">
        <f>VLOOKUP($A27,'Return Data'!$A$7:$R$526,3,0)</f>
        <v>1133.1084000000001</v>
      </c>
      <c r="D27" s="69">
        <f>VLOOKUP($A27,'Return Data'!$A$7:$R$526,10,0)</f>
        <v>27.234998154529801</v>
      </c>
      <c r="E27" s="70">
        <f t="shared" si="0"/>
        <v>18</v>
      </c>
      <c r="F27" s="69">
        <f>VLOOKUP($A27,'Return Data'!$A$7:$R$526,11,0)</f>
        <v>6.7880949883669697</v>
      </c>
      <c r="G27" s="70">
        <f t="shared" si="0"/>
        <v>20</v>
      </c>
      <c r="H27" s="69">
        <f>VLOOKUP($A27,'Return Data'!$A$7:$R$526,12,0)</f>
        <v>7.0374003922749102</v>
      </c>
      <c r="I27" s="70">
        <f t="shared" ref="I27" si="99">RANK(H27,H$8:H$41,0)</f>
        <v>23</v>
      </c>
      <c r="J27" s="69">
        <f>VLOOKUP($A27,'Return Data'!$A$7:$R$526,13,0)</f>
        <v>6.8307989908959197</v>
      </c>
      <c r="K27" s="70">
        <f t="shared" ref="K27" si="100">RANK(J27,J$8:J$41,0)</f>
        <v>21</v>
      </c>
      <c r="L27" s="69">
        <f>VLOOKUP($A27,'Return Data'!$A$7:$R$526,14,0)</f>
        <v>9.3828055850731094</v>
      </c>
      <c r="M27" s="70">
        <f t="shared" ref="M27" si="101">RANK(L27,L$8:L$41,0)</f>
        <v>17</v>
      </c>
      <c r="N27" s="69"/>
      <c r="O27" s="70"/>
      <c r="P27" s="69"/>
      <c r="Q27" s="70"/>
      <c r="R27" s="69">
        <f>VLOOKUP($A27,'Return Data'!$A$7:$R$526,17,0)</f>
        <v>9.3252525911708304</v>
      </c>
      <c r="S27" s="71">
        <f t="shared" ref="S27" si="102">RANK(R27,R$8:R$41,0)</f>
        <v>27</v>
      </c>
    </row>
    <row r="28" spans="1:19" x14ac:dyDescent="0.25">
      <c r="A28" s="86" t="s">
        <v>102</v>
      </c>
      <c r="B28" s="68">
        <f>VLOOKUP($A28,'Return Data'!$A$7:$R$526,2,0)</f>
        <v>43959</v>
      </c>
      <c r="C28" s="69">
        <f>VLOOKUP($A28,'Return Data'!$A$7:$R$526,3,0)</f>
        <v>30.730599999999999</v>
      </c>
      <c r="D28" s="69">
        <f>VLOOKUP($A28,'Return Data'!$A$7:$R$526,10,0)</f>
        <v>23.108670614788199</v>
      </c>
      <c r="E28" s="70">
        <f t="shared" si="0"/>
        <v>20</v>
      </c>
      <c r="F28" s="69">
        <f>VLOOKUP($A28,'Return Data'!$A$7:$R$526,11,0)</f>
        <v>4.4873620913580998</v>
      </c>
      <c r="G28" s="70">
        <f t="shared" si="0"/>
        <v>25</v>
      </c>
      <c r="H28" s="69">
        <f>VLOOKUP($A28,'Return Data'!$A$7:$R$526,12,0)</f>
        <v>5.8423937494086404</v>
      </c>
      <c r="I28" s="70">
        <f t="shared" ref="I28" si="103">RANK(H28,H$8:H$41,0)</f>
        <v>25</v>
      </c>
      <c r="J28" s="69">
        <f>VLOOKUP($A28,'Return Data'!$A$7:$R$526,13,0)</f>
        <v>5.6186091099269104</v>
      </c>
      <c r="K28" s="70">
        <f t="shared" ref="K28" si="104">RANK(J28,J$8:J$41,0)</f>
        <v>26</v>
      </c>
      <c r="L28" s="69">
        <f>VLOOKUP($A28,'Return Data'!$A$7:$R$526,14,0)</f>
        <v>5.9512813265498297</v>
      </c>
      <c r="M28" s="70">
        <f t="shared" ref="M28" si="105">RANK(L28,L$8:L$41,0)</f>
        <v>24</v>
      </c>
      <c r="N28" s="69">
        <f>VLOOKUP($A28,'Return Data'!$A$7:$R$526,18,0)</f>
        <v>0</v>
      </c>
      <c r="O28" s="70">
        <f t="shared" ref="O28" si="106">RANK(N28,N$8:N$41,0)</f>
        <v>1</v>
      </c>
      <c r="P28" s="69">
        <f>VLOOKUP($A28,'Return Data'!$A$7:$R$526,15,0)</f>
        <v>7.3581464386785997</v>
      </c>
      <c r="Q28" s="70">
        <f t="shared" ref="Q28" si="107">RANK(P28,P$8:P$41,0)</f>
        <v>15</v>
      </c>
      <c r="R28" s="69">
        <f>VLOOKUP($A28,'Return Data'!$A$7:$R$526,17,0)</f>
        <v>12.2795666991237</v>
      </c>
      <c r="S28" s="71">
        <f t="shared" ref="S28" si="108">RANK(R28,R$8:R$41,0)</f>
        <v>14</v>
      </c>
    </row>
    <row r="29" spans="1:19" x14ac:dyDescent="0.25">
      <c r="A29" s="86" t="s">
        <v>103</v>
      </c>
      <c r="B29" s="68">
        <f>VLOOKUP($A29,'Return Data'!$A$7:$R$526,2,0)</f>
        <v>43959</v>
      </c>
      <c r="C29" s="69">
        <f>VLOOKUP($A29,'Return Data'!$A$7:$R$526,3,0)</f>
        <v>27.228899999999999</v>
      </c>
      <c r="D29" s="69">
        <f>VLOOKUP($A29,'Return Data'!$A$7:$R$526,10,0)</f>
        <v>39.8473630844464</v>
      </c>
      <c r="E29" s="70">
        <f t="shared" si="0"/>
        <v>14</v>
      </c>
      <c r="F29" s="69">
        <f>VLOOKUP($A29,'Return Data'!$A$7:$R$526,11,0)</f>
        <v>7.6636695689483201</v>
      </c>
      <c r="G29" s="70">
        <f t="shared" si="0"/>
        <v>19</v>
      </c>
      <c r="H29" s="69">
        <f>VLOOKUP($A29,'Return Data'!$A$7:$R$526,12,0)</f>
        <v>10.15085674056</v>
      </c>
      <c r="I29" s="70">
        <f t="shared" ref="I29" si="109">RANK(H29,H$8:H$41,0)</f>
        <v>15</v>
      </c>
      <c r="J29" s="69">
        <f>VLOOKUP($A29,'Return Data'!$A$7:$R$526,13,0)</f>
        <v>8.4025404114724598</v>
      </c>
      <c r="K29" s="70">
        <f t="shared" ref="K29" si="110">RANK(J29,J$8:J$41,0)</f>
        <v>14</v>
      </c>
      <c r="L29" s="69">
        <f>VLOOKUP($A29,'Return Data'!$A$7:$R$526,14,0)</f>
        <v>12.089637116698</v>
      </c>
      <c r="M29" s="70">
        <f t="shared" ref="M29" si="111">RANK(L29,L$8:L$41,0)</f>
        <v>14</v>
      </c>
      <c r="N29" s="69">
        <f>VLOOKUP($A29,'Return Data'!$A$7:$R$526,18,0)</f>
        <v>0</v>
      </c>
      <c r="O29" s="70">
        <f t="shared" ref="O29" si="112">RANK(N29,N$8:N$41,0)</f>
        <v>1</v>
      </c>
      <c r="P29" s="69">
        <f>VLOOKUP($A29,'Return Data'!$A$7:$R$526,15,0)</f>
        <v>9.6374511864316705</v>
      </c>
      <c r="Q29" s="70">
        <f t="shared" ref="Q29" si="113">RANK(P29,P$8:P$41,0)</f>
        <v>3</v>
      </c>
      <c r="R29" s="69">
        <f>VLOOKUP($A29,'Return Data'!$A$7:$R$526,17,0)</f>
        <v>14.407893240162799</v>
      </c>
      <c r="S29" s="71">
        <f t="shared" ref="S29" si="114">RANK(R29,R$8:R$41,0)</f>
        <v>8</v>
      </c>
    </row>
    <row r="30" spans="1:19" x14ac:dyDescent="0.25">
      <c r="A30" s="86" t="s">
        <v>104</v>
      </c>
      <c r="B30" s="68">
        <f>VLOOKUP($A30,'Return Data'!$A$7:$R$526,2,0)</f>
        <v>43959</v>
      </c>
      <c r="C30" s="69">
        <f>VLOOKUP($A30,'Return Data'!$A$7:$R$526,3,0)</f>
        <v>22.540199999999999</v>
      </c>
      <c r="D30" s="69">
        <f>VLOOKUP($A30,'Return Data'!$A$7:$R$526,10,0)</f>
        <v>49.804345349699801</v>
      </c>
      <c r="E30" s="70">
        <f t="shared" si="0"/>
        <v>9</v>
      </c>
      <c r="F30" s="69">
        <f>VLOOKUP($A30,'Return Data'!$A$7:$R$526,11,0)</f>
        <v>14.165665121281</v>
      </c>
      <c r="G30" s="70">
        <f t="shared" si="0"/>
        <v>9</v>
      </c>
      <c r="H30" s="69">
        <f>VLOOKUP($A30,'Return Data'!$A$7:$R$526,12,0)</f>
        <v>12.666062028833901</v>
      </c>
      <c r="I30" s="70">
        <f t="shared" ref="I30" si="115">RANK(H30,H$8:H$41,0)</f>
        <v>12</v>
      </c>
      <c r="J30" s="69">
        <f>VLOOKUP($A30,'Return Data'!$A$7:$R$526,13,0)</f>
        <v>9.7558283796229492</v>
      </c>
      <c r="K30" s="70">
        <f t="shared" ref="K30" si="116">RANK(J30,J$8:J$41,0)</f>
        <v>8</v>
      </c>
      <c r="L30" s="69">
        <f>VLOOKUP($A30,'Return Data'!$A$7:$R$526,14,0)</f>
        <v>13.173785839479599</v>
      </c>
      <c r="M30" s="70">
        <f t="shared" ref="M30" si="117">RANK(L30,L$8:L$41,0)</f>
        <v>9</v>
      </c>
      <c r="N30" s="69">
        <f>VLOOKUP($A30,'Return Data'!$A$7:$R$526,18,0)</f>
        <v>0</v>
      </c>
      <c r="O30" s="70">
        <f t="shared" ref="O30" si="118">RANK(N30,N$8:N$41,0)</f>
        <v>1</v>
      </c>
      <c r="P30" s="69">
        <f>VLOOKUP($A30,'Return Data'!$A$7:$R$526,15,0)</f>
        <v>8.7199471566027107</v>
      </c>
      <c r="Q30" s="70">
        <f t="shared" ref="Q30" si="119">RANK(P30,P$8:P$41,0)</f>
        <v>10</v>
      </c>
      <c r="R30" s="69">
        <f>VLOOKUP($A30,'Return Data'!$A$7:$R$526,17,0)</f>
        <v>9.1543460000000003</v>
      </c>
      <c r="S30" s="71">
        <f t="shared" ref="S30" si="120">RANK(R30,R$8:R$41,0)</f>
        <v>29</v>
      </c>
    </row>
    <row r="31" spans="1:19" x14ac:dyDescent="0.25">
      <c r="A31" s="86" t="s">
        <v>105</v>
      </c>
      <c r="B31" s="68">
        <f>VLOOKUP($A31,'Return Data'!$A$7:$R$526,2,0)</f>
        <v>43959</v>
      </c>
      <c r="C31" s="69">
        <f>VLOOKUP($A31,'Return Data'!$A$7:$R$526,3,0)</f>
        <v>12.878399999999999</v>
      </c>
      <c r="D31" s="69">
        <f>VLOOKUP($A31,'Return Data'!$A$7:$R$526,10,0)</f>
        <v>52.178889176815801</v>
      </c>
      <c r="E31" s="70">
        <f t="shared" si="0"/>
        <v>6</v>
      </c>
      <c r="F31" s="69">
        <f>VLOOKUP($A31,'Return Data'!$A$7:$R$526,11,0)</f>
        <v>23.9271893706043</v>
      </c>
      <c r="G31" s="70">
        <f t="shared" si="0"/>
        <v>1</v>
      </c>
      <c r="H31" s="69">
        <f>VLOOKUP($A31,'Return Data'!$A$7:$R$526,12,0)</f>
        <v>16.834128745062898</v>
      </c>
      <c r="I31" s="70">
        <f t="shared" ref="I31" si="121">RANK(H31,H$8:H$41,0)</f>
        <v>3</v>
      </c>
      <c r="J31" s="69">
        <f>VLOOKUP($A31,'Return Data'!$A$7:$R$526,13,0)</f>
        <v>11.674458361759701</v>
      </c>
      <c r="K31" s="70">
        <f t="shared" ref="K31" si="122">RANK(J31,J$8:J$41,0)</f>
        <v>3</v>
      </c>
      <c r="L31" s="69">
        <f>VLOOKUP($A31,'Return Data'!$A$7:$R$526,14,0)</f>
        <v>16.397358210879201</v>
      </c>
      <c r="M31" s="70">
        <f t="shared" ref="M31" si="123">RANK(L31,L$8:L$41,0)</f>
        <v>3</v>
      </c>
      <c r="N31" s="69">
        <f>VLOOKUP($A31,'Return Data'!$A$7:$R$526,18,0)</f>
        <v>0</v>
      </c>
      <c r="O31" s="70">
        <f t="shared" ref="O31" si="124">RANK(N31,N$8:N$41,0)</f>
        <v>1</v>
      </c>
      <c r="P31" s="69"/>
      <c r="Q31" s="70"/>
      <c r="R31" s="69">
        <f>VLOOKUP($A31,'Return Data'!$A$7:$R$526,17,0)</f>
        <v>9.2078527607361895</v>
      </c>
      <c r="S31" s="71">
        <f t="shared" ref="S31" si="125">RANK(R31,R$8:R$41,0)</f>
        <v>28</v>
      </c>
    </row>
    <row r="32" spans="1:19" x14ac:dyDescent="0.25">
      <c r="A32" s="86" t="s">
        <v>106</v>
      </c>
      <c r="B32" s="68">
        <f>VLOOKUP($A32,'Return Data'!$A$7:$R$526,2,0)</f>
        <v>43959</v>
      </c>
      <c r="C32" s="69">
        <f>VLOOKUP($A32,'Return Data'!$A$7:$R$526,3,0)</f>
        <v>27.868200000000002</v>
      </c>
      <c r="D32" s="69">
        <f>VLOOKUP($A32,'Return Data'!$A$7:$R$526,10,0)</f>
        <v>61.798781599053797</v>
      </c>
      <c r="E32" s="70">
        <f t="shared" si="0"/>
        <v>1</v>
      </c>
      <c r="F32" s="69">
        <f>VLOOKUP($A32,'Return Data'!$A$7:$R$526,11,0)</f>
        <v>20.114344946468702</v>
      </c>
      <c r="G32" s="70">
        <f t="shared" si="0"/>
        <v>3</v>
      </c>
      <c r="H32" s="69">
        <f>VLOOKUP($A32,'Return Data'!$A$7:$R$526,12,0)</f>
        <v>14.1872535579071</v>
      </c>
      <c r="I32" s="70">
        <f t="shared" ref="I32" si="126">RANK(H32,H$8:H$41,0)</f>
        <v>7</v>
      </c>
      <c r="J32" s="69">
        <f>VLOOKUP($A32,'Return Data'!$A$7:$R$526,13,0)</f>
        <v>9.5629853435184593</v>
      </c>
      <c r="K32" s="70">
        <f t="shared" ref="K32" si="127">RANK(J32,J$8:J$41,0)</f>
        <v>10</v>
      </c>
      <c r="L32" s="69">
        <f>VLOOKUP($A32,'Return Data'!$A$7:$R$526,14,0)</f>
        <v>13.5054505771643</v>
      </c>
      <c r="M32" s="70">
        <f t="shared" ref="M32" si="128">RANK(L32,L$8:L$41,0)</f>
        <v>8</v>
      </c>
      <c r="N32" s="69">
        <f>VLOOKUP($A32,'Return Data'!$A$7:$R$526,18,0)</f>
        <v>0</v>
      </c>
      <c r="O32" s="70">
        <f t="shared" ref="O32" si="129">RANK(N32,N$8:N$41,0)</f>
        <v>1</v>
      </c>
      <c r="P32" s="69">
        <f>VLOOKUP($A32,'Return Data'!$A$7:$R$526,15,0)</f>
        <v>8.1210862821112304</v>
      </c>
      <c r="Q32" s="70">
        <f t="shared" ref="Q32" si="130">RANK(P32,P$8:P$41,0)</f>
        <v>11</v>
      </c>
      <c r="R32" s="69">
        <f>VLOOKUP($A32,'Return Data'!$A$7:$R$526,17,0)</f>
        <v>11.5370475853529</v>
      </c>
      <c r="S32" s="71">
        <f t="shared" ref="S32" si="131">RANK(R32,R$8:R$41,0)</f>
        <v>19</v>
      </c>
    </row>
    <row r="33" spans="1:19" x14ac:dyDescent="0.25">
      <c r="A33" s="86" t="s">
        <v>107</v>
      </c>
      <c r="B33" s="68">
        <f>VLOOKUP($A33,'Return Data'!$A$7:$R$526,2,0)</f>
        <v>43959</v>
      </c>
      <c r="C33" s="69">
        <f>VLOOKUP($A33,'Return Data'!$A$7:$R$526,3,0)</f>
        <v>2010.6205</v>
      </c>
      <c r="D33" s="69">
        <f>VLOOKUP($A33,'Return Data'!$A$7:$R$526,10,0)</f>
        <v>48.3372405090294</v>
      </c>
      <c r="E33" s="70">
        <f t="shared" si="0"/>
        <v>11</v>
      </c>
      <c r="F33" s="69">
        <f>VLOOKUP($A33,'Return Data'!$A$7:$R$526,11,0)</f>
        <v>10.9592496561415</v>
      </c>
      <c r="G33" s="70">
        <f t="shared" si="0"/>
        <v>14</v>
      </c>
      <c r="H33" s="69">
        <f>VLOOKUP($A33,'Return Data'!$A$7:$R$526,12,0)</f>
        <v>11.5621480155854</v>
      </c>
      <c r="I33" s="70">
        <f t="shared" ref="I33" si="132">RANK(H33,H$8:H$41,0)</f>
        <v>13</v>
      </c>
      <c r="J33" s="69">
        <f>VLOOKUP($A33,'Return Data'!$A$7:$R$526,13,0)</f>
        <v>9.3172992019466605</v>
      </c>
      <c r="K33" s="70">
        <f t="shared" ref="K33" si="133">RANK(J33,J$8:J$41,0)</f>
        <v>12</v>
      </c>
      <c r="L33" s="69">
        <f>VLOOKUP($A33,'Return Data'!$A$7:$R$526,14,0)</f>
        <v>13.0685576034574</v>
      </c>
      <c r="M33" s="70">
        <f t="shared" ref="M33" si="134">RANK(L33,L$8:L$41,0)</f>
        <v>10</v>
      </c>
      <c r="N33" s="69">
        <f>VLOOKUP($A33,'Return Data'!$A$7:$R$526,18,0)</f>
        <v>0</v>
      </c>
      <c r="O33" s="70">
        <f t="shared" ref="O33" si="135">RANK(N33,N$8:N$41,0)</f>
        <v>1</v>
      </c>
      <c r="P33" s="69">
        <f>VLOOKUP($A33,'Return Data'!$A$7:$R$526,15,0)</f>
        <v>9.2892715131714301</v>
      </c>
      <c r="Q33" s="70">
        <f t="shared" ref="Q33" si="136">RANK(P33,P$8:P$41,0)</f>
        <v>6</v>
      </c>
      <c r="R33" s="69">
        <f>VLOOKUP($A33,'Return Data'!$A$7:$R$526,17,0)</f>
        <v>12.138087611056299</v>
      </c>
      <c r="S33" s="71">
        <f t="shared" ref="S33" si="137">RANK(R33,R$8:R$41,0)</f>
        <v>15</v>
      </c>
    </row>
    <row r="34" spans="1:19" x14ac:dyDescent="0.25">
      <c r="A34" s="86" t="s">
        <v>108</v>
      </c>
      <c r="B34" s="68">
        <f>VLOOKUP($A34,'Return Data'!$A$7:$R$526,2,0)</f>
        <v>43959</v>
      </c>
      <c r="C34" s="69">
        <f>VLOOKUP($A34,'Return Data'!$A$7:$R$526,3,0)</f>
        <v>30.166</v>
      </c>
      <c r="D34" s="69">
        <f>VLOOKUP($A34,'Return Data'!$A$7:$R$526,10,0)</f>
        <v>-10.3809511288739</v>
      </c>
      <c r="E34" s="70">
        <f t="shared" si="0"/>
        <v>32</v>
      </c>
      <c r="F34" s="69">
        <f>VLOOKUP($A34,'Return Data'!$A$7:$R$526,11,0)</f>
        <v>-3.1777236507083901</v>
      </c>
      <c r="G34" s="70">
        <f t="shared" si="0"/>
        <v>30</v>
      </c>
      <c r="H34" s="69">
        <f>VLOOKUP($A34,'Return Data'!$A$7:$R$526,12,0)</f>
        <v>2.6056053546810398</v>
      </c>
      <c r="I34" s="70">
        <f t="shared" ref="I34" si="138">RANK(H34,H$8:H$41,0)</f>
        <v>28</v>
      </c>
      <c r="J34" s="69">
        <f>VLOOKUP($A34,'Return Data'!$A$7:$R$526,13,0)</f>
        <v>2.2716794611393198</v>
      </c>
      <c r="K34" s="70">
        <f t="shared" ref="K34" si="139">RANK(J34,J$8:J$41,0)</f>
        <v>28</v>
      </c>
      <c r="L34" s="69">
        <f>VLOOKUP($A34,'Return Data'!$A$7:$R$526,14,0)</f>
        <v>-3.2292723557879999</v>
      </c>
      <c r="M34" s="70">
        <f t="shared" ref="M34" si="140">RANK(L34,L$8:L$41,0)</f>
        <v>31</v>
      </c>
      <c r="N34" s="69">
        <f>VLOOKUP($A34,'Return Data'!$A$7:$R$526,18,0)</f>
        <v>0</v>
      </c>
      <c r="O34" s="70">
        <f t="shared" ref="O34" si="141">RANK(N34,N$8:N$41,0)</f>
        <v>1</v>
      </c>
      <c r="P34" s="69">
        <f>VLOOKUP($A34,'Return Data'!$A$7:$R$526,15,0)</f>
        <v>2.11714932272608</v>
      </c>
      <c r="Q34" s="70">
        <f t="shared" ref="Q34" si="142">RANK(P34,P$8:P$41,0)</f>
        <v>28</v>
      </c>
      <c r="R34" s="69">
        <f>VLOOKUP($A34,'Return Data'!$A$7:$R$526,17,0)</f>
        <v>11.818608672548599</v>
      </c>
      <c r="S34" s="71">
        <f t="shared" ref="S34" si="143">RANK(R34,R$8:R$41,0)</f>
        <v>17</v>
      </c>
    </row>
    <row r="35" spans="1:19" x14ac:dyDescent="0.25">
      <c r="A35" s="86" t="s">
        <v>109</v>
      </c>
      <c r="B35" s="68">
        <f>VLOOKUP($A35,'Return Data'!$A$7:$R$526,2,0)</f>
        <v>43959</v>
      </c>
      <c r="C35" s="69">
        <f>VLOOKUP($A35,'Return Data'!$A$7:$R$526,3,0)</f>
        <v>62.725999999999999</v>
      </c>
      <c r="D35" s="69">
        <f>VLOOKUP($A35,'Return Data'!$A$7:$R$526,10,0)</f>
        <v>7.54323770108312</v>
      </c>
      <c r="E35" s="70">
        <f t="shared" si="0"/>
        <v>26</v>
      </c>
      <c r="F35" s="69">
        <f>VLOOKUP($A35,'Return Data'!$A$7:$R$526,11,0)</f>
        <v>6.1754072420216302</v>
      </c>
      <c r="G35" s="70">
        <f t="shared" si="0"/>
        <v>21</v>
      </c>
      <c r="H35" s="69">
        <f>VLOOKUP($A35,'Return Data'!$A$7:$R$526,12,0)</f>
        <v>6.2672115439718104</v>
      </c>
      <c r="I35" s="70">
        <f t="shared" ref="I35" si="144">RANK(H35,H$8:H$41,0)</f>
        <v>24</v>
      </c>
      <c r="J35" s="69">
        <f>VLOOKUP($A35,'Return Data'!$A$7:$R$526,13,0)</f>
        <v>5.9539069276689096</v>
      </c>
      <c r="K35" s="70">
        <f t="shared" ref="K35" si="145">RANK(J35,J$8:J$41,0)</f>
        <v>23</v>
      </c>
      <c r="L35" s="69">
        <f>VLOOKUP($A35,'Return Data'!$A$7:$R$526,14,0)</f>
        <v>6.1741492097738497</v>
      </c>
      <c r="M35" s="70">
        <f t="shared" ref="M35" si="146">RANK(L35,L$8:L$41,0)</f>
        <v>23</v>
      </c>
      <c r="N35" s="69">
        <f>VLOOKUP($A35,'Return Data'!$A$7:$R$526,18,0)</f>
        <v>0</v>
      </c>
      <c r="O35" s="70">
        <f t="shared" ref="O35" si="147">RANK(N35,N$8:N$41,0)</f>
        <v>1</v>
      </c>
      <c r="P35" s="69">
        <f>VLOOKUP($A35,'Return Data'!$A$7:$R$526,15,0)</f>
        <v>4.6892042117627302</v>
      </c>
      <c r="Q35" s="70">
        <f t="shared" ref="Q35" si="148">RANK(P35,P$8:P$41,0)</f>
        <v>20</v>
      </c>
      <c r="R35" s="69">
        <f>VLOOKUP($A35,'Return Data'!$A$7:$R$526,17,0)</f>
        <v>23.990264273248599</v>
      </c>
      <c r="S35" s="71">
        <f t="shared" ref="S35" si="149">RANK(R35,R$8:R$41,0)</f>
        <v>1</v>
      </c>
    </row>
    <row r="36" spans="1:19" x14ac:dyDescent="0.25">
      <c r="A36" s="86" t="s">
        <v>110</v>
      </c>
      <c r="B36" s="68">
        <f>VLOOKUP($A36,'Return Data'!$A$7:$R$526,2,0)</f>
        <v>43959</v>
      </c>
      <c r="C36" s="69">
        <f>VLOOKUP($A36,'Return Data'!$A$7:$R$526,3,0)</f>
        <v>15.6928</v>
      </c>
      <c r="D36" s="69">
        <f>VLOOKUP($A36,'Return Data'!$A$7:$R$526,10,0)</f>
        <v>35.4421608103913</v>
      </c>
      <c r="E36" s="70">
        <f t="shared" si="0"/>
        <v>16</v>
      </c>
      <c r="F36" s="69">
        <f>VLOOKUP($A36,'Return Data'!$A$7:$R$526,11,0)</f>
        <v>13.1266811566901</v>
      </c>
      <c r="G36" s="70">
        <f t="shared" si="0"/>
        <v>11</v>
      </c>
      <c r="H36" s="69">
        <f>VLOOKUP($A36,'Return Data'!$A$7:$R$526,12,0)</f>
        <v>14.9445696212104</v>
      </c>
      <c r="I36" s="70">
        <f t="shared" ref="I36" si="150">RANK(H36,H$8:H$41,0)</f>
        <v>5</v>
      </c>
      <c r="J36" s="69">
        <f>VLOOKUP($A36,'Return Data'!$A$7:$R$526,13,0)</f>
        <v>10.282361898554701</v>
      </c>
      <c r="K36" s="70">
        <f t="shared" ref="K36" si="151">RANK(J36,J$8:J$41,0)</f>
        <v>7</v>
      </c>
      <c r="L36" s="69">
        <f>VLOOKUP($A36,'Return Data'!$A$7:$R$526,14,0)</f>
        <v>14.2002193939267</v>
      </c>
      <c r="M36" s="70">
        <f t="shared" ref="M36" si="152">RANK(L36,L$8:L$41,0)</f>
        <v>6</v>
      </c>
      <c r="N36" s="69">
        <f>VLOOKUP($A36,'Return Data'!$A$7:$R$526,18,0)</f>
        <v>0</v>
      </c>
      <c r="O36" s="70">
        <f t="shared" ref="O36" si="153">RANK(N36,N$8:N$41,0)</f>
        <v>1</v>
      </c>
      <c r="P36" s="69">
        <f>VLOOKUP($A36,'Return Data'!$A$7:$R$526,15,0)</f>
        <v>9.0786861692706999</v>
      </c>
      <c r="Q36" s="70">
        <f t="shared" ref="Q36" si="154">RANK(P36,P$8:P$41,0)</f>
        <v>8</v>
      </c>
      <c r="R36" s="69">
        <f>VLOOKUP($A36,'Return Data'!$A$7:$R$526,17,0)</f>
        <v>11.3831545802301</v>
      </c>
      <c r="S36" s="71">
        <f t="shared" ref="S36" si="155">RANK(R36,R$8:R$41,0)</f>
        <v>20</v>
      </c>
    </row>
    <row r="37" spans="1:19" x14ac:dyDescent="0.25">
      <c r="A37" s="86" t="s">
        <v>111</v>
      </c>
      <c r="B37" s="68">
        <f>VLOOKUP($A37,'Return Data'!$A$7:$R$526,2,0)</f>
        <v>43959</v>
      </c>
      <c r="C37" s="69">
        <f>VLOOKUP($A37,'Return Data'!$A$7:$R$526,3,0)</f>
        <v>26.775400000000001</v>
      </c>
      <c r="D37" s="69">
        <f>VLOOKUP($A37,'Return Data'!$A$7:$R$526,10,0)</f>
        <v>58.282520722934798</v>
      </c>
      <c r="E37" s="70">
        <f t="shared" si="0"/>
        <v>4</v>
      </c>
      <c r="F37" s="69">
        <f>VLOOKUP($A37,'Return Data'!$A$7:$R$526,11,0)</f>
        <v>18.3669238623736</v>
      </c>
      <c r="G37" s="70">
        <f t="shared" si="0"/>
        <v>5</v>
      </c>
      <c r="H37" s="69">
        <f>VLOOKUP($A37,'Return Data'!$A$7:$R$526,12,0)</f>
        <v>16.1185647930862</v>
      </c>
      <c r="I37" s="70">
        <f t="shared" ref="I37" si="156">RANK(H37,H$8:H$41,0)</f>
        <v>4</v>
      </c>
      <c r="J37" s="69">
        <f>VLOOKUP($A37,'Return Data'!$A$7:$R$526,13,0)</f>
        <v>11.419625494964899</v>
      </c>
      <c r="K37" s="70">
        <f t="shared" ref="K37" si="157">RANK(J37,J$8:J$41,0)</f>
        <v>4</v>
      </c>
      <c r="L37" s="69">
        <f>VLOOKUP($A37,'Return Data'!$A$7:$R$526,14,0)</f>
        <v>16.868759593192301</v>
      </c>
      <c r="M37" s="70">
        <f t="shared" ref="M37" si="158">RANK(L37,L$8:L$41,0)</f>
        <v>1</v>
      </c>
      <c r="N37" s="69">
        <f>VLOOKUP($A37,'Return Data'!$A$7:$R$526,18,0)</f>
        <v>0</v>
      </c>
      <c r="O37" s="70">
        <f t="shared" ref="O37" si="159">RANK(N37,N$8:N$41,0)</f>
        <v>1</v>
      </c>
      <c r="P37" s="69">
        <f>VLOOKUP($A37,'Return Data'!$A$7:$R$526,15,0)</f>
        <v>9.8976672988535004</v>
      </c>
      <c r="Q37" s="70">
        <f t="shared" ref="Q37" si="160">RANK(P37,P$8:P$41,0)</f>
        <v>1</v>
      </c>
      <c r="R37" s="69">
        <f>VLOOKUP($A37,'Return Data'!$A$7:$R$526,17,0)</f>
        <v>10.2735251677852</v>
      </c>
      <c r="S37" s="71">
        <f t="shared" ref="S37" si="161">RANK(R37,R$8:R$41,0)</f>
        <v>23</v>
      </c>
    </row>
    <row r="38" spans="1:19" x14ac:dyDescent="0.25">
      <c r="A38" s="86" t="s">
        <v>112</v>
      </c>
      <c r="B38" s="68">
        <f>VLOOKUP($A38,'Return Data'!$A$7:$R$526,2,0)</f>
        <v>43959</v>
      </c>
      <c r="C38" s="69">
        <f>VLOOKUP($A38,'Return Data'!$A$7:$R$526,3,0)</f>
        <v>30.5946</v>
      </c>
      <c r="D38" s="69">
        <f>VLOOKUP($A38,'Return Data'!$A$7:$R$526,10,0)</f>
        <v>24.234287092196801</v>
      </c>
      <c r="E38" s="70">
        <f t="shared" si="0"/>
        <v>19</v>
      </c>
      <c r="F38" s="69">
        <f>VLOOKUP($A38,'Return Data'!$A$7:$R$526,11,0)</f>
        <v>9.5238340378042405</v>
      </c>
      <c r="G38" s="70">
        <f t="shared" si="0"/>
        <v>17</v>
      </c>
      <c r="H38" s="69">
        <f>VLOOKUP($A38,'Return Data'!$A$7:$R$526,12,0)</f>
        <v>9.9394437445340102</v>
      </c>
      <c r="I38" s="70">
        <f t="shared" ref="I38" si="162">RANK(H38,H$8:H$41,0)</f>
        <v>16</v>
      </c>
      <c r="J38" s="69">
        <f>VLOOKUP($A38,'Return Data'!$A$7:$R$526,13,0)</f>
        <v>7.0959583388794796</v>
      </c>
      <c r="K38" s="70">
        <f t="shared" ref="K38" si="163">RANK(J38,J$8:J$41,0)</f>
        <v>20</v>
      </c>
      <c r="L38" s="69">
        <f>VLOOKUP($A38,'Return Data'!$A$7:$R$526,14,0)</f>
        <v>8.9984202903842192</v>
      </c>
      <c r="M38" s="70">
        <f t="shared" ref="M38" si="164">RANK(L38,L$8:L$41,0)</f>
        <v>18</v>
      </c>
      <c r="N38" s="69">
        <f>VLOOKUP($A38,'Return Data'!$A$7:$R$526,18,0)</f>
        <v>0</v>
      </c>
      <c r="O38" s="70">
        <f t="shared" ref="O38" si="165">RANK(N38,N$8:N$41,0)</f>
        <v>1</v>
      </c>
      <c r="P38" s="69">
        <f>VLOOKUP($A38,'Return Data'!$A$7:$R$526,15,0)</f>
        <v>6.6845806765545204</v>
      </c>
      <c r="Q38" s="70">
        <f t="shared" ref="Q38" si="166">RANK(P38,P$8:P$41,0)</f>
        <v>18</v>
      </c>
      <c r="R38" s="69">
        <f>VLOOKUP($A38,'Return Data'!$A$7:$R$526,17,0)</f>
        <v>12.339180892974399</v>
      </c>
      <c r="S38" s="71">
        <f t="shared" ref="S38" si="167">RANK(R38,R$8:R$41,0)</f>
        <v>13</v>
      </c>
    </row>
    <row r="39" spans="1:19" x14ac:dyDescent="0.25">
      <c r="A39" s="86" t="s">
        <v>113</v>
      </c>
      <c r="B39" s="68">
        <f>VLOOKUP($A39,'Return Data'!$A$7:$R$526,2,0)</f>
        <v>43959</v>
      </c>
      <c r="C39" s="69">
        <f>VLOOKUP($A39,'Return Data'!$A$7:$R$526,3,0)</f>
        <v>18.096800000000002</v>
      </c>
      <c r="D39" s="69">
        <f>VLOOKUP($A39,'Return Data'!$A$7:$R$526,10,0)</f>
        <v>50.484965680237202</v>
      </c>
      <c r="E39" s="70">
        <f t="shared" si="0"/>
        <v>8</v>
      </c>
      <c r="F39" s="69">
        <f>VLOOKUP($A39,'Return Data'!$A$7:$R$526,11,0)</f>
        <v>14.3266824346452</v>
      </c>
      <c r="G39" s="70">
        <f t="shared" si="0"/>
        <v>8</v>
      </c>
      <c r="H39" s="69">
        <f>VLOOKUP($A39,'Return Data'!$A$7:$R$526,12,0)</f>
        <v>13.3768984887746</v>
      </c>
      <c r="I39" s="70">
        <f t="shared" ref="I39" si="168">RANK(H39,H$8:H$41,0)</f>
        <v>9</v>
      </c>
      <c r="J39" s="69">
        <f>VLOOKUP($A39,'Return Data'!$A$7:$R$526,13,0)</f>
        <v>9.6643937282352397</v>
      </c>
      <c r="K39" s="70">
        <f t="shared" ref="K39" si="169">RANK(J39,J$8:J$41,0)</f>
        <v>9</v>
      </c>
      <c r="L39" s="69">
        <f>VLOOKUP($A39,'Return Data'!$A$7:$R$526,14,0)</f>
        <v>14.0290084197438</v>
      </c>
      <c r="M39" s="70">
        <f t="shared" ref="M39" si="170">RANK(L39,L$8:L$41,0)</f>
        <v>7</v>
      </c>
      <c r="N39" s="69">
        <f>VLOOKUP($A39,'Return Data'!$A$7:$R$526,18,0)</f>
        <v>0</v>
      </c>
      <c r="O39" s="70">
        <f t="shared" ref="O39" si="171">RANK(N39,N$8:N$41,0)</f>
        <v>1</v>
      </c>
      <c r="P39" s="69">
        <f>VLOOKUP($A39,'Return Data'!$A$7:$R$526,15,0)</f>
        <v>7.8525291390854903</v>
      </c>
      <c r="Q39" s="70">
        <f t="shared" ref="Q39" si="172">RANK(P39,P$8:P$41,0)</f>
        <v>12</v>
      </c>
      <c r="R39" s="69">
        <f>VLOOKUP($A39,'Return Data'!$A$7:$R$526,17,0)</f>
        <v>9.8281742600598605</v>
      </c>
      <c r="S39" s="71">
        <f t="shared" ref="S39" si="173">RANK(R39,R$8:R$41,0)</f>
        <v>25</v>
      </c>
    </row>
    <row r="40" spans="1:19" x14ac:dyDescent="0.25">
      <c r="A40" s="86" t="s">
        <v>369</v>
      </c>
      <c r="B40" s="68">
        <f>VLOOKUP($A40,'Return Data'!$A$7:$R$526,2,0)</f>
        <v>43959</v>
      </c>
      <c r="C40" s="69">
        <f>VLOOKUP($A40,'Return Data'!$A$7:$R$526,3,0)</f>
        <v>0.36399999999999999</v>
      </c>
      <c r="D40" s="69"/>
      <c r="E40" s="70"/>
      <c r="F40" s="69"/>
      <c r="G40" s="70"/>
      <c r="H40" s="69"/>
      <c r="I40" s="70"/>
      <c r="J40" s="69"/>
      <c r="K40" s="70"/>
      <c r="L40" s="69"/>
      <c r="M40" s="70"/>
      <c r="N40" s="69"/>
      <c r="O40" s="70"/>
      <c r="P40" s="69"/>
      <c r="Q40" s="70"/>
      <c r="R40" s="69">
        <f>VLOOKUP($A40,'Return Data'!$A$7:$R$526,17,0)</f>
        <v>8.8356330186395198</v>
      </c>
      <c r="S40" s="71">
        <f t="shared" ref="S40" si="174">RANK(R40,R$8:R$41,0)</f>
        <v>30</v>
      </c>
    </row>
    <row r="41" spans="1:19" x14ac:dyDescent="0.25">
      <c r="A41" s="86" t="s">
        <v>114</v>
      </c>
      <c r="B41" s="68">
        <f>VLOOKUP($A41,'Return Data'!$A$7:$R$526,2,0)</f>
        <v>43959</v>
      </c>
      <c r="C41" s="69">
        <f>VLOOKUP($A41,'Return Data'!$A$7:$R$526,3,0)</f>
        <v>20.291</v>
      </c>
      <c r="D41" s="69">
        <f>VLOOKUP($A41,'Return Data'!$A$7:$R$526,10,0)</f>
        <v>49.697182653062796</v>
      </c>
      <c r="E41" s="70">
        <f t="shared" si="0"/>
        <v>10</v>
      </c>
      <c r="F41" s="69">
        <f>VLOOKUP($A41,'Return Data'!$A$7:$R$526,11,0)</f>
        <v>9.0102337144443307</v>
      </c>
      <c r="G41" s="70">
        <f t="shared" si="0"/>
        <v>18</v>
      </c>
      <c r="H41" s="69">
        <f>VLOOKUP($A41,'Return Data'!$A$7:$R$526,12,0)</f>
        <v>5.53109583363198</v>
      </c>
      <c r="I41" s="70">
        <f t="shared" ref="I41" si="175">RANK(H41,H$8:H$41,0)</f>
        <v>26</v>
      </c>
      <c r="J41" s="69">
        <f>VLOOKUP($A41,'Return Data'!$A$7:$R$526,13,0)</f>
        <v>2.3394613018037198</v>
      </c>
      <c r="K41" s="70">
        <f t="shared" ref="K41" si="176">RANK(J41,J$8:J$41,0)</f>
        <v>27</v>
      </c>
      <c r="L41" s="69">
        <f>VLOOKUP($A41,'Return Data'!$A$7:$R$526,14,0)</f>
        <v>1.1720393657983901</v>
      </c>
      <c r="M41" s="70">
        <f t="shared" ref="M41" si="177">RANK(L41,L$8:L$41,0)</f>
        <v>26</v>
      </c>
      <c r="N41" s="69">
        <f>VLOOKUP($A41,'Return Data'!$A$7:$R$526,18,0)</f>
        <v>0</v>
      </c>
      <c r="O41" s="70">
        <f t="shared" ref="O41" si="178">RANK(N41,N$8:N$41,0)</f>
        <v>1</v>
      </c>
      <c r="P41" s="69">
        <f>VLOOKUP($A41,'Return Data'!$A$7:$R$526,15,0)</f>
        <v>1.8120800475099801</v>
      </c>
      <c r="Q41" s="70">
        <f t="shared" ref="Q41" si="179">RANK(P41,P$8:P$41,0)</f>
        <v>29</v>
      </c>
      <c r="R41" s="69">
        <f>VLOOKUP($A41,'Return Data'!$A$7:$R$526,17,0)</f>
        <v>10.4136817299695</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29.70125711549186</v>
      </c>
      <c r="E43" s="92"/>
      <c r="F43" s="93">
        <f>AVERAGE(F8:F41)</f>
        <v>2.6428166773992405</v>
      </c>
      <c r="G43" s="92"/>
      <c r="H43" s="93">
        <f>AVERAGE(H8:H41)</f>
        <v>9.1306377218183439</v>
      </c>
      <c r="I43" s="92"/>
      <c r="J43" s="93">
        <f>AVERAGE(J8:J41)</f>
        <v>6.9483336181076663</v>
      </c>
      <c r="K43" s="92"/>
      <c r="L43" s="93">
        <f>AVERAGE(L8:L41)</f>
        <v>9.3103919060839306</v>
      </c>
      <c r="M43" s="92"/>
      <c r="N43" s="93">
        <f>AVERAGE(N8:N41)</f>
        <v>0</v>
      </c>
      <c r="O43" s="92"/>
      <c r="P43" s="93">
        <f>AVERAGE(P8:P41)</f>
        <v>6.6943553925232342</v>
      </c>
      <c r="Q43" s="92"/>
      <c r="R43" s="93">
        <f>AVERAGE(R8:R41)</f>
        <v>9.4630542837050893</v>
      </c>
      <c r="S43" s="94"/>
    </row>
    <row r="44" spans="1:19" x14ac:dyDescent="0.25">
      <c r="A44" s="91" t="s">
        <v>28</v>
      </c>
      <c r="B44" s="92"/>
      <c r="C44" s="92"/>
      <c r="D44" s="93">
        <f>MIN(D8:D41)</f>
        <v>-24.771917503640399</v>
      </c>
      <c r="E44" s="92"/>
      <c r="F44" s="93">
        <f>MIN(F8:F41)</f>
        <v>-101.677094123982</v>
      </c>
      <c r="G44" s="92"/>
      <c r="H44" s="93">
        <f>MIN(H8:H41)</f>
        <v>-10.402409575291101</v>
      </c>
      <c r="I44" s="92"/>
      <c r="J44" s="93">
        <f>MIN(J8:J41)</f>
        <v>-5.6541271651505003</v>
      </c>
      <c r="K44" s="92"/>
      <c r="L44" s="93">
        <f>MIN(L8:L41)</f>
        <v>-3.2292723557879999</v>
      </c>
      <c r="M44" s="92"/>
      <c r="N44" s="93">
        <f>MIN(N8:N41)</f>
        <v>0</v>
      </c>
      <c r="O44" s="92"/>
      <c r="P44" s="93">
        <f>MIN(P8:P41)</f>
        <v>1.8120800475099801</v>
      </c>
      <c r="Q44" s="92"/>
      <c r="R44" s="93">
        <f>MIN(R8:R41)</f>
        <v>-52.950861821741803</v>
      </c>
      <c r="S44" s="94"/>
    </row>
    <row r="45" spans="1:19" ht="15.75" thickBot="1" x14ac:dyDescent="0.3">
      <c r="A45" s="95" t="s">
        <v>29</v>
      </c>
      <c r="B45" s="96"/>
      <c r="C45" s="96"/>
      <c r="D45" s="97">
        <f>MAX(D8:D41)</f>
        <v>61.798781599053797</v>
      </c>
      <c r="E45" s="96"/>
      <c r="F45" s="97">
        <f>MAX(F8:F41)</f>
        <v>23.9271893706043</v>
      </c>
      <c r="G45" s="96"/>
      <c r="H45" s="97">
        <f>MAX(H8:H41)</f>
        <v>18.028653533989601</v>
      </c>
      <c r="I45" s="96"/>
      <c r="J45" s="97">
        <f>MAX(J8:J41)</f>
        <v>15.872133531314599</v>
      </c>
      <c r="K45" s="96"/>
      <c r="L45" s="97">
        <f>MAX(L8:L41)</f>
        <v>16.868759593192301</v>
      </c>
      <c r="M45" s="96"/>
      <c r="N45" s="97">
        <f>MAX(N8:N41)</f>
        <v>0</v>
      </c>
      <c r="O45" s="96"/>
      <c r="P45" s="97">
        <f>MAX(P8:P41)</f>
        <v>9.8976672988535004</v>
      </c>
      <c r="Q45" s="96"/>
      <c r="R45" s="97">
        <f>MAX(R8:R41)</f>
        <v>23.990264273248599</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2020-05-11T06:42:05Z</dcterms:modified>
</cp:coreProperties>
</file>